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tabRatio="912" firstSheet="2" activeTab="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原乡镇（社区）老广播员医疗的补助" sheetId="14" r:id="rId14"/>
    <sheet name="川陕苏区（城口）纪念馆安保经费" sheetId="15" r:id="rId15"/>
    <sheet name="遗留人员的伤残抚恤金" sheetId="16" r:id="rId16"/>
    <sheet name="文化旅游市场安全监管工作经费" sheetId="17" r:id="rId17"/>
    <sheet name="老年人体育工作的经费" sheetId="18" r:id="rId18"/>
    <sheet name="城财发（2023）2号2023年文化场馆免费开放" sheetId="19" r:id="rId19"/>
    <sheet name="城财发（2023）2号2023年中央公共文化服务体系建设 " sheetId="20" r:id="rId20"/>
    <sheet name="城财发（2023）2号2023年市级文化旅游专项 " sheetId="21" r:id="rId21"/>
    <sheet name="城财发（2023）2号2023年红三十三军修缮工程" sheetId="22" r:id="rId22"/>
    <sheet name="城财发（2023）2号2023年纪念馆陈列馆免费开放" sheetId="23" r:id="rId23"/>
    <sheet name="城财发（2023）2号2023年体育馆免费开放" sheetId="24" r:id="rId24"/>
    <sheet name="城财发（2023）2号2023年文化人才专项" sheetId="25" r:id="rId25"/>
    <sheet name="城财发（2023）2号2023年体育彩票公益金转移支付 " sheetId="26" r:id="rId26"/>
    <sheet name="城财发（2023）2号2023年运动场地建设" sheetId="27" r:id="rId27"/>
    <sheet name="城财发（2023）2号2023年体育彩票区县分成" sheetId="28" r:id="rId28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<sst xmlns="http://schemas.openxmlformats.org/spreadsheetml/2006/main" count="1452" uniqueCount="532">
  <si>
    <t>表一</t>
  </si>
  <si>
    <t>城口县 文化和旅游发展委员会2023年财政拨款收入支出总表</t>
  </si>
  <si>
    <t>单位：万元</t>
  </si>
  <si>
    <t>收     入</t>
  </si>
  <si>
    <t>支     出</t>
  </si>
  <si>
    <t>项    目</t>
  </si>
  <si>
    <t>2023年
预算数</t>
  </si>
  <si>
    <t>项目（按功能分类）</t>
  </si>
  <si>
    <t>2023年预算数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</si>
  <si>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</si>
  <si>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</si>
  <si>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</si>
  <si>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</si>
  <si>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</si>
  <si>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</si>
  <si>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</si>
  <si>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</si>
  <si>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</si>
  <si>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</si>
  <si>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</si>
  <si>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</si>
  <si>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</si>
  <si>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</si>
  <si>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</si>
  <si>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</si>
  <si>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</si>
  <si>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</si>
  <si>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</si>
  <si>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</si>
  <si>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</si>
  <si>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</si>
  <si>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</si>
  <si>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</si>
  <si>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</si>
  <si>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</si>
  <si>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</si>
  <si>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</si>
  <si>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</si>
  <si>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</si>
  <si>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</si>
  <si>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</si>
  <si>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</si>
  <si>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</si>
  <si>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</si>
  <si>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</si>
  <si>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</si>
  <si>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</si>
  <si>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表二</t>
  </si>
  <si>
    <r>
      <t>城口县 文化和旅游发展委员会</t>
    </r>
    <r>
      <rPr>
        <sz val="18"/>
        <rFont val="Times New Roman"/>
        <family val="1"/>
      </rPr>
      <t>023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</si>
  <si>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</si>
  <si>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</si>
  <si>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2023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</si>
  <si>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</si>
  <si>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</si>
  <si>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</si>
  <si>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</si>
  <si>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201</t>
  </si>
  <si>
    <t>一般公共服务支出</t>
  </si>
  <si>
    <r>
      <t> </t>
    </r>
    <r>
      <rPr>
        <sz val="10"/>
        <color indexed="8"/>
        <rFont val="方正仿宋_GBK"/>
        <family val="4"/>
      </rPr>
      <t>20136</t>
    </r>
  </si>
  <si>
    <r>
      <t> </t>
    </r>
    <r>
      <rPr>
        <sz val="10"/>
        <color indexed="8"/>
        <rFont val="方正仿宋_GBK"/>
        <family val="4"/>
      </rPr>
      <t>其他共产党事务支出</t>
    </r>
  </si>
  <si>
    <r>
      <t>  </t>
    </r>
    <r>
      <rPr>
        <sz val="10"/>
        <color indexed="8"/>
        <rFont val="方正仿宋_GBK"/>
        <family val="4"/>
      </rPr>
      <t>2013699</t>
    </r>
  </si>
  <si>
    <r>
      <t>  </t>
    </r>
    <r>
      <rPr>
        <sz val="10"/>
        <color indexed="8"/>
        <rFont val="方正仿宋_GBK"/>
        <family val="4"/>
      </rPr>
      <t>其他共产党事务支出</t>
    </r>
  </si>
  <si>
    <t>207</t>
  </si>
  <si>
    <t>文化旅游体育与传媒支出</t>
  </si>
  <si>
    <r>
      <t> </t>
    </r>
    <r>
      <rPr>
        <sz val="10"/>
        <color indexed="8"/>
        <rFont val="方正仿宋_GBK"/>
        <family val="4"/>
      </rPr>
      <t>20701</t>
    </r>
  </si>
  <si>
    <r>
      <t> </t>
    </r>
    <r>
      <rPr>
        <sz val="10"/>
        <color indexed="8"/>
        <rFont val="方正仿宋_GBK"/>
        <family val="4"/>
      </rPr>
      <t>文化和旅游</t>
    </r>
  </si>
  <si>
    <r>
      <t>  </t>
    </r>
    <r>
      <rPr>
        <sz val="10"/>
        <color indexed="8"/>
        <rFont val="方正仿宋_GBK"/>
        <family val="4"/>
      </rPr>
      <t>2070101</t>
    </r>
  </si>
  <si>
    <r>
      <t>  </t>
    </r>
    <r>
      <rPr>
        <sz val="10"/>
        <color indexed="8"/>
        <rFont val="方正仿宋_GBK"/>
        <family val="4"/>
      </rPr>
      <t>行政运行</t>
    </r>
  </si>
  <si>
    <t>一般行政管理事务</t>
  </si>
  <si>
    <r>
      <t>  </t>
    </r>
    <r>
      <rPr>
        <sz val="10"/>
        <color indexed="8"/>
        <rFont val="方正仿宋_GBK"/>
        <family val="4"/>
      </rPr>
      <t>2070109</t>
    </r>
  </si>
  <si>
    <r>
      <t>  </t>
    </r>
    <r>
      <rPr>
        <sz val="10"/>
        <color indexed="8"/>
        <rFont val="方正仿宋_GBK"/>
        <family val="4"/>
      </rPr>
      <t>群众文化</t>
    </r>
  </si>
  <si>
    <t>文化和旅游市场管理</t>
  </si>
  <si>
    <t>文化和旅游管理事务</t>
  </si>
  <si>
    <t>其他文化和旅游支出</t>
  </si>
  <si>
    <t>文物保护</t>
  </si>
  <si>
    <t>博物馆</t>
  </si>
  <si>
    <t>体育</t>
  </si>
  <si>
    <t>体育场馆</t>
  </si>
  <si>
    <t>群众体育</t>
  </si>
  <si>
    <t>208</t>
  </si>
  <si>
    <t>社会保障和就业支出</t>
  </si>
  <si>
    <r>
      <t> </t>
    </r>
    <r>
      <rPr>
        <sz val="10"/>
        <color indexed="8"/>
        <rFont val="方正仿宋_GBK"/>
        <family val="4"/>
      </rPr>
      <t>20805</t>
    </r>
  </si>
  <si>
    <r>
      <t> </t>
    </r>
    <r>
      <rPr>
        <sz val="10"/>
        <color indexed="8"/>
        <rFont val="方正仿宋_GBK"/>
        <family val="4"/>
      </rPr>
      <t>行政事业单位养老支出</t>
    </r>
  </si>
  <si>
    <r>
      <t>  </t>
    </r>
    <r>
      <rPr>
        <sz val="10"/>
        <color indexed="8"/>
        <rFont val="方正仿宋_GBK"/>
        <family val="4"/>
      </rPr>
      <t>2080505</t>
    </r>
  </si>
  <si>
    <r>
      <t>  </t>
    </r>
    <r>
      <rPr>
        <sz val="10"/>
        <color indexed="8"/>
        <rFont val="方正仿宋_GBK"/>
        <family val="4"/>
      </rPr>
      <t>机关事业单位基本养老保险缴费支出</t>
    </r>
  </si>
  <si>
    <r>
      <t>  </t>
    </r>
    <r>
      <rPr>
        <sz val="10"/>
        <color indexed="8"/>
        <rFont val="方正仿宋_GBK"/>
        <family val="4"/>
      </rPr>
      <t>2080506</t>
    </r>
  </si>
  <si>
    <r>
      <t>  </t>
    </r>
    <r>
      <rPr>
        <sz val="10"/>
        <color indexed="8"/>
        <rFont val="方正仿宋_GBK"/>
        <family val="4"/>
      </rPr>
      <t>机关事业单位职业年金缴费支出</t>
    </r>
  </si>
  <si>
    <r>
      <t>  </t>
    </r>
    <r>
      <rPr>
        <sz val="10"/>
        <color indexed="8"/>
        <rFont val="方正仿宋_GBK"/>
        <family val="4"/>
      </rPr>
      <t>2080599</t>
    </r>
  </si>
  <si>
    <r>
      <t>  </t>
    </r>
    <r>
      <rPr>
        <sz val="10"/>
        <color indexed="8"/>
        <rFont val="方正仿宋_GBK"/>
        <family val="4"/>
      </rPr>
      <t>其他行政事业单位养老支出</t>
    </r>
  </si>
  <si>
    <t>210</t>
  </si>
  <si>
    <t>卫生健康支出</t>
  </si>
  <si>
    <r>
      <t> </t>
    </r>
    <r>
      <rPr>
        <sz val="10"/>
        <color indexed="8"/>
        <rFont val="方正仿宋_GBK"/>
        <family val="4"/>
      </rPr>
      <t>21011</t>
    </r>
  </si>
  <si>
    <r>
      <t> </t>
    </r>
    <r>
      <rPr>
        <sz val="10"/>
        <color indexed="8"/>
        <rFont val="方正仿宋_GBK"/>
        <family val="4"/>
      </rPr>
      <t>行政事业单位医疗</t>
    </r>
  </si>
  <si>
    <r>
      <t>  </t>
    </r>
    <r>
      <rPr>
        <sz val="10"/>
        <color indexed="8"/>
        <rFont val="方正仿宋_GBK"/>
        <family val="4"/>
      </rPr>
      <t>2101101</t>
    </r>
  </si>
  <si>
    <r>
      <t>  </t>
    </r>
    <r>
      <rPr>
        <sz val="10"/>
        <color indexed="8"/>
        <rFont val="方正仿宋_GBK"/>
        <family val="4"/>
      </rPr>
      <t>行政单位医疗</t>
    </r>
  </si>
  <si>
    <r>
      <t>  </t>
    </r>
    <r>
      <rPr>
        <sz val="10"/>
        <color indexed="8"/>
        <rFont val="方正仿宋_GBK"/>
        <family val="4"/>
      </rPr>
      <t>2101102</t>
    </r>
  </si>
  <si>
    <r>
      <t>  </t>
    </r>
    <r>
      <rPr>
        <sz val="10"/>
        <color indexed="8"/>
        <rFont val="方正仿宋_GBK"/>
        <family val="4"/>
      </rPr>
      <t>事业单位医疗</t>
    </r>
  </si>
  <si>
    <r>
      <t>  </t>
    </r>
    <r>
      <rPr>
        <sz val="10"/>
        <color indexed="8"/>
        <rFont val="方正仿宋_GBK"/>
        <family val="4"/>
      </rPr>
      <t>2101199</t>
    </r>
  </si>
  <si>
    <r>
      <t>  </t>
    </r>
    <r>
      <rPr>
        <sz val="10"/>
        <color indexed="8"/>
        <rFont val="方正仿宋_GBK"/>
        <family val="4"/>
      </rPr>
      <t>其他行政事业单位医疗支出</t>
    </r>
  </si>
  <si>
    <t>221</t>
  </si>
  <si>
    <t>住房保障支出</t>
  </si>
  <si>
    <r>
      <t> </t>
    </r>
    <r>
      <rPr>
        <sz val="10"/>
        <color indexed="8"/>
        <rFont val="方正仿宋_GBK"/>
        <family val="4"/>
      </rPr>
      <t>22102</t>
    </r>
  </si>
  <si>
    <r>
      <t> </t>
    </r>
    <r>
      <rPr>
        <sz val="10"/>
        <color indexed="8"/>
        <rFont val="方正仿宋_GBK"/>
        <family val="4"/>
      </rPr>
      <t>住房改革支出</t>
    </r>
  </si>
  <si>
    <r>
      <t>  </t>
    </r>
    <r>
      <rPr>
        <sz val="10"/>
        <color indexed="8"/>
        <rFont val="方正仿宋_GBK"/>
        <family val="4"/>
      </rPr>
      <t>2210201</t>
    </r>
  </si>
  <si>
    <r>
      <t>  </t>
    </r>
    <r>
      <rPr>
        <sz val="10"/>
        <color indexed="8"/>
        <rFont val="方正仿宋_GBK"/>
        <family val="4"/>
      </rPr>
      <t>住房公积金</t>
    </r>
  </si>
  <si>
    <t>表三</t>
  </si>
  <si>
    <r>
      <t>城口县文化和旅游发展委员会</t>
    </r>
    <r>
      <rPr>
        <sz val="18"/>
        <rFont val="方正小标宋_GBK"/>
        <family val="4"/>
      </rPr>
      <t xml:space="preserve">2023年一般公共预算财政拨款基本支出预算表
</t>
    </r>
  </si>
  <si>
    <r>
      <rPr>
        <sz val="14"/>
        <rFont val="方正黑体_GBK"/>
        <family val="4"/>
      </rPr>
      <t>经济分类科目名称</t>
    </r>
  </si>
  <si>
    <r>
      <t>2023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</si>
  <si>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</si>
  <si>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</si>
  <si>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</si>
  <si>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</si>
  <si>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t>合计</t>
  </si>
  <si>
    <t>301</t>
  </si>
  <si>
    <t>工资福利支出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</si>
  <si>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</si>
  <si>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</si>
  <si>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</si>
  <si>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</si>
  <si>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30103</t>
    </r>
  </si>
  <si>
    <r>
      <rPr>
        <sz val="10"/>
        <color indexed="8"/>
        <rFont val="方正仿宋_GBK"/>
        <family val="4"/>
      </rPr>
      <t> 奖金</t>
    </r>
  </si>
  <si>
    <r>
      <rPr>
        <sz val="10"/>
        <color indexed="8"/>
        <rFont val="方正仿宋_GBK"/>
        <family val="4"/>
      </rPr>
      <t> 30107</t>
    </r>
  </si>
  <si>
    <r>
      <rPr>
        <sz val="10"/>
        <color indexed="8"/>
        <rFont val="方正仿宋_GBK"/>
        <family val="4"/>
      </rPr>
      <t> 绩效工资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</si>
  <si>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</si>
  <si>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</si>
  <si>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</si>
  <si>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</si>
  <si>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</si>
  <si>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</si>
  <si>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</si>
  <si>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</si>
  <si>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</si>
  <si>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</si>
  <si>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t>302</t>
  </si>
  <si>
    <t>商品和服务支出</t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</si>
  <si>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</si>
  <si>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</si>
  <si>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30205</t>
    </r>
  </si>
  <si>
    <r>
      <rPr>
        <sz val="10"/>
        <color indexed="8"/>
        <rFont val="方正仿宋_GBK"/>
        <family val="4"/>
      </rPr>
      <t> 水费</t>
    </r>
  </si>
  <si>
    <r>
      <rPr>
        <sz val="10"/>
        <color indexed="8"/>
        <rFont val="方正仿宋_GBK"/>
        <family val="4"/>
      </rPr>
      <t> 30206</t>
    </r>
  </si>
  <si>
    <r>
      <rPr>
        <sz val="10"/>
        <color indexed="8"/>
        <rFont val="方正仿宋_GBK"/>
        <family val="4"/>
      </rPr>
      <t> 电费</t>
    </r>
  </si>
  <si>
    <r>
      <rPr>
        <sz val="10"/>
        <color indexed="8"/>
        <rFont val="方正仿宋_GBK"/>
        <family val="4"/>
      </rPr>
      <t> 30207</t>
    </r>
  </si>
  <si>
    <r>
      <rPr>
        <sz val="10"/>
        <color indexed="8"/>
        <rFont val="方正仿宋_GBK"/>
        <family val="4"/>
      </rPr>
      <t> 邮电费</t>
    </r>
  </si>
  <si>
    <r>
      <rPr>
        <sz val="10"/>
        <color indexed="8"/>
        <rFont val="方正仿宋_GBK"/>
        <family val="4"/>
      </rPr>
      <t> 30211</t>
    </r>
  </si>
  <si>
    <r>
      <rPr>
        <sz val="10"/>
        <color indexed="8"/>
        <rFont val="方正仿宋_GBK"/>
        <family val="4"/>
      </rPr>
      <t> 差旅费</t>
    </r>
  </si>
  <si>
    <r>
      <rPr>
        <sz val="10"/>
        <color indexed="8"/>
        <rFont val="方正仿宋_GBK"/>
        <family val="4"/>
      </rPr>
      <t> 30217</t>
    </r>
  </si>
  <si>
    <r>
      <rPr>
        <sz val="10"/>
        <color indexed="8"/>
        <rFont val="方正仿宋_GBK"/>
        <family val="4"/>
      </rPr>
      <t> 公务接待费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</si>
  <si>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</si>
  <si>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</si>
  <si>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</si>
  <si>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</si>
  <si>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r>
      <rPr>
        <sz val="10"/>
        <color indexed="8"/>
        <rFont val="方正仿宋_GBK"/>
        <family val="4"/>
      </rPr>
      <t> 30231</t>
    </r>
  </si>
  <si>
    <r>
      <rPr>
        <sz val="10"/>
        <color indexed="8"/>
        <rFont val="方正仿宋_GBK"/>
        <family val="4"/>
      </rPr>
      <t> 公务用车运行维护费</t>
    </r>
  </si>
  <si>
    <r>
      <rPr>
        <sz val="10"/>
        <color indexed="8"/>
        <rFont val="方正仿宋_GBK"/>
        <family val="4"/>
      </rPr>
      <t> 30239</t>
    </r>
  </si>
  <si>
    <r>
      <rPr>
        <sz val="10"/>
        <color indexed="8"/>
        <rFont val="方正仿宋_GBK"/>
        <family val="4"/>
      </rPr>
      <t> 其他交通费用</t>
    </r>
  </si>
  <si>
    <r>
      <rPr>
        <sz val="10"/>
        <color indexed="8"/>
        <rFont val="方正仿宋_GBK"/>
        <family val="4"/>
      </rPr>
      <t> 30299</t>
    </r>
  </si>
  <si>
    <r>
      <rPr>
        <sz val="10"/>
        <color indexed="8"/>
        <rFont val="方正仿宋_GBK"/>
        <family val="4"/>
      </rPr>
      <t> 其他商品和服务支出</t>
    </r>
  </si>
  <si>
    <t>303</t>
  </si>
  <si>
    <t>对个人和家庭的补助</t>
  </si>
  <si>
    <r>
      <rPr>
        <sz val="10"/>
        <color indexed="8"/>
        <rFont val="方正仿宋_GBK"/>
        <family val="4"/>
      </rPr>
      <t> 30305</t>
    </r>
  </si>
  <si>
    <r>
      <rPr>
        <sz val="10"/>
        <color indexed="8"/>
        <rFont val="方正仿宋_GBK"/>
        <family val="4"/>
      </rPr>
      <t> 生活补助</t>
    </r>
  </si>
  <si>
    <r>
      <rPr>
        <sz val="10"/>
        <color indexed="8"/>
        <rFont val="方正仿宋_GBK"/>
        <family val="4"/>
      </rPr>
      <t> 30399</t>
    </r>
  </si>
  <si>
    <r>
      <rPr>
        <sz val="10"/>
        <color indexed="8"/>
        <rFont val="方正仿宋_GBK"/>
        <family val="4"/>
      </rPr>
      <t> 其他对个人和家庭的补助</t>
    </r>
  </si>
  <si>
    <t>说明：此表不得填报退休费支出。</t>
  </si>
  <si>
    <t>表四</t>
  </si>
  <si>
    <t>城口县文化和旅游发展委员会2023年一般公共预算“三公”经费支出表</t>
  </si>
  <si>
    <r>
      <t>2023</t>
    </r>
    <r>
      <rPr>
        <b/>
        <sz val="14"/>
        <rFont val="方正仿宋_GBK"/>
        <family val="4"/>
      </rPr>
      <t>年预算数</t>
    </r>
  </si>
  <si>
    <r>
      <rPr>
        <b/>
        <sz val="14"/>
        <rFont val="方正仿宋_GBK"/>
        <family val="4"/>
      </rPr>
      <t>合计</t>
    </r>
  </si>
  <si>
    <r>
      <rPr>
        <b/>
        <sz val="14"/>
        <rFont val="方正仿宋_GBK"/>
        <family val="4"/>
      </rPr>
      <t>因公出国（境）费</t>
    </r>
  </si>
  <si>
    <r>
      <rPr>
        <b/>
        <sz val="14"/>
        <rFont val="方正仿宋_GBK"/>
        <family val="4"/>
      </rPr>
      <t>公务用车购置及运行费</t>
    </r>
  </si>
  <si>
    <r>
      <rPr>
        <b/>
        <sz val="14"/>
        <rFont val="方正仿宋_GBK"/>
        <family val="4"/>
      </rPr>
      <t>公务接待费</t>
    </r>
  </si>
  <si>
    <r>
      <rPr>
        <b/>
        <sz val="14"/>
        <rFont val="方正仿宋_GBK"/>
        <family val="4"/>
      </rPr>
      <t>小计</t>
    </r>
  </si>
  <si>
    <r>
      <rPr>
        <b/>
        <sz val="14"/>
        <rFont val="方正仿宋_GBK"/>
        <family val="4"/>
      </rPr>
      <t>公务用车购置费</t>
    </r>
  </si>
  <si>
    <r>
      <rPr>
        <b/>
        <sz val="14"/>
        <rFont val="方正仿宋_GBK"/>
        <family val="4"/>
      </rPr>
      <t>公务用车运行费</t>
    </r>
  </si>
  <si>
    <t>表五</t>
  </si>
  <si>
    <r>
      <t>城口县文化和旅游发展委员会</t>
    </r>
    <r>
      <rPr>
        <sz val="18"/>
        <rFont val="Times New Roman"/>
        <family val="1"/>
      </rPr>
      <t>2023</t>
    </r>
    <r>
      <rPr>
        <sz val="18"/>
        <rFont val="方正小标宋_GBK"/>
        <family val="4"/>
      </rPr>
      <t>年政府性基金预算支出表</t>
    </r>
  </si>
  <si>
    <r>
      <t>2023</t>
    </r>
    <r>
      <rPr>
        <sz val="14"/>
        <rFont val="方正黑体_GBK"/>
        <family val="4"/>
      </rPr>
      <t>年政府性基金预算财政拨款支出</t>
    </r>
  </si>
  <si>
    <t>其他支出</t>
  </si>
  <si>
    <t>彩票公益金安排的支出</t>
  </si>
  <si>
    <t>用于体育事业的彩票公益金支出</t>
  </si>
  <si>
    <t>备注：本单位无政府性基金收支，故此表无数据。</t>
  </si>
  <si>
    <t>表六</t>
  </si>
  <si>
    <r>
      <t>城口县</t>
    </r>
    <r>
      <rPr>
        <u val="single"/>
        <sz val="20"/>
        <rFont val="Times New Roman"/>
        <family val="1"/>
      </rPr>
      <t xml:space="preserve"> </t>
    </r>
    <r>
      <rPr>
        <u val="single"/>
        <sz val="20"/>
        <rFont val="宋体"/>
        <family val="0"/>
      </rPr>
      <t>文化和旅游发展委员会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</si>
  <si>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</si>
  <si>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</si>
  <si>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</si>
  <si>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2023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</si>
  <si>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</si>
  <si>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</si>
  <si>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</si>
  <si>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</si>
  <si>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</si>
  <si>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</si>
  <si>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</si>
  <si>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</si>
  <si>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</si>
  <si>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</si>
  <si>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</si>
  <si>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</si>
  <si>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</si>
  <si>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</si>
  <si>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</si>
  <si>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</si>
  <si>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</si>
  <si>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</si>
  <si>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</si>
  <si>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</si>
  <si>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</si>
  <si>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</si>
  <si>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</si>
  <si>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</si>
  <si>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</si>
  <si>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</si>
  <si>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</si>
  <si>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</si>
  <si>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</si>
  <si>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</si>
  <si>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</si>
  <si>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</si>
  <si>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</si>
  <si>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</si>
  <si>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</si>
  <si>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</si>
  <si>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</si>
  <si>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</si>
  <si>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</si>
  <si>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</si>
  <si>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</si>
  <si>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</t>
  </si>
  <si>
    <r>
      <t>城口县文化和旅游发展委员会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</si>
  <si>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</si>
  <si>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</si>
  <si>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</si>
  <si>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</si>
  <si>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</si>
  <si>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</si>
  <si>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</si>
  <si>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</si>
  <si>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</si>
  <si>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</si>
  <si>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</si>
  <si>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</si>
  <si>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</si>
  <si>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</si>
  <si>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</si>
  <si>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</si>
  <si>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</si>
  <si>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</si>
  <si>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</si>
  <si>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</si>
  <si>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</si>
  <si>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</si>
  <si>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r>
      <rPr>
        <sz val="10"/>
        <color indexed="8"/>
        <rFont val="方正仿宋_GBK"/>
        <family val="4"/>
      </rPr>
      <t> 20136</t>
    </r>
  </si>
  <si>
    <r>
      <rPr>
        <sz val="10"/>
        <color indexed="8"/>
        <rFont val="方正仿宋_GBK"/>
        <family val="4"/>
      </rPr>
      <t> 其他共产党事务支出</t>
    </r>
  </si>
  <si>
    <r>
      <rPr>
        <sz val="10"/>
        <color indexed="8"/>
        <rFont val="方正仿宋_GBK"/>
        <family val="4"/>
      </rPr>
      <t>  2013699</t>
    </r>
  </si>
  <si>
    <r>
      <rPr>
        <sz val="10"/>
        <color indexed="8"/>
        <rFont val="方正仿宋_GBK"/>
        <family val="4"/>
      </rPr>
      <t>  其他共产党事务支出</t>
    </r>
  </si>
  <si>
    <r>
      <rPr>
        <sz val="10"/>
        <color indexed="8"/>
        <rFont val="方正仿宋_GBK"/>
        <family val="4"/>
      </rPr>
      <t> 20701</t>
    </r>
  </si>
  <si>
    <r>
      <rPr>
        <sz val="10"/>
        <color indexed="8"/>
        <rFont val="方正仿宋_GBK"/>
        <family val="4"/>
      </rPr>
      <t> 文化和旅游</t>
    </r>
  </si>
  <si>
    <r>
      <rPr>
        <sz val="10"/>
        <color indexed="8"/>
        <rFont val="方正仿宋_GBK"/>
        <family val="4"/>
      </rPr>
      <t>  2070101</t>
    </r>
  </si>
  <si>
    <r>
      <rPr>
        <sz val="10"/>
        <color indexed="8"/>
        <rFont val="方正仿宋_GBK"/>
        <family val="4"/>
      </rPr>
      <t>  行政运行</t>
    </r>
  </si>
  <si>
    <r>
      <rPr>
        <sz val="10"/>
        <color indexed="8"/>
        <rFont val="方正仿宋_GBK"/>
        <family val="4"/>
      </rPr>
      <t>  2070109</t>
    </r>
  </si>
  <si>
    <r>
      <rPr>
        <sz val="10"/>
        <color indexed="8"/>
        <rFont val="方正仿宋_GBK"/>
        <family val="4"/>
      </rPr>
      <t>  群众文化</t>
    </r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</si>
  <si>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</si>
  <si>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</si>
  <si>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</si>
  <si>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</si>
  <si>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</si>
  <si>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</si>
  <si>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2080599</t>
    </r>
  </si>
  <si>
    <r>
      <rPr>
        <sz val="10"/>
        <color indexed="8"/>
        <rFont val="方正仿宋_GBK"/>
        <family val="4"/>
      </rPr>
      <t>  其他行政事业单位养老支出</t>
    </r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</si>
  <si>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</si>
  <si>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</si>
  <si>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2101101</t>
    </r>
  </si>
  <si>
    <r>
      <rPr>
        <sz val="10"/>
        <color indexed="8"/>
        <rFont val="方正仿宋_GBK"/>
        <family val="4"/>
      </rPr>
      <t>  行政单位医疗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</si>
  <si>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</si>
  <si>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</si>
  <si>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</si>
  <si>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</si>
  <si>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</si>
  <si>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</si>
  <si>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</si>
  <si>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</si>
  <si>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表八</t>
  </si>
  <si>
    <t>城口县文化和旅游发展委员会2023年部门支出总表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</si>
  <si>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</si>
  <si>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</si>
  <si>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</si>
  <si>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</si>
  <si>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</si>
  <si>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</si>
  <si>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</si>
  <si>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</si>
  <si>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表九</t>
  </si>
  <si>
    <r>
      <t>2023年城口县文化和旅游发展委员会</t>
    </r>
    <r>
      <rPr>
        <sz val="20"/>
        <color indexed="8"/>
        <rFont val="方正小标宋_GBK"/>
        <family val="4"/>
      </rPr>
      <t>政府采购预算明细表</t>
    </r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</si>
  <si>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</si>
  <si>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</si>
  <si>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</si>
  <si>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</si>
  <si>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</si>
  <si>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</si>
  <si>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</si>
  <si>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</si>
  <si>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</si>
  <si>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</si>
  <si>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</si>
  <si>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</si>
  <si>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</si>
  <si>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 xml:space="preserve"> </t>
  </si>
  <si>
    <t>2023年城口县文化和旅游发展委员会预算整体绩效目标表</t>
  </si>
  <si>
    <t>部门（单位）名称</t>
  </si>
  <si>
    <t>城口县文化和旅游发展委员会</t>
  </si>
  <si>
    <t>支出预算总量</t>
  </si>
  <si>
    <t>其中：部门预算支出</t>
  </si>
  <si>
    <t>当年整体绩效目标</t>
  </si>
  <si>
    <t xml:space="preserve"> 2023年按照县委、县政府对文化旅游体育工作的安排，做好行业主管部门相关工作。按时提交并公开预决算报告。严格落实过紧日子的相关要求，三公经费继续压减。全面实施预算绩效管理，每个项目编制绩效目标，并进行绩效评价。全年接待游客300万人次，举办体育活动300场次，举办文化旅游活动10场以上，文化旅游体育活动惠民人数10万人以上，群众满意度90%以上。</t>
  </si>
  <si>
    <t>绩效指标</t>
  </si>
  <si>
    <t>指标名称</t>
  </si>
  <si>
    <t>指标权重</t>
  </si>
  <si>
    <t>计量单位</t>
  </si>
  <si>
    <t>指标性质</t>
  </si>
  <si>
    <t>指标值</t>
  </si>
  <si>
    <t>全年预算支出执行率</t>
  </si>
  <si>
    <t>%</t>
  </si>
  <si>
    <t>≥</t>
  </si>
  <si>
    <t>部门预决算按时公开率</t>
  </si>
  <si>
    <t>预算项目绩效管理</t>
  </si>
  <si>
    <t>预决算编制率</t>
  </si>
  <si>
    <t>全年游客接待数</t>
  </si>
  <si>
    <t>万人次</t>
  </si>
  <si>
    <t>举办体育活动数</t>
  </si>
  <si>
    <t>场次</t>
  </si>
  <si>
    <t xml:space="preserve">文化、旅游、体育活动惠民人数 </t>
  </si>
  <si>
    <t>万人</t>
  </si>
  <si>
    <t>举办文化旅游活动</t>
  </si>
  <si>
    <t>场</t>
  </si>
  <si>
    <t>群众满意度</t>
  </si>
  <si>
    <t>2023年部门项目绩效目标表</t>
  </si>
  <si>
    <t>单位信息：</t>
  </si>
  <si>
    <t>357001-城口县文化和旅游发展委员会（本级）</t>
  </si>
  <si>
    <t>项目名称：</t>
  </si>
  <si>
    <t>原乡镇（社区）老广播员医疗的补助</t>
  </si>
  <si>
    <t>职能职责与活动：</t>
  </si>
  <si>
    <t>13-广播电视职能/14-老广播员养老金发放</t>
  </si>
  <si>
    <t>主管部门：</t>
  </si>
  <si>
    <t>357-城口县文化和旅游发展委员会</t>
  </si>
  <si>
    <t>项目经办人：</t>
  </si>
  <si>
    <t>项目总额：</t>
  </si>
  <si>
    <t xml:space="preserve">40000
</t>
  </si>
  <si>
    <t>预算执行率权重(%)：</t>
  </si>
  <si>
    <t>项目经办人电话：</t>
  </si>
  <si>
    <t>其中：</t>
  </si>
  <si>
    <t>财政资金：</t>
  </si>
  <si>
    <t xml:space="preserve">40000 </t>
  </si>
  <si>
    <t>整体目标：</t>
  </si>
  <si>
    <t xml:space="preserve">2023年原乡镇（社区）老广播员医疗补助。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</si>
  <si>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</si>
  <si>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</si>
  <si>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</si>
  <si>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</si>
  <si>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</si>
  <si>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</si>
  <si>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</si>
  <si>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</si>
  <si>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</si>
  <si>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度量单位</t>
  </si>
  <si>
    <t>权重（%）</t>
  </si>
  <si>
    <t>备注</t>
  </si>
  <si>
    <t>产出指标</t>
  </si>
  <si>
    <t>效果指标</t>
  </si>
  <si>
    <t>补助人数</t>
  </si>
  <si>
    <t>15</t>
  </si>
  <si>
    <t>人</t>
  </si>
  <si>
    <t>40</t>
  </si>
  <si>
    <t>效益指标</t>
  </si>
  <si>
    <t>社会效益指标</t>
  </si>
  <si>
    <t>补助月份</t>
  </si>
  <si>
    <t>＝</t>
  </si>
  <si>
    <t>12</t>
  </si>
  <si>
    <t>月</t>
  </si>
  <si>
    <t>满意度指标</t>
  </si>
  <si>
    <t>服务对象满意度指标</t>
  </si>
  <si>
    <t>补助对象满意度</t>
  </si>
  <si>
    <t>90</t>
  </si>
  <si>
    <t>10</t>
  </si>
  <si>
    <t>川陕苏区（城口）纪念馆安保经费</t>
  </si>
  <si>
    <t>16-文物和博物馆/12-博物馆纪念馆免费开放</t>
  </si>
  <si>
    <t xml:space="preserve">60000
</t>
  </si>
  <si>
    <t xml:space="preserve">60000 </t>
  </si>
  <si>
    <t xml:space="preserve">纪念公园、纪念馆安保经费主要用于安保人员经费，目前纪念馆配备安保人员2名，主要负责纪念公园、纪念馆安保工作、确保馆内文物安全、游览安全、纪念公园、纪念馆免费开放工作。
</t>
  </si>
  <si>
    <t>数量指标</t>
  </si>
  <si>
    <t>安保人员数</t>
  </si>
  <si>
    <t>1</t>
  </si>
  <si>
    <t>20</t>
  </si>
  <si>
    <t>维护游客安全数</t>
  </si>
  <si>
    <t>30</t>
  </si>
  <si>
    <t>保护等级文物数</t>
  </si>
  <si>
    <t>92</t>
  </si>
  <si>
    <t>件</t>
  </si>
  <si>
    <t>维护安保设施</t>
  </si>
  <si>
    <t>套</t>
  </si>
  <si>
    <t>遗留人员的伤残抚恤金</t>
  </si>
  <si>
    <t>17-文化、旅游、体育产业与市场/14-文化、旅游、体育市场管理</t>
  </si>
  <si>
    <t xml:space="preserve">2023年2名遗留人员伤残抚恤金。
</t>
  </si>
  <si>
    <t>2</t>
  </si>
  <si>
    <t>服务对象满意度</t>
  </si>
  <si>
    <t>文化旅游市场安全监管工作经费</t>
  </si>
  <si>
    <t xml:space="preserve">100000
</t>
  </si>
  <si>
    <t xml:space="preserve">100000 </t>
  </si>
  <si>
    <t xml:space="preserve">完成2023年文物巡察、全县文化旅游体育市场安全检查，区县交叉检查等任务。
</t>
  </si>
  <si>
    <t>文物巡察次数</t>
  </si>
  <si>
    <t>80</t>
  </si>
  <si>
    <t>次</t>
  </si>
  <si>
    <t>旅游安全检查次数</t>
  </si>
  <si>
    <t>体育安全检查次数</t>
  </si>
  <si>
    <t>游客投诉次数</t>
  </si>
  <si>
    <t>≤</t>
  </si>
  <si>
    <t>游客满意度</t>
  </si>
  <si>
    <t>老年人体育工作的经费</t>
  </si>
  <si>
    <t>17-文化、旅游、体育产业与市场/17-体育事业管理</t>
  </si>
  <si>
    <t xml:space="preserve">开展老年人健身活动、参加全市中老年运动会、举办老年人节假日庆祝活动。
</t>
  </si>
  <si>
    <t>老年人参与人次</t>
  </si>
  <si>
    <t>1000</t>
  </si>
  <si>
    <t>人次</t>
  </si>
  <si>
    <t>举办、参加活动次数</t>
  </si>
  <si>
    <t>5</t>
  </si>
  <si>
    <t>城财发（2023）2号2023年文化场馆免费开放</t>
  </si>
  <si>
    <t>12-公共文化服务职能/11-文化场馆免费开放</t>
  </si>
  <si>
    <t xml:space="preserve">2023年图书馆、文化馆、乡镇文化站免费开放，服务15万人次。
</t>
  </si>
  <si>
    <t>乡镇（街道）文化服务中心每周开放时间</t>
  </si>
  <si>
    <t>42</t>
  </si>
  <si>
    <t>小时</t>
  </si>
  <si>
    <t>文化馆每周免费开放时间</t>
  </si>
  <si>
    <t>56</t>
  </si>
  <si>
    <t>图书馆每周免费开放时间</t>
  </si>
  <si>
    <t>64</t>
  </si>
  <si>
    <t>服务人次</t>
  </si>
  <si>
    <t>城财发（2023）2号2023年中央公共文化服务体系建设</t>
  </si>
  <si>
    <t>12-公共文化服务职能/14-文化活动</t>
  </si>
  <si>
    <t xml:space="preserve">6300000
</t>
  </si>
  <si>
    <t xml:space="preserve">6300000 </t>
  </si>
  <si>
    <t xml:space="preserve">完成乡村振兴重点乡镇相关项目建设，开展送演出活动，运行维护好全县应急广播系统，积极开展文旅品牌活动及文艺创作，做好乡镇公服体系建设工作。
</t>
  </si>
  <si>
    <t>送演出活动</t>
  </si>
  <si>
    <t>150</t>
  </si>
  <si>
    <t>文旅品牌活动</t>
  </si>
  <si>
    <t>3</t>
  </si>
  <si>
    <t>支持重点乡镇文化建设</t>
  </si>
  <si>
    <t>个</t>
  </si>
  <si>
    <t>服务群众</t>
  </si>
  <si>
    <t>无线发射台安全播出</t>
  </si>
  <si>
    <t>定性</t>
  </si>
  <si>
    <t>全年安全播出</t>
  </si>
  <si>
    <t>读者满意度指标</t>
  </si>
  <si>
    <t>城财发（2023）2号2023年市级文化旅游专项</t>
  </si>
  <si>
    <t xml:space="preserve">3500000
</t>
  </si>
  <si>
    <t xml:space="preserve">3500000 </t>
  </si>
  <si>
    <t xml:space="preserve">全年游客接待570万人次以上，旅游综合收入增长率大于15%。
</t>
  </si>
  <si>
    <t>经济效益指标</t>
  </si>
  <si>
    <t>游客接待人次</t>
  </si>
  <si>
    <t>旅游综合收增长率</t>
  </si>
  <si>
    <t>新媒体浏览量</t>
  </si>
  <si>
    <t>城财发（2023）2号2023年红三十三军修缮工程</t>
  </si>
  <si>
    <t>16-文物和博物馆/11-文物保护</t>
  </si>
  <si>
    <t xml:space="preserve">1950000
</t>
  </si>
  <si>
    <t xml:space="preserve">1950000 </t>
  </si>
  <si>
    <t xml:space="preserve">完成红三十三军297团政治处旧址修缮工程(二期)文物本体修缮。
</t>
  </si>
  <si>
    <t>修缮面积</t>
  </si>
  <si>
    <t>564</t>
  </si>
  <si>
    <t>平方米</t>
  </si>
  <si>
    <t>修缮本体</t>
  </si>
  <si>
    <t>促进文物保存</t>
  </si>
  <si>
    <t>明显改善</t>
  </si>
  <si>
    <t>提升红色文化品质</t>
  </si>
  <si>
    <t>明显提升</t>
  </si>
  <si>
    <t>85</t>
  </si>
  <si>
    <t>城财发（2023）2号2023年纪念馆陈列馆免费开放</t>
  </si>
  <si>
    <t xml:space="preserve">2000000
</t>
  </si>
  <si>
    <t xml:space="preserve">2000000 </t>
  </si>
  <si>
    <t xml:space="preserve">红三十三军指挥部旧址群陈列馆(庙坝指挥部旧址、红三十三军指挥部旧址、城万红军指挥所旧址)日常工作、免费开放。
</t>
  </si>
  <si>
    <t>开展系列青少年传统教育、党员领导干部党性教育等活动</t>
  </si>
  <si>
    <t>举办主题展览、临时展览</t>
  </si>
  <si>
    <t>参观人数</t>
  </si>
  <si>
    <t>60000</t>
  </si>
  <si>
    <t>送展览，送红色故事进社区、学校、乡镇</t>
  </si>
  <si>
    <t>预算项目：</t>
  </si>
  <si>
    <t>城财发（2023）2号2023年体育馆免费开放</t>
  </si>
  <si>
    <t>17-文化、旅游、体育产业与市场/15-体育馆管理</t>
  </si>
  <si>
    <t>预算执行率权重：</t>
  </si>
  <si>
    <t>项目经办人电话：：</t>
  </si>
  <si>
    <t>其中： 财政资金：</t>
  </si>
  <si>
    <t>年度目标：</t>
  </si>
  <si>
    <t>完善各类体育设施、管理场馆，助推全民健身活动开展。</t>
  </si>
  <si>
    <t xml:space="preserve">0.00
</t>
  </si>
  <si>
    <t>0.00
万元</t>
  </si>
  <si>
    <t>本年指标值</t>
  </si>
  <si>
    <t>本年权重（%）</t>
  </si>
  <si>
    <t>接待人数</t>
  </si>
  <si>
    <t>全年免费开放天数</t>
  </si>
  <si>
    <t>330</t>
  </si>
  <si>
    <t>天</t>
  </si>
  <si>
    <t>承接活动</t>
  </si>
  <si>
    <t>50</t>
  </si>
  <si>
    <t>城财发（2023）2号2023年文化人才专项</t>
  </si>
  <si>
    <t>11-文化、旅游、体育政策贯彻落实职能/12-人才建设</t>
  </si>
  <si>
    <t xml:space="preserve">300000
</t>
  </si>
  <si>
    <t xml:space="preserve">300000 </t>
  </si>
  <si>
    <t xml:space="preserve">2023年文化人才招募。
</t>
  </si>
  <si>
    <t>招募人数</t>
  </si>
  <si>
    <t>服务乡镇</t>
  </si>
  <si>
    <t>城财发（2023）2号2023年体育彩票公益金转移支付</t>
  </si>
  <si>
    <t xml:space="preserve">通过完善各类体育设施，助推全民健身活动开展。
</t>
  </si>
  <si>
    <t>农体工程验收通过率</t>
  </si>
  <si>
    <t>100</t>
  </si>
  <si>
    <t>行政村农民体育健身工程数量</t>
  </si>
  <si>
    <t>开展活动场</t>
  </si>
  <si>
    <t>6</t>
  </si>
  <si>
    <t>开展全民健身活动人数</t>
  </si>
  <si>
    <t>2000</t>
  </si>
  <si>
    <t>城财发（2023）2号2023年运动场地建设</t>
  </si>
  <si>
    <t xml:space="preserve">1000000
</t>
  </si>
  <si>
    <t xml:space="preserve">1000000 </t>
  </si>
  <si>
    <t xml:space="preserve">完善各类体育设施，助推全民健身活动开展。
</t>
  </si>
  <si>
    <t>建设运动场地</t>
  </si>
  <si>
    <t>=</t>
  </si>
  <si>
    <t>生态效益指标</t>
  </si>
  <si>
    <t>容纳全民健身活动人数</t>
  </si>
  <si>
    <t>200</t>
  </si>
  <si>
    <t>城财发（2023）2号2023年体育彩票区县分成</t>
  </si>
  <si>
    <t>开展公益性体育活动，加强国民体质健康。</t>
  </si>
  <si>
    <t>参加全民健身活动人数</t>
  </si>
  <si>
    <t>5000</t>
  </si>
  <si>
    <t>公益性活动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</si>
</sst>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00"/>
  </numFmts>
  <fonts count="88">
    <font>
      <sz val="9"/>
      <name val="宋体"/>
      <family val="0"/>
    </font>
    <font>
      <b/>
      <sz val="20"/>
      <name val="宋体"/>
      <family val="0"/>
    </font>
    <font>
      <sz val="10"/>
      <name val="方正仿宋_GBK"/>
      <family val="4"/>
    </font>
    <font>
      <b/>
      <sz val="10"/>
      <name val="方正仿宋_GBK"/>
      <family val="4"/>
    </font>
    <font>
      <b/>
      <sz val="12"/>
      <color indexed="8"/>
      <name val="宋体"/>
      <family val="0"/>
    </font>
    <font>
      <b/>
      <sz val="10"/>
      <color indexed="8"/>
      <name val="方正仿宋_GBK"/>
      <family val="4"/>
    </font>
    <font>
      <sz val="10"/>
      <color indexed="8"/>
      <name val="方正仿宋_GBK"/>
      <family val="4"/>
    </font>
    <font>
      <sz val="12"/>
      <name val="宋体"/>
      <family val="0"/>
    </font>
    <font>
      <sz val="9"/>
      <color indexed="8"/>
      <name val="宋体"/>
      <family val="0"/>
    </font>
    <font>
      <b/>
      <sz val="12"/>
      <color indexed="8"/>
      <name val="方正仿宋_GBK"/>
      <family val="4"/>
    </font>
    <font>
      <b/>
      <sz val="9"/>
      <color indexed="8"/>
      <name val="方正仿宋_GBK"/>
      <family val="4"/>
    </font>
    <font>
      <sz val="9"/>
      <color indexed="8"/>
      <name val="方正仿宋_GBK"/>
      <family val="4"/>
    </font>
    <font>
      <sz val="11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14"/>
      <name val="方正仿宋_GBK"/>
      <family val="4"/>
    </font>
    <font>
      <sz val="14"/>
      <name val="方正黑体_GBK"/>
      <family val="4"/>
    </font>
    <font>
      <sz val="9"/>
      <color indexed="8"/>
      <name val="SimSun"/>
      <family val="0"/>
    </font>
    <font>
      <sz val="16"/>
      <color indexed="8"/>
      <name val="方正小标宋_GBK"/>
      <family val="4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1"/>
      <name val="宋体"/>
      <family val="0"/>
    </font>
    <font>
      <sz val="14"/>
      <name val="Times New Roman"/>
      <family val="1"/>
    </font>
    <font>
      <sz val="9"/>
      <name val="方正黑体简体"/>
      <family val="0"/>
    </font>
    <font>
      <sz val="12"/>
      <name val="楷体_GB2312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方正黑体_GBK"/>
      <family val="4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0"/>
      <color indexed="8"/>
      <name val="方正小标宋_GBK"/>
      <family val="4"/>
    </font>
    <font>
      <u val="single"/>
      <sz val="20"/>
      <name val="Times New Roman"/>
      <family val="1"/>
    </font>
    <font>
      <u val="single"/>
      <sz val="20"/>
      <name val="宋体"/>
      <family val="0"/>
    </font>
    <font>
      <b/>
      <sz val="14"/>
      <name val="方正仿宋_GBK"/>
      <family val="4"/>
    </font>
    <font>
      <sz val="12"/>
      <name val="方正仿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方正仿宋_GBK"/>
      <family val="4"/>
    </font>
    <font>
      <sz val="10"/>
      <color theme="1"/>
      <name val="方正仿宋_GBK"/>
      <family val="4"/>
    </font>
    <font>
      <sz val="9"/>
      <color theme="1"/>
      <name val="Calibri"/>
      <family val="0"/>
    </font>
    <font>
      <b/>
      <sz val="12"/>
      <color theme="1"/>
      <name val="方正仿宋_GBK"/>
      <family val="4"/>
    </font>
    <font>
      <b/>
      <sz val="9"/>
      <color theme="1"/>
      <name val="方正仿宋_GBK"/>
      <family val="4"/>
    </font>
    <font>
      <sz val="9"/>
      <color theme="1"/>
      <name val="方正仿宋_GBK"/>
      <family val="4"/>
    </font>
    <font>
      <sz val="11"/>
      <color theme="1"/>
      <name val="Calibri"/>
      <family val="0"/>
    </font>
    <font>
      <b/>
      <sz val="9"/>
      <color rgb="FFFF0000"/>
      <name val="Calibri"/>
      <family val="0"/>
    </font>
    <font>
      <sz val="16"/>
      <color rgb="FF000000"/>
      <name val="方正小标宋_GBK"/>
      <family val="4"/>
    </font>
    <font>
      <sz val="10"/>
      <color rgb="FF000000"/>
      <name val="方正仿宋_GBK"/>
      <family val="4"/>
    </font>
    <font>
      <sz val="10"/>
      <color rgb="FF000000"/>
      <name val="Arial"/>
      <family val="2"/>
    </font>
    <font>
      <b/>
      <sz val="10"/>
      <color rgb="FF000000"/>
      <name val="方正仿宋_GBK"/>
      <family val="4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rgb="FFFFFFFF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5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2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46" fillId="0" borderId="4" applyNumberFormat="0" applyFill="0" applyAlignment="0" applyProtection="0"/>
    <xf numFmtId="0" fontId="52" fillId="8" borderId="0" applyNumberFormat="0" applyBorder="0" applyAlignment="0" applyProtection="0"/>
    <xf numFmtId="0" fontId="49" fillId="0" borderId="5" applyNumberFormat="0" applyFill="0" applyAlignment="0" applyProtection="0"/>
    <xf numFmtId="0" fontId="52" fillId="9" borderId="0" applyNumberFormat="0" applyBorder="0" applyAlignment="0" applyProtection="0"/>
    <xf numFmtId="0" fontId="53" fillId="10" borderId="6" applyNumberFormat="0" applyAlignment="0" applyProtection="0"/>
    <xf numFmtId="0" fontId="60" fillId="10" borderId="1" applyNumberFormat="0" applyAlignment="0" applyProtection="0"/>
    <xf numFmtId="0" fontId="45" fillId="11" borderId="7" applyNumberFormat="0" applyAlignment="0" applyProtection="0"/>
    <xf numFmtId="0" fontId="12" fillId="3" borderId="0" applyNumberFormat="0" applyBorder="0" applyAlignment="0" applyProtection="0"/>
    <xf numFmtId="0" fontId="52" fillId="12" borderId="0" applyNumberFormat="0" applyBorder="0" applyAlignment="0" applyProtection="0"/>
    <xf numFmtId="0" fontId="61" fillId="0" borderId="8" applyNumberFormat="0" applyFill="0" applyAlignment="0" applyProtection="0"/>
    <xf numFmtId="0" fontId="55" fillId="0" borderId="9" applyNumberFormat="0" applyFill="0" applyAlignment="0" applyProtection="0"/>
    <xf numFmtId="0" fontId="62" fillId="2" borderId="0" applyNumberFormat="0" applyBorder="0" applyAlignment="0" applyProtection="0"/>
    <xf numFmtId="0" fontId="58" fillId="13" borderId="0" applyNumberFormat="0" applyBorder="0" applyAlignment="0" applyProtection="0"/>
    <xf numFmtId="0" fontId="12" fillId="14" borderId="0" applyNumberFormat="0" applyBorder="0" applyAlignment="0" applyProtection="0"/>
    <xf numFmtId="0" fontId="5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52" fillId="18" borderId="0" applyNumberFormat="0" applyBorder="0" applyAlignment="0" applyProtection="0"/>
    <xf numFmtId="0" fontId="5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2" fillId="20" borderId="0" applyNumberFormat="0" applyBorder="0" applyAlignment="0" applyProtection="0"/>
    <xf numFmtId="0" fontId="1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7" fillId="0" borderId="0">
      <alignment/>
      <protection/>
    </xf>
    <xf numFmtId="0" fontId="12" fillId="22" borderId="0" applyNumberFormat="0" applyBorder="0" applyAlignment="0" applyProtection="0"/>
    <xf numFmtId="0" fontId="52" fillId="23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3">
    <xf numFmtId="0" fontId="0" fillId="0" borderId="0" xfId="0" applyAlignment="1">
      <alignment/>
    </xf>
    <xf numFmtId="0" fontId="73" fillId="0" borderId="1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40" fontId="2" fillId="0" borderId="10" xfId="0" applyNumberFormat="1" applyFont="1" applyFill="1" applyBorder="1" applyAlignment="1">
      <alignment vertical="center" wrapText="1"/>
    </xf>
    <xf numFmtId="40" fontId="2" fillId="0" borderId="11" xfId="0" applyNumberFormat="1" applyFont="1" applyFill="1" applyBorder="1" applyAlignment="1">
      <alignment vertical="center" wrapText="1"/>
    </xf>
    <xf numFmtId="40" fontId="2" fillId="0" borderId="13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40" fontId="2" fillId="0" borderId="15" xfId="0" applyNumberFormat="1" applyFont="1" applyFill="1" applyBorder="1" applyAlignment="1">
      <alignment vertical="center" wrapText="1"/>
    </xf>
    <xf numFmtId="40" fontId="2" fillId="0" borderId="16" xfId="0" applyNumberFormat="1" applyFont="1" applyFill="1" applyBorder="1" applyAlignment="1">
      <alignment vertical="center" wrapText="1"/>
    </xf>
    <xf numFmtId="40" fontId="2" fillId="0" borderId="17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40" fontId="2" fillId="0" borderId="21" xfId="0" applyNumberFormat="1" applyFont="1" applyFill="1" applyBorder="1" applyAlignment="1">
      <alignment vertical="center" wrapText="1"/>
    </xf>
    <xf numFmtId="40" fontId="2" fillId="0" borderId="23" xfId="0" applyNumberFormat="1" applyFont="1" applyFill="1" applyBorder="1" applyAlignment="1">
      <alignment vertical="center" wrapText="1"/>
    </xf>
    <xf numFmtId="40" fontId="2" fillId="0" borderId="24" xfId="0" applyNumberFormat="1" applyFont="1" applyFill="1" applyBorder="1" applyAlignment="1">
      <alignment vertical="center" wrapText="1"/>
    </xf>
    <xf numFmtId="0" fontId="74" fillId="0" borderId="12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vertical="center"/>
    </xf>
    <xf numFmtId="0" fontId="76" fillId="0" borderId="12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horizontal="left" vertical="top"/>
    </xf>
    <xf numFmtId="0" fontId="76" fillId="0" borderId="12" xfId="0" applyFont="1" applyFill="1" applyBorder="1" applyAlignment="1">
      <alignment horizontal="left" vertical="top" wrapText="1"/>
    </xf>
    <xf numFmtId="0" fontId="75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vertical="center"/>
    </xf>
    <xf numFmtId="0" fontId="76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5" fillId="0" borderId="12" xfId="0" applyFont="1" applyFill="1" applyBorder="1" applyAlignment="1">
      <alignment horizontal="right" vertical="center"/>
    </xf>
    <xf numFmtId="0" fontId="76" fillId="0" borderId="12" xfId="0" applyFont="1" applyFill="1" applyBorder="1" applyAlignment="1">
      <alignment horizontal="right" vertical="center" wrapText="1"/>
    </xf>
    <xf numFmtId="0" fontId="76" fillId="0" borderId="12" xfId="0" applyFont="1" applyFill="1" applyBorder="1" applyAlignment="1">
      <alignment horizontal="right" vertical="center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73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8" fillId="0" borderId="12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vertical="center"/>
    </xf>
    <xf numFmtId="0" fontId="80" fillId="0" borderId="12" xfId="0" applyFont="1" applyFill="1" applyBorder="1" applyAlignment="1">
      <alignment horizontal="left" vertical="center"/>
    </xf>
    <xf numFmtId="0" fontId="79" fillId="0" borderId="12" xfId="0" applyFont="1" applyFill="1" applyBorder="1" applyAlignment="1">
      <alignment horizontal="left" vertical="top"/>
    </xf>
    <xf numFmtId="0" fontId="80" fillId="0" borderId="12" xfId="0" applyFont="1" applyFill="1" applyBorder="1" applyAlignment="1">
      <alignment horizontal="left" vertical="top" wrapText="1"/>
    </xf>
    <xf numFmtId="0" fontId="79" fillId="0" borderId="12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vertical="center"/>
    </xf>
    <xf numFmtId="0" fontId="80" fillId="0" borderId="12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 vertical="center" wrapText="1"/>
    </xf>
    <xf numFmtId="0" fontId="79" fillId="0" borderId="12" xfId="0" applyFont="1" applyFill="1" applyBorder="1" applyAlignment="1">
      <alignment horizontal="right" vertical="center"/>
    </xf>
    <xf numFmtId="0" fontId="80" fillId="0" borderId="12" xfId="0" applyFont="1" applyFill="1" applyBorder="1" applyAlignment="1">
      <alignment horizontal="right" vertical="center" wrapText="1"/>
    </xf>
    <xf numFmtId="0" fontId="80" fillId="0" borderId="12" xfId="0" applyFont="1" applyFill="1" applyBorder="1" applyAlignment="1">
      <alignment horizontal="right" vertical="center"/>
    </xf>
    <xf numFmtId="0" fontId="14" fillId="0" borderId="0" xfId="64">
      <alignment/>
      <protection/>
    </xf>
    <xf numFmtId="0" fontId="15" fillId="0" borderId="0" xfId="64" applyNumberFormat="1" applyFont="1" applyFill="1" applyAlignment="1">
      <alignment horizontal="center" vertical="center" wrapText="1"/>
      <protection/>
    </xf>
    <xf numFmtId="0" fontId="15" fillId="0" borderId="0" xfId="64" applyNumberFormat="1" applyFont="1" applyFill="1" applyBorder="1" applyAlignment="1" applyProtection="1">
      <alignment horizontal="right" vertical="center" wrapText="1"/>
      <protection/>
    </xf>
    <xf numFmtId="0" fontId="2" fillId="0" borderId="12" xfId="64" applyNumberFormat="1" applyFont="1" applyFill="1" applyBorder="1" applyAlignment="1" applyProtection="1">
      <alignment horizontal="center" vertical="center" wrapText="1"/>
      <protection/>
    </xf>
    <xf numFmtId="0" fontId="2" fillId="0" borderId="12" xfId="64" applyNumberFormat="1" applyFont="1" applyFill="1" applyBorder="1" applyAlignment="1" applyProtection="1">
      <alignment horizontal="left" vertical="center" wrapText="1"/>
      <protection/>
    </xf>
    <xf numFmtId="0" fontId="2" fillId="0" borderId="12" xfId="64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64" applyNumberFormat="1" applyFont="1" applyFill="1" applyBorder="1" applyAlignment="1" applyProtection="1">
      <alignment vertical="center" wrapText="1"/>
      <protection/>
    </xf>
    <xf numFmtId="0" fontId="76" fillId="0" borderId="30" xfId="0" applyFont="1" applyFill="1" applyBorder="1" applyAlignment="1">
      <alignment vertical="center"/>
    </xf>
    <xf numFmtId="0" fontId="2" fillId="0" borderId="10" xfId="64" applyNumberFormat="1" applyFont="1" applyFill="1" applyBorder="1" applyAlignment="1" applyProtection="1">
      <alignment vertical="center" wrapText="1"/>
      <protection/>
    </xf>
    <xf numFmtId="0" fontId="2" fillId="0" borderId="31" xfId="64" applyNumberFormat="1" applyFont="1" applyFill="1" applyBorder="1" applyAlignment="1" applyProtection="1">
      <alignment vertical="center" wrapText="1"/>
      <protection/>
    </xf>
    <xf numFmtId="0" fontId="76" fillId="0" borderId="31" xfId="0" applyFont="1" applyFill="1" applyBorder="1" applyAlignment="1">
      <alignment horizontal="center" vertical="center"/>
    </xf>
    <xf numFmtId="0" fontId="76" fillId="0" borderId="31" xfId="0" applyFont="1" applyFill="1" applyBorder="1" applyAlignment="1">
      <alignment vertical="center"/>
    </xf>
    <xf numFmtId="0" fontId="76" fillId="0" borderId="32" xfId="0" applyFont="1" applyFill="1" applyBorder="1" applyAlignment="1">
      <alignment vertical="center"/>
    </xf>
    <xf numFmtId="0" fontId="14" fillId="0" borderId="0" xfId="64" applyFont="1">
      <alignment/>
      <protection/>
    </xf>
    <xf numFmtId="0" fontId="14" fillId="0" borderId="0" xfId="64" applyFont="1" applyAlignme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0" fontId="14" fillId="0" borderId="0" xfId="64" applyAlignment="1">
      <alignment vertical="center"/>
      <protection/>
    </xf>
    <xf numFmtId="0" fontId="14" fillId="0" borderId="0" xfId="64" applyAlignment="1">
      <alignment horizontal="center" vertical="center"/>
      <protection/>
    </xf>
    <xf numFmtId="7" fontId="0" fillId="0" borderId="0" xfId="0" applyNumberFormat="1" applyAlignment="1">
      <alignment/>
    </xf>
    <xf numFmtId="7" fontId="16" fillId="0" borderId="0" xfId="0" applyNumberFormat="1" applyFont="1" applyAlignment="1">
      <alignment/>
    </xf>
    <xf numFmtId="7" fontId="17" fillId="0" borderId="0" xfId="0" applyNumberFormat="1" applyFont="1" applyFill="1" applyBorder="1" applyAlignment="1">
      <alignment horizontal="left" vertical="center" wrapText="1"/>
    </xf>
    <xf numFmtId="7" fontId="81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7" fontId="20" fillId="0" borderId="12" xfId="0" applyNumberFormat="1" applyFont="1" applyFill="1" applyBorder="1" applyAlignment="1">
      <alignment horizontal="center" vertical="center" wrapText="1"/>
    </xf>
    <xf numFmtId="7" fontId="21" fillId="0" borderId="12" xfId="66" applyNumberFormat="1" applyFont="1" applyFill="1" applyBorder="1" applyAlignment="1" applyProtection="1">
      <alignment horizontal="center" vertical="center" wrapText="1"/>
      <protection/>
    </xf>
    <xf numFmtId="7" fontId="2" fillId="0" borderId="12" xfId="65" applyNumberFormat="1" applyFont="1" applyFill="1" applyBorder="1" applyAlignment="1">
      <alignment horizontal="left" vertical="center"/>
      <protection/>
    </xf>
    <xf numFmtId="176" fontId="76" fillId="0" borderId="12" xfId="0" applyNumberFormat="1" applyFont="1" applyFill="1" applyBorder="1" applyAlignment="1">
      <alignment/>
    </xf>
    <xf numFmtId="7" fontId="2" fillId="0" borderId="12" xfId="65" applyNumberFormat="1" applyFont="1" applyFill="1" applyBorder="1" applyAlignment="1">
      <alignment horizontal="left" vertical="center" indent="2"/>
      <protection/>
    </xf>
    <xf numFmtId="176" fontId="0" fillId="0" borderId="0" xfId="0" applyNumberFormat="1" applyAlignment="1">
      <alignment/>
    </xf>
    <xf numFmtId="7" fontId="22" fillId="0" borderId="0" xfId="65" applyNumberFormat="1" applyFont="1" applyFill="1" applyBorder="1" applyAlignment="1">
      <alignment horizontal="right" vertical="center"/>
      <protection/>
    </xf>
    <xf numFmtId="7" fontId="22" fillId="0" borderId="0" xfId="65" applyNumberFormat="1" applyFont="1" applyFill="1" applyBorder="1" applyAlignment="1">
      <alignment horizontal="right" vertical="center" indent="2"/>
      <protection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33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84" fillId="0" borderId="12" xfId="0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right" vertical="center" shrinkToFit="1"/>
    </xf>
    <xf numFmtId="4" fontId="26" fillId="0" borderId="30" xfId="0" applyNumberFormat="1" applyFont="1" applyFill="1" applyBorder="1" applyAlignment="1">
      <alignment horizontal="right" vertical="center" shrinkToFit="1"/>
    </xf>
    <xf numFmtId="0" fontId="84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30" xfId="0" applyFont="1" applyBorder="1" applyAlignment="1">
      <alignment/>
    </xf>
    <xf numFmtId="0" fontId="85" fillId="0" borderId="12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vertical="center" wrapText="1"/>
    </xf>
    <xf numFmtId="0" fontId="84" fillId="0" borderId="12" xfId="0" applyFont="1" applyFill="1" applyBorder="1" applyAlignment="1">
      <alignment horizontal="left" vertical="center" wrapText="1"/>
    </xf>
    <xf numFmtId="0" fontId="84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shrinkToFit="1"/>
    </xf>
    <xf numFmtId="4" fontId="84" fillId="0" borderId="37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2" xfId="0" applyNumberFormat="1" applyFont="1" applyFill="1" applyBorder="1" applyAlignment="1">
      <alignment horizontal="right" vertical="center" shrinkToFit="1"/>
    </xf>
    <xf numFmtId="4" fontId="26" fillId="0" borderId="12" xfId="0" applyNumberFormat="1" applyFont="1" applyFill="1" applyBorder="1" applyAlignment="1">
      <alignment horizontal="center" vertical="center" shrinkToFit="1"/>
    </xf>
    <xf numFmtId="0" fontId="84" fillId="0" borderId="37" xfId="0" applyFont="1" applyFill="1" applyBorder="1" applyAlignment="1">
      <alignment horizontal="left" vertical="center"/>
    </xf>
    <xf numFmtId="0" fontId="84" fillId="0" borderId="37" xfId="0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84" fillId="0" borderId="37" xfId="0" applyFont="1" applyFill="1" applyBorder="1" applyAlignment="1">
      <alignment horizontal="left" vertical="center" wrapText="1"/>
    </xf>
    <xf numFmtId="0" fontId="84" fillId="0" borderId="37" xfId="0" applyFont="1" applyFill="1" applyBorder="1" applyAlignment="1">
      <alignment vertical="center" wrapText="1"/>
    </xf>
    <xf numFmtId="4" fontId="84" fillId="0" borderId="38" xfId="0" applyNumberFormat="1" applyFont="1" applyFill="1" applyBorder="1" applyAlignment="1">
      <alignment horizontal="right" vertical="center" wrapText="1"/>
    </xf>
    <xf numFmtId="177" fontId="2" fillId="0" borderId="30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84" fillId="0" borderId="40" xfId="0" applyFont="1" applyFill="1" applyBorder="1" applyAlignment="1">
      <alignment horizontal="left" vertical="center" wrapText="1"/>
    </xf>
    <xf numFmtId="0" fontId="84" fillId="0" borderId="40" xfId="0" applyFont="1" applyFill="1" applyBorder="1" applyAlignment="1">
      <alignment vertical="center" wrapText="1"/>
    </xf>
    <xf numFmtId="4" fontId="84" fillId="0" borderId="40" xfId="0" applyNumberFormat="1" applyFont="1" applyFill="1" applyBorder="1" applyAlignment="1">
      <alignment horizontal="right" vertical="center" wrapText="1"/>
    </xf>
    <xf numFmtId="4" fontId="84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35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4" fontId="26" fillId="0" borderId="30" xfId="0" applyNumberFormat="1" applyFont="1" applyFill="1" applyBorder="1" applyAlignment="1">
      <alignment horizontal="center" vertical="center" shrinkToFit="1"/>
    </xf>
    <xf numFmtId="0" fontId="27" fillId="0" borderId="3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right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shrinkToFit="1"/>
    </xf>
    <xf numFmtId="0" fontId="26" fillId="0" borderId="35" xfId="0" applyFont="1" applyFill="1" applyBorder="1" applyAlignment="1">
      <alignment horizontal="center" vertical="center" shrinkToFit="1"/>
    </xf>
    <xf numFmtId="0" fontId="25" fillId="0" borderId="36" xfId="0" applyFont="1" applyFill="1" applyBorder="1" applyAlignment="1">
      <alignment horizontal="center" vertical="center" shrinkToFit="1"/>
    </xf>
    <xf numFmtId="0" fontId="26" fillId="0" borderId="30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left" vertical="center" shrinkToFit="1"/>
    </xf>
    <xf numFmtId="4" fontId="26" fillId="0" borderId="12" xfId="0" applyNumberFormat="1" applyFont="1" applyFill="1" applyBorder="1" applyAlignment="1">
      <alignment horizontal="left" vertical="center" shrinkToFit="1"/>
    </xf>
    <xf numFmtId="4" fontId="26" fillId="0" borderId="31" xfId="0" applyNumberFormat="1" applyFont="1" applyFill="1" applyBorder="1" applyAlignment="1">
      <alignment horizontal="right" vertical="center" shrinkToFit="1"/>
    </xf>
    <xf numFmtId="0" fontId="26" fillId="0" borderId="36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right" vertical="center" shrinkToFit="1"/>
    </xf>
    <xf numFmtId="0" fontId="31" fillId="0" borderId="36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shrinkToFit="1"/>
    </xf>
    <xf numFmtId="4" fontId="31" fillId="0" borderId="30" xfId="0" applyNumberFormat="1" applyFont="1" applyFill="1" applyBorder="1" applyAlignment="1">
      <alignment horizontal="right" vertical="center" shrinkToFit="1"/>
    </xf>
    <xf numFmtId="4" fontId="31" fillId="0" borderId="12" xfId="0" applyNumberFormat="1" applyFont="1" applyFill="1" applyBorder="1" applyAlignment="1">
      <alignment horizontal="center" vertical="center" shrinkToFit="1"/>
    </xf>
    <xf numFmtId="4" fontId="31" fillId="0" borderId="30" xfId="0" applyNumberFormat="1" applyFont="1" applyFill="1" applyBorder="1" applyAlignment="1">
      <alignment horizontal="center" vertical="center" shrinkToFit="1"/>
    </xf>
    <xf numFmtId="4" fontId="26" fillId="0" borderId="30" xfId="0" applyNumberFormat="1" applyFont="1" applyFill="1" applyBorder="1" applyAlignment="1">
      <alignment vertical="center" shrinkToFit="1"/>
    </xf>
    <xf numFmtId="0" fontId="31" fillId="0" borderId="42" xfId="0" applyFont="1" applyFill="1" applyBorder="1" applyAlignment="1">
      <alignment horizontal="center" vertical="center" shrinkToFit="1"/>
    </xf>
    <xf numFmtId="0" fontId="31" fillId="0" borderId="31" xfId="0" applyFont="1" applyFill="1" applyBorder="1" applyAlignment="1">
      <alignment horizontal="center" vertical="center" shrinkToFit="1"/>
    </xf>
    <xf numFmtId="4" fontId="26" fillId="0" borderId="32" xfId="0" applyNumberFormat="1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Border="1" applyAlignment="1">
      <alignment horizontal="right"/>
    </xf>
    <xf numFmtId="0" fontId="39" fillId="0" borderId="33" xfId="0" applyNumberFormat="1" applyFont="1" applyFill="1" applyBorder="1" applyAlignment="1" applyProtection="1">
      <alignment horizontal="center" vertical="center" wrapText="1"/>
      <protection/>
    </xf>
    <xf numFmtId="0" fontId="39" fillId="0" borderId="34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36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6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42" fillId="0" borderId="12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42" fillId="0" borderId="12" xfId="66" applyNumberFormat="1" applyFont="1" applyFill="1" applyBorder="1" applyAlignment="1" applyProtection="1">
      <alignment horizontal="center" vertical="center" wrapText="1"/>
      <protection/>
    </xf>
    <xf numFmtId="4" fontId="2" fillId="0" borderId="12" xfId="66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34" fillId="0" borderId="0" xfId="0" applyFont="1" applyAlignment="1">
      <alignment vertical="center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30" xfId="0" applyFont="1" applyBorder="1" applyAlignment="1">
      <alignment horizontal="center" vertical="center" wrapText="1"/>
    </xf>
    <xf numFmtId="0" fontId="86" fillId="0" borderId="37" xfId="0" applyFont="1" applyFill="1" applyBorder="1" applyAlignment="1">
      <alignment vertical="center"/>
    </xf>
    <xf numFmtId="4" fontId="84" fillId="0" borderId="37" xfId="0" applyNumberFormat="1" applyFont="1" applyFill="1" applyBorder="1" applyAlignment="1">
      <alignment horizontal="right" vertical="center"/>
    </xf>
    <xf numFmtId="0" fontId="43" fillId="0" borderId="36" xfId="0" applyNumberFormat="1" applyFont="1" applyFill="1" applyBorder="1" applyAlignment="1" applyProtection="1">
      <alignment horizontal="center" vertical="center" wrapText="1"/>
      <protection/>
    </xf>
    <xf numFmtId="4" fontId="84" fillId="0" borderId="43" xfId="0" applyNumberFormat="1" applyFont="1" applyFill="1" applyBorder="1" applyAlignment="1">
      <alignment horizontal="right" vertical="center"/>
    </xf>
    <xf numFmtId="4" fontId="84" fillId="0" borderId="12" xfId="0" applyNumberFormat="1" applyFont="1" applyFill="1" applyBorder="1" applyAlignment="1">
      <alignment horizontal="right" vertical="center"/>
    </xf>
    <xf numFmtId="178" fontId="43" fillId="0" borderId="36" xfId="0" applyNumberFormat="1" applyFont="1" applyBorder="1" applyAlignment="1">
      <alignment horizontal="center" vertical="center" wrapText="1"/>
    </xf>
    <xf numFmtId="4" fontId="84" fillId="0" borderId="44" xfId="0" applyNumberFormat="1" applyFont="1" applyFill="1" applyBorder="1" applyAlignment="1">
      <alignment horizontal="right" vertical="center"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 horizontal="left" wrapText="1"/>
    </xf>
    <xf numFmtId="0" fontId="44" fillId="0" borderId="0" xfId="0" applyFont="1" applyAlignment="1">
      <alignment/>
    </xf>
    <xf numFmtId="0" fontId="34" fillId="0" borderId="0" xfId="0" applyFont="1" applyAlignment="1">
      <alignment horizontal="left" vertical="center"/>
    </xf>
    <xf numFmtId="0" fontId="39" fillId="0" borderId="33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43" fillId="0" borderId="36" xfId="0" applyNumberFormat="1" applyFont="1" applyFill="1" applyBorder="1" applyAlignment="1" applyProtection="1">
      <alignment horizontal="left" vertical="center" wrapText="1"/>
      <protection/>
    </xf>
    <xf numFmtId="0" fontId="43" fillId="0" borderId="12" xfId="0" applyNumberFormat="1" applyFont="1" applyFill="1" applyBorder="1" applyAlignment="1" applyProtection="1">
      <alignment horizontal="center" vertical="center" wrapText="1"/>
      <protection/>
    </xf>
    <xf numFmtId="177" fontId="2" fillId="0" borderId="30" xfId="0" applyNumberFormat="1" applyFont="1" applyFill="1" applyBorder="1" applyAlignment="1">
      <alignment horizontal="right" vertical="center"/>
    </xf>
    <xf numFmtId="0" fontId="85" fillId="0" borderId="37" xfId="0" applyFont="1" applyFill="1" applyBorder="1" applyAlignment="1">
      <alignment horizontal="left" vertical="center" wrapText="1"/>
    </xf>
    <xf numFmtId="0" fontId="85" fillId="0" borderId="37" xfId="0" applyFont="1" applyFill="1" applyBorder="1" applyAlignment="1">
      <alignment vertical="center" wrapText="1"/>
    </xf>
    <xf numFmtId="0" fontId="84" fillId="0" borderId="40" xfId="0" applyFont="1" applyFill="1" applyBorder="1" applyAlignment="1">
      <alignment horizontal="left" vertical="center"/>
    </xf>
    <xf numFmtId="0" fontId="84" fillId="0" borderId="40" xfId="0" applyFont="1" applyFill="1" applyBorder="1" applyAlignment="1">
      <alignment vertical="center"/>
    </xf>
    <xf numFmtId="0" fontId="30" fillId="0" borderId="0" xfId="0" applyFont="1" applyAlignment="1">
      <alignment horizontal="right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4" fontId="2" fillId="0" borderId="31" xfId="0" applyNumberFormat="1" applyFont="1" applyFill="1" applyBorder="1" applyAlignment="1">
      <alignment horizontal="right" vertical="center" shrinkToFit="1"/>
    </xf>
    <xf numFmtId="0" fontId="3" fillId="0" borderId="3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left" vertical="center" shrinkToFit="1"/>
    </xf>
    <xf numFmtId="0" fontId="2" fillId="0" borderId="30" xfId="0" applyFont="1" applyBorder="1" applyAlignment="1">
      <alignment/>
    </xf>
    <xf numFmtId="0" fontId="2" fillId="0" borderId="12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right" vertical="center" shrinkToFit="1"/>
    </xf>
    <xf numFmtId="0" fontId="2" fillId="0" borderId="12" xfId="0" applyFont="1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right" vertical="center" shrinkToFit="1"/>
    </xf>
    <xf numFmtId="0" fontId="32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2">
      <selection activeCell="C18" sqref="C18"/>
    </sheetView>
  </sheetViews>
  <sheetFormatPr defaultColWidth="9.33203125" defaultRowHeight="11.25"/>
  <cols>
    <col min="1" max="1" width="18" style="0" customWidth="1"/>
    <col min="2" max="2" width="31" style="0" customWidth="1"/>
    <col min="3" max="3" width="14.16015625" style="142" customWidth="1"/>
    <col min="4" max="12" width="14.16015625" style="0" customWidth="1"/>
  </cols>
  <sheetData>
    <row r="1" ht="18">
      <c r="A1" s="113" t="s">
        <v>229</v>
      </c>
    </row>
    <row r="2" spans="1:12" ht="41.25" customHeight="1">
      <c r="A2" s="114" t="s">
        <v>230</v>
      </c>
      <c r="B2" s="115"/>
      <c r="C2" s="143"/>
      <c r="D2" s="115"/>
      <c r="E2" s="115"/>
      <c r="F2" s="115"/>
      <c r="G2" s="115"/>
      <c r="H2" s="115"/>
      <c r="I2" s="115"/>
      <c r="J2" s="115"/>
      <c r="K2" s="115"/>
      <c r="L2" s="115"/>
    </row>
    <row r="3" ht="11.25"/>
    <row r="4" ht="11.25">
      <c r="L4" s="172" t="s">
        <v>2</v>
      </c>
    </row>
    <row r="5" spans="1:12" ht="17.25" customHeight="1">
      <c r="A5" s="144" t="s">
        <v>231</v>
      </c>
      <c r="B5" s="145" t="s">
        <v>186</v>
      </c>
      <c r="C5" s="146" t="s">
        <v>232</v>
      </c>
      <c r="D5" s="147" t="s">
        <v>233</v>
      </c>
      <c r="E5" s="147" t="s">
        <v>234</v>
      </c>
      <c r="F5" s="147" t="s">
        <v>235</v>
      </c>
      <c r="G5" s="147" t="s">
        <v>236</v>
      </c>
      <c r="H5" s="147" t="s">
        <v>237</v>
      </c>
      <c r="I5" s="147"/>
      <c r="J5" s="147" t="s">
        <v>238</v>
      </c>
      <c r="K5" s="147" t="s">
        <v>239</v>
      </c>
      <c r="L5" s="173" t="s">
        <v>240</v>
      </c>
    </row>
    <row r="6" spans="1:12" ht="12" customHeight="1">
      <c r="A6" s="148" t="s">
        <v>241</v>
      </c>
      <c r="B6" s="127" t="s">
        <v>242</v>
      </c>
      <c r="C6" s="149" t="s">
        <v>243</v>
      </c>
      <c r="D6" s="150"/>
      <c r="E6" s="150" t="s">
        <v>244</v>
      </c>
      <c r="F6" s="150"/>
      <c r="G6" s="150" t="s">
        <v>245</v>
      </c>
      <c r="H6" s="150" t="s">
        <v>246</v>
      </c>
      <c r="I6" s="150" t="s">
        <v>247</v>
      </c>
      <c r="J6" s="150" t="s">
        <v>248</v>
      </c>
      <c r="K6" s="150" t="s">
        <v>249</v>
      </c>
      <c r="L6" s="174" t="s">
        <v>249</v>
      </c>
    </row>
    <row r="7" spans="1:12" ht="12" customHeight="1">
      <c r="A7" s="148" t="s">
        <v>250</v>
      </c>
      <c r="B7" s="127" t="s">
        <v>251</v>
      </c>
      <c r="C7" s="149" t="s">
        <v>243</v>
      </c>
      <c r="D7" s="150"/>
      <c r="E7" s="150" t="s">
        <v>244</v>
      </c>
      <c r="F7" s="150"/>
      <c r="G7" s="150" t="s">
        <v>245</v>
      </c>
      <c r="H7" s="150"/>
      <c r="I7" s="150"/>
      <c r="J7" s="150" t="s">
        <v>248</v>
      </c>
      <c r="K7" s="150" t="s">
        <v>249</v>
      </c>
      <c r="L7" s="174" t="s">
        <v>249</v>
      </c>
    </row>
    <row r="8" spans="1:12" ht="6.75" customHeight="1">
      <c r="A8" s="148" t="s">
        <v>250</v>
      </c>
      <c r="B8" s="127" t="s">
        <v>251</v>
      </c>
      <c r="C8" s="149" t="s">
        <v>243</v>
      </c>
      <c r="D8" s="150"/>
      <c r="E8" s="150" t="s">
        <v>244</v>
      </c>
      <c r="F8" s="150"/>
      <c r="G8" s="150" t="s">
        <v>245</v>
      </c>
      <c r="H8" s="150"/>
      <c r="I8" s="150"/>
      <c r="J8" s="150" t="s">
        <v>248</v>
      </c>
      <c r="K8" s="150" t="s">
        <v>249</v>
      </c>
      <c r="L8" s="174" t="s">
        <v>249</v>
      </c>
    </row>
    <row r="9" spans="1:12" ht="14.25" customHeight="1">
      <c r="A9" s="151"/>
      <c r="B9" s="127" t="s">
        <v>252</v>
      </c>
      <c r="C9" s="152">
        <f>D9+E9+F9</f>
        <v>4286.63</v>
      </c>
      <c r="D9" s="153"/>
      <c r="E9" s="154">
        <v>3696.65</v>
      </c>
      <c r="F9" s="139">
        <v>589.98</v>
      </c>
      <c r="G9" s="155"/>
      <c r="H9" s="155"/>
      <c r="I9" s="155"/>
      <c r="J9" s="155"/>
      <c r="K9" s="155"/>
      <c r="L9" s="175"/>
    </row>
    <row r="10" spans="1:12" ht="14.25" customHeight="1">
      <c r="A10" s="156" t="s">
        <v>56</v>
      </c>
      <c r="B10" s="157" t="s">
        <v>57</v>
      </c>
      <c r="C10" s="152">
        <v>3</v>
      </c>
      <c r="D10" s="158"/>
      <c r="E10" s="152">
        <v>3</v>
      </c>
      <c r="F10" s="158"/>
      <c r="G10" s="159"/>
      <c r="H10" s="159"/>
      <c r="I10" s="159"/>
      <c r="J10" s="159"/>
      <c r="K10" s="159"/>
      <c r="L10" s="176"/>
    </row>
    <row r="11" spans="1:12" ht="14.25" customHeight="1">
      <c r="A11" s="160" t="s">
        <v>253</v>
      </c>
      <c r="B11" s="161" t="s">
        <v>254</v>
      </c>
      <c r="C11" s="152">
        <v>3</v>
      </c>
      <c r="D11" s="158"/>
      <c r="E11" s="152">
        <v>3</v>
      </c>
      <c r="F11" s="158"/>
      <c r="G11" s="159"/>
      <c r="H11" s="159"/>
      <c r="I11" s="159"/>
      <c r="J11" s="159"/>
      <c r="K11" s="159"/>
      <c r="L11" s="176"/>
    </row>
    <row r="12" spans="1:12" ht="14.25" customHeight="1">
      <c r="A12" s="160" t="s">
        <v>255</v>
      </c>
      <c r="B12" s="161" t="s">
        <v>256</v>
      </c>
      <c r="C12" s="152">
        <v>3</v>
      </c>
      <c r="D12" s="158"/>
      <c r="E12" s="152">
        <v>3</v>
      </c>
      <c r="F12" s="158"/>
      <c r="G12" s="159"/>
      <c r="H12" s="159"/>
      <c r="I12" s="159"/>
      <c r="J12" s="159"/>
      <c r="K12" s="159"/>
      <c r="L12" s="176"/>
    </row>
    <row r="13" spans="1:12" ht="14.25" customHeight="1">
      <c r="A13" s="156" t="s">
        <v>62</v>
      </c>
      <c r="B13" s="157" t="s">
        <v>63</v>
      </c>
      <c r="C13" s="152">
        <f>C14+C21+C24</f>
        <v>2933.55</v>
      </c>
      <c r="D13" s="158"/>
      <c r="E13" s="152">
        <f>E14+E21+E24</f>
        <v>2933.55</v>
      </c>
      <c r="F13" s="158"/>
      <c r="G13" s="159"/>
      <c r="H13" s="159"/>
      <c r="I13" s="159"/>
      <c r="J13" s="159"/>
      <c r="K13" s="159"/>
      <c r="L13" s="176"/>
    </row>
    <row r="14" spans="1:12" ht="14.25" customHeight="1">
      <c r="A14" s="160" t="s">
        <v>257</v>
      </c>
      <c r="B14" s="161" t="s">
        <v>258</v>
      </c>
      <c r="C14" s="152">
        <f>C15+C16+C17+C20+C18+C19</f>
        <v>1984.0800000000002</v>
      </c>
      <c r="D14" s="158"/>
      <c r="E14" s="152">
        <f>E15+E16+E17+E20+E18+E19</f>
        <v>1984.0800000000002</v>
      </c>
      <c r="F14" s="158"/>
      <c r="G14" s="159"/>
      <c r="H14" s="159"/>
      <c r="I14" s="159"/>
      <c r="J14" s="159"/>
      <c r="K14" s="159"/>
      <c r="L14" s="176"/>
    </row>
    <row r="15" spans="1:12" ht="14.25" customHeight="1">
      <c r="A15" s="160" t="s">
        <v>259</v>
      </c>
      <c r="B15" s="161" t="s">
        <v>260</v>
      </c>
      <c r="C15" s="152">
        <f>239.4+4.24</f>
        <v>243.64000000000001</v>
      </c>
      <c r="D15" s="158"/>
      <c r="E15" s="152">
        <f>239.4+4.24</f>
        <v>243.64000000000001</v>
      </c>
      <c r="F15" s="158"/>
      <c r="G15" s="159"/>
      <c r="H15" s="159"/>
      <c r="I15" s="159"/>
      <c r="J15" s="159"/>
      <c r="K15" s="159"/>
      <c r="L15" s="176"/>
    </row>
    <row r="16" spans="1:12" ht="14.25" customHeight="1">
      <c r="A16" s="160">
        <v>2070102</v>
      </c>
      <c r="B16" s="161" t="s">
        <v>68</v>
      </c>
      <c r="C16" s="152">
        <v>11</v>
      </c>
      <c r="D16" s="158"/>
      <c r="E16" s="152">
        <v>11</v>
      </c>
      <c r="F16" s="158"/>
      <c r="G16" s="159"/>
      <c r="H16" s="159"/>
      <c r="I16" s="159"/>
      <c r="J16" s="159"/>
      <c r="K16" s="159"/>
      <c r="L16" s="176"/>
    </row>
    <row r="17" spans="1:12" ht="14.25" customHeight="1">
      <c r="A17" s="160" t="s">
        <v>261</v>
      </c>
      <c r="B17" s="161" t="s">
        <v>262</v>
      </c>
      <c r="C17" s="152">
        <f>D17+E17</f>
        <v>0</v>
      </c>
      <c r="D17" s="158"/>
      <c r="E17" s="152">
        <f>F17+G17</f>
        <v>0</v>
      </c>
      <c r="F17" s="158"/>
      <c r="G17" s="159"/>
      <c r="H17" s="159"/>
      <c r="I17" s="159"/>
      <c r="J17" s="159"/>
      <c r="K17" s="159"/>
      <c r="L17" s="176"/>
    </row>
    <row r="18" spans="1:12" ht="14.25" customHeight="1">
      <c r="A18" s="160">
        <v>2070112</v>
      </c>
      <c r="B18" s="161" t="s">
        <v>71</v>
      </c>
      <c r="C18" s="162">
        <v>10.63</v>
      </c>
      <c r="D18" s="158"/>
      <c r="E18" s="162">
        <v>10.63</v>
      </c>
      <c r="F18" s="158"/>
      <c r="G18" s="159"/>
      <c r="H18" s="159"/>
      <c r="I18" s="159"/>
      <c r="J18" s="159"/>
      <c r="K18" s="159"/>
      <c r="L18" s="176"/>
    </row>
    <row r="19" spans="1:12" ht="14.25" customHeight="1">
      <c r="A19" s="160">
        <v>2070114</v>
      </c>
      <c r="B19" s="161" t="s">
        <v>72</v>
      </c>
      <c r="C19" s="162">
        <v>350</v>
      </c>
      <c r="D19" s="158"/>
      <c r="E19" s="162">
        <v>350</v>
      </c>
      <c r="F19" s="158"/>
      <c r="G19" s="159"/>
      <c r="H19" s="159"/>
      <c r="I19" s="159"/>
      <c r="J19" s="159"/>
      <c r="K19" s="159"/>
      <c r="L19" s="176"/>
    </row>
    <row r="20" spans="1:12" ht="14.25" customHeight="1">
      <c r="A20" s="160">
        <v>2070199</v>
      </c>
      <c r="B20" s="161" t="s">
        <v>73</v>
      </c>
      <c r="C20" s="163">
        <f>865.2+503.61</f>
        <v>1368.81</v>
      </c>
      <c r="D20" s="158"/>
      <c r="E20" s="163">
        <f>865.2+503.61</f>
        <v>1368.81</v>
      </c>
      <c r="F20" s="158"/>
      <c r="G20" s="159"/>
      <c r="H20" s="159"/>
      <c r="I20" s="159"/>
      <c r="J20" s="159"/>
      <c r="K20" s="159"/>
      <c r="L20" s="176"/>
    </row>
    <row r="21" spans="1:12" ht="14.25" customHeight="1">
      <c r="A21" s="160">
        <v>20702</v>
      </c>
      <c r="B21" s="161" t="s">
        <v>74</v>
      </c>
      <c r="C21" s="152">
        <f>C22+C23</f>
        <v>608</v>
      </c>
      <c r="D21" s="158"/>
      <c r="E21" s="152">
        <f>E22+E23</f>
        <v>608</v>
      </c>
      <c r="F21" s="158"/>
      <c r="G21" s="159"/>
      <c r="H21" s="159"/>
      <c r="I21" s="159"/>
      <c r="J21" s="159"/>
      <c r="K21" s="159"/>
      <c r="L21" s="176"/>
    </row>
    <row r="22" spans="1:12" ht="14.25" customHeight="1">
      <c r="A22" s="160">
        <v>2070204</v>
      </c>
      <c r="B22" s="161" t="s">
        <v>74</v>
      </c>
      <c r="C22" s="152">
        <f>6+195</f>
        <v>201</v>
      </c>
      <c r="D22" s="158"/>
      <c r="E22" s="152">
        <f>6+195</f>
        <v>201</v>
      </c>
      <c r="F22" s="158"/>
      <c r="G22" s="159"/>
      <c r="H22" s="159"/>
      <c r="I22" s="159"/>
      <c r="J22" s="159"/>
      <c r="K22" s="159"/>
      <c r="L22" s="176"/>
    </row>
    <row r="23" spans="1:12" ht="14.25" customHeight="1">
      <c r="A23" s="160">
        <v>2070205</v>
      </c>
      <c r="B23" s="161" t="s">
        <v>75</v>
      </c>
      <c r="C23" s="152">
        <f>200+207</f>
        <v>407</v>
      </c>
      <c r="D23" s="158"/>
      <c r="E23" s="152">
        <f>200+207</f>
        <v>407</v>
      </c>
      <c r="F23" s="158"/>
      <c r="G23" s="159"/>
      <c r="H23" s="159"/>
      <c r="I23" s="159"/>
      <c r="J23" s="159"/>
      <c r="K23" s="159"/>
      <c r="L23" s="176"/>
    </row>
    <row r="24" spans="1:12" ht="14.25" customHeight="1">
      <c r="A24" s="160">
        <v>20703</v>
      </c>
      <c r="B24" s="161" t="s">
        <v>76</v>
      </c>
      <c r="C24" s="152">
        <f>C25+C26</f>
        <v>341.47</v>
      </c>
      <c r="D24" s="158"/>
      <c r="E24" s="152">
        <f>E25+E26</f>
        <v>341.47</v>
      </c>
      <c r="F24" s="158"/>
      <c r="G24" s="159"/>
      <c r="H24" s="159"/>
      <c r="I24" s="159"/>
      <c r="J24" s="159"/>
      <c r="K24" s="159"/>
      <c r="L24" s="176"/>
    </row>
    <row r="25" spans="1:12" ht="14.25" customHeight="1">
      <c r="A25" s="160">
        <v>2070307</v>
      </c>
      <c r="B25" s="161" t="s">
        <v>77</v>
      </c>
      <c r="C25" s="152">
        <f>135+196.47</f>
        <v>331.47</v>
      </c>
      <c r="D25" s="164"/>
      <c r="E25" s="152">
        <f>135+196.47</f>
        <v>331.47</v>
      </c>
      <c r="F25" s="164"/>
      <c r="G25" s="165"/>
      <c r="H25" s="165"/>
      <c r="I25" s="165"/>
      <c r="J25" s="165"/>
      <c r="K25" s="165"/>
      <c r="L25" s="177"/>
    </row>
    <row r="26" spans="1:12" ht="14.25" customHeight="1">
      <c r="A26" s="160">
        <v>2070308</v>
      </c>
      <c r="B26" s="161" t="s">
        <v>78</v>
      </c>
      <c r="C26" s="152">
        <v>10</v>
      </c>
      <c r="D26" s="158"/>
      <c r="E26" s="152">
        <v>10</v>
      </c>
      <c r="F26" s="158"/>
      <c r="G26" s="159"/>
      <c r="H26" s="159"/>
      <c r="I26" s="159"/>
      <c r="J26" s="159"/>
      <c r="K26" s="159"/>
      <c r="L26" s="159"/>
    </row>
    <row r="27" spans="1:12" ht="14.25" customHeight="1">
      <c r="A27" s="156" t="s">
        <v>79</v>
      </c>
      <c r="B27" s="157" t="s">
        <v>80</v>
      </c>
      <c r="C27" s="152">
        <f>C29+C30+C31</f>
        <v>126.96</v>
      </c>
      <c r="D27" s="158"/>
      <c r="E27" s="152">
        <f>E29+E30+E31</f>
        <v>126.96</v>
      </c>
      <c r="F27" s="158"/>
      <c r="G27" s="159"/>
      <c r="H27" s="159"/>
      <c r="I27" s="159"/>
      <c r="J27" s="159"/>
      <c r="K27" s="159"/>
      <c r="L27" s="159"/>
    </row>
    <row r="28" spans="1:12" ht="14.25" customHeight="1">
      <c r="A28" s="160" t="s">
        <v>263</v>
      </c>
      <c r="B28" s="161" t="s">
        <v>264</v>
      </c>
      <c r="C28" s="152">
        <f>C29+C30+C31</f>
        <v>126.96</v>
      </c>
      <c r="D28" s="158"/>
      <c r="E28" s="152">
        <f>E29+E30+E31</f>
        <v>126.96</v>
      </c>
      <c r="F28" s="158"/>
      <c r="G28" s="159"/>
      <c r="H28" s="159"/>
      <c r="I28" s="159"/>
      <c r="J28" s="159"/>
      <c r="K28" s="159"/>
      <c r="L28" s="159"/>
    </row>
    <row r="29" spans="1:12" ht="14.25" customHeight="1">
      <c r="A29" s="166" t="s">
        <v>265</v>
      </c>
      <c r="B29" s="167" t="s">
        <v>266</v>
      </c>
      <c r="C29" s="168">
        <v>52.68</v>
      </c>
      <c r="D29" s="164"/>
      <c r="E29" s="168">
        <v>52.68</v>
      </c>
      <c r="F29" s="164"/>
      <c r="G29" s="165"/>
      <c r="H29" s="165"/>
      <c r="I29" s="165"/>
      <c r="J29" s="165"/>
      <c r="K29" s="165"/>
      <c r="L29" s="165"/>
    </row>
    <row r="30" spans="1:12" ht="14.25" customHeight="1">
      <c r="A30" s="137" t="s">
        <v>267</v>
      </c>
      <c r="B30" s="138" t="s">
        <v>268</v>
      </c>
      <c r="C30" s="169">
        <v>23.32</v>
      </c>
      <c r="D30" s="158"/>
      <c r="E30" s="169">
        <v>23.32</v>
      </c>
      <c r="F30" s="158"/>
      <c r="G30" s="159"/>
      <c r="H30" s="159"/>
      <c r="I30" s="159"/>
      <c r="J30" s="159"/>
      <c r="K30" s="159"/>
      <c r="L30" s="159"/>
    </row>
    <row r="31" spans="1:12" ht="14.25" customHeight="1">
      <c r="A31" s="137" t="s">
        <v>269</v>
      </c>
      <c r="B31" s="138" t="s">
        <v>270</v>
      </c>
      <c r="C31" s="169">
        <f>49.48+1.48</f>
        <v>50.959999999999994</v>
      </c>
      <c r="D31" s="158"/>
      <c r="E31" s="169">
        <f>49.48+1.48</f>
        <v>50.959999999999994</v>
      </c>
      <c r="F31" s="158"/>
      <c r="G31" s="159"/>
      <c r="H31" s="159"/>
      <c r="I31" s="159"/>
      <c r="J31" s="159"/>
      <c r="K31" s="159"/>
      <c r="L31" s="159"/>
    </row>
    <row r="32" spans="1:12" ht="14.25" customHeight="1">
      <c r="A32" s="131" t="s">
        <v>89</v>
      </c>
      <c r="B32" s="128" t="s">
        <v>90</v>
      </c>
      <c r="C32" s="169">
        <v>30.03</v>
      </c>
      <c r="D32" s="158"/>
      <c r="E32" s="169">
        <v>30.03</v>
      </c>
      <c r="F32" s="158"/>
      <c r="G32" s="170"/>
      <c r="H32" s="170"/>
      <c r="I32" s="170"/>
      <c r="J32" s="170"/>
      <c r="K32" s="170"/>
      <c r="L32" s="170"/>
    </row>
    <row r="33" spans="1:12" ht="12.75">
      <c r="A33" s="137" t="s">
        <v>271</v>
      </c>
      <c r="B33" s="138" t="s">
        <v>272</v>
      </c>
      <c r="C33" s="169">
        <v>30.03</v>
      </c>
      <c r="D33" s="139"/>
      <c r="E33" s="169">
        <v>30.03</v>
      </c>
      <c r="F33" s="139"/>
      <c r="G33" s="140"/>
      <c r="H33" s="140"/>
      <c r="I33" s="140"/>
      <c r="J33" s="140"/>
      <c r="K33" s="140"/>
      <c r="L33" s="140"/>
    </row>
    <row r="34" spans="1:12" ht="12.75">
      <c r="A34" s="137" t="s">
        <v>273</v>
      </c>
      <c r="B34" s="138" t="s">
        <v>274</v>
      </c>
      <c r="C34" s="169">
        <v>11.15</v>
      </c>
      <c r="D34" s="139"/>
      <c r="E34" s="169">
        <v>11.15</v>
      </c>
      <c r="F34" s="139"/>
      <c r="G34" s="140"/>
      <c r="H34" s="140"/>
      <c r="I34" s="140"/>
      <c r="J34" s="140"/>
      <c r="K34" s="140"/>
      <c r="L34" s="140"/>
    </row>
    <row r="35" spans="1:12" ht="12.75">
      <c r="A35" s="137" t="s">
        <v>275</v>
      </c>
      <c r="B35" s="138" t="s">
        <v>276</v>
      </c>
      <c r="C35" s="169">
        <v>18</v>
      </c>
      <c r="D35" s="139"/>
      <c r="E35" s="169">
        <v>18</v>
      </c>
      <c r="F35" s="139"/>
      <c r="G35" s="140"/>
      <c r="H35" s="140"/>
      <c r="I35" s="140"/>
      <c r="J35" s="140"/>
      <c r="K35" s="140"/>
      <c r="L35" s="140"/>
    </row>
    <row r="36" spans="1:12" ht="12.75">
      <c r="A36" s="137" t="s">
        <v>277</v>
      </c>
      <c r="B36" s="138" t="s">
        <v>278</v>
      </c>
      <c r="C36" s="169">
        <v>0.87</v>
      </c>
      <c r="D36" s="139"/>
      <c r="E36" s="169">
        <v>0.87</v>
      </c>
      <c r="F36" s="139"/>
      <c r="G36" s="140"/>
      <c r="H36" s="140"/>
      <c r="I36" s="140"/>
      <c r="J36" s="140"/>
      <c r="K36" s="140"/>
      <c r="L36" s="140"/>
    </row>
    <row r="37" spans="1:12" ht="12.75">
      <c r="A37" s="131" t="s">
        <v>99</v>
      </c>
      <c r="B37" s="128" t="s">
        <v>100</v>
      </c>
      <c r="C37" s="169">
        <v>41.03</v>
      </c>
      <c r="D37" s="139"/>
      <c r="E37" s="169">
        <v>41.03</v>
      </c>
      <c r="F37" s="139"/>
      <c r="G37" s="140"/>
      <c r="H37" s="140"/>
      <c r="I37" s="140"/>
      <c r="J37" s="140"/>
      <c r="K37" s="140"/>
      <c r="L37" s="140"/>
    </row>
    <row r="38" spans="1:12" ht="12.75">
      <c r="A38" s="137" t="s">
        <v>279</v>
      </c>
      <c r="B38" s="138" t="s">
        <v>280</v>
      </c>
      <c r="C38" s="169">
        <v>41.03</v>
      </c>
      <c r="D38" s="139"/>
      <c r="E38" s="169">
        <v>41.03</v>
      </c>
      <c r="F38" s="139"/>
      <c r="G38" s="140"/>
      <c r="H38" s="140"/>
      <c r="I38" s="140"/>
      <c r="J38" s="140"/>
      <c r="K38" s="140"/>
      <c r="L38" s="140"/>
    </row>
    <row r="39" spans="1:12" ht="12.75">
      <c r="A39" s="137" t="s">
        <v>281</v>
      </c>
      <c r="B39" s="138" t="s">
        <v>282</v>
      </c>
      <c r="C39" s="169">
        <v>41.03</v>
      </c>
      <c r="D39" s="139"/>
      <c r="E39" s="169">
        <v>41.03</v>
      </c>
      <c r="F39" s="139"/>
      <c r="G39" s="140"/>
      <c r="H39" s="140"/>
      <c r="I39" s="140"/>
      <c r="J39" s="140"/>
      <c r="K39" s="140"/>
      <c r="L39" s="140"/>
    </row>
    <row r="40" spans="1:12" ht="12.75">
      <c r="A40" s="137">
        <v>229</v>
      </c>
      <c r="B40" s="137" t="s">
        <v>178</v>
      </c>
      <c r="C40" s="139">
        <v>589.98</v>
      </c>
      <c r="D40" s="139"/>
      <c r="E40" s="139"/>
      <c r="F40" s="139">
        <v>589.98</v>
      </c>
      <c r="G40" s="140"/>
      <c r="H40" s="140"/>
      <c r="I40" s="140"/>
      <c r="J40" s="140"/>
      <c r="K40" s="140"/>
      <c r="L40" s="140"/>
    </row>
    <row r="41" spans="1:12" ht="12.75">
      <c r="A41" s="137">
        <v>22960</v>
      </c>
      <c r="B41" s="137" t="s">
        <v>179</v>
      </c>
      <c r="C41" s="139">
        <v>589.98</v>
      </c>
      <c r="D41" s="139"/>
      <c r="E41" s="139"/>
      <c r="F41" s="139">
        <v>589.98</v>
      </c>
      <c r="G41" s="140"/>
      <c r="H41" s="140"/>
      <c r="I41" s="140"/>
      <c r="J41" s="140"/>
      <c r="K41" s="140"/>
      <c r="L41" s="140"/>
    </row>
    <row r="42" spans="1:12" ht="26.25">
      <c r="A42" s="137">
        <v>2296003</v>
      </c>
      <c r="B42" s="137" t="s">
        <v>180</v>
      </c>
      <c r="C42" s="139">
        <v>589.98</v>
      </c>
      <c r="D42" s="139"/>
      <c r="E42" s="139"/>
      <c r="F42" s="139">
        <v>589.98</v>
      </c>
      <c r="G42" s="140"/>
      <c r="H42" s="140"/>
      <c r="I42" s="140"/>
      <c r="J42" s="140"/>
      <c r="K42" s="140"/>
      <c r="L42" s="140"/>
    </row>
    <row r="43" spans="3:6" ht="12.75">
      <c r="C43" s="171"/>
      <c r="D43" s="171"/>
      <c r="E43" s="171"/>
      <c r="F43" s="171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7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5">
      <selection activeCell="C9" sqref="C9:E9"/>
    </sheetView>
  </sheetViews>
  <sheetFormatPr defaultColWidth="9.33203125" defaultRowHeight="11.25"/>
  <cols>
    <col min="1" max="1" width="27" style="112" customWidth="1"/>
    <col min="2" max="2" width="26.5" style="0" customWidth="1"/>
    <col min="3" max="3" width="15.16015625" style="0" customWidth="1"/>
    <col min="4" max="8" width="16" style="0" customWidth="1"/>
  </cols>
  <sheetData>
    <row r="1" ht="17.25">
      <c r="A1" s="113" t="s">
        <v>283</v>
      </c>
    </row>
    <row r="2" spans="1:9" ht="32.25" customHeight="1">
      <c r="A2" s="114" t="s">
        <v>284</v>
      </c>
      <c r="B2" s="115"/>
      <c r="C2" s="115"/>
      <c r="D2" s="115"/>
      <c r="E2" s="115"/>
      <c r="F2" s="115"/>
      <c r="G2" s="115"/>
      <c r="H2" s="115"/>
      <c r="I2" s="141"/>
    </row>
    <row r="4" spans="7:8" ht="11.25">
      <c r="G4" s="116" t="s">
        <v>2</v>
      </c>
      <c r="H4" s="117"/>
    </row>
    <row r="5" spans="1:8" ht="18" customHeight="1">
      <c r="A5" s="118" t="s">
        <v>186</v>
      </c>
      <c r="B5" s="119" t="s">
        <v>186</v>
      </c>
      <c r="C5" s="120" t="s">
        <v>285</v>
      </c>
      <c r="D5" s="120" t="s">
        <v>286</v>
      </c>
      <c r="E5" s="120" t="s">
        <v>287</v>
      </c>
      <c r="F5" s="120" t="s">
        <v>288</v>
      </c>
      <c r="G5" s="120" t="s">
        <v>289</v>
      </c>
      <c r="H5" s="121" t="s">
        <v>290</v>
      </c>
    </row>
    <row r="6" spans="1:8" ht="10.5">
      <c r="A6" s="122" t="s">
        <v>250</v>
      </c>
      <c r="B6" s="123" t="s">
        <v>251</v>
      </c>
      <c r="C6" s="124" t="s">
        <v>285</v>
      </c>
      <c r="D6" s="124" t="s">
        <v>286</v>
      </c>
      <c r="E6" s="124" t="s">
        <v>287</v>
      </c>
      <c r="F6" s="124" t="s">
        <v>288</v>
      </c>
      <c r="G6" s="124" t="s">
        <v>291</v>
      </c>
      <c r="H6" s="125" t="s">
        <v>292</v>
      </c>
    </row>
    <row r="7" spans="1:8" ht="10.5">
      <c r="A7" s="122" t="s">
        <v>250</v>
      </c>
      <c r="B7" s="123" t="s">
        <v>251</v>
      </c>
      <c r="C7" s="124" t="s">
        <v>285</v>
      </c>
      <c r="D7" s="124" t="s">
        <v>286</v>
      </c>
      <c r="E7" s="124" t="s">
        <v>287</v>
      </c>
      <c r="F7" s="124" t="s">
        <v>288</v>
      </c>
      <c r="G7" s="124" t="s">
        <v>291</v>
      </c>
      <c r="H7" s="125" t="s">
        <v>292</v>
      </c>
    </row>
    <row r="8" spans="1:8" ht="1.5" customHeight="1">
      <c r="A8" s="122" t="s">
        <v>250</v>
      </c>
      <c r="B8" s="123" t="s">
        <v>251</v>
      </c>
      <c r="C8" s="124" t="s">
        <v>285</v>
      </c>
      <c r="D8" s="124" t="s">
        <v>286</v>
      </c>
      <c r="E8" s="124" t="s">
        <v>287</v>
      </c>
      <c r="F8" s="124" t="s">
        <v>288</v>
      </c>
      <c r="G8" s="124" t="s">
        <v>291</v>
      </c>
      <c r="H8" s="125" t="s">
        <v>292</v>
      </c>
    </row>
    <row r="9" spans="1:8" ht="18" customHeight="1">
      <c r="A9" s="126"/>
      <c r="B9" s="127" t="s">
        <v>252</v>
      </c>
      <c r="C9" s="128">
        <v>4286.63</v>
      </c>
      <c r="D9" s="128">
        <f>D10+D13+D27+D32+D37</f>
        <v>931.74</v>
      </c>
      <c r="E9" s="128">
        <f>E13+E40</f>
        <v>3354.89</v>
      </c>
      <c r="F9" s="129"/>
      <c r="G9" s="129"/>
      <c r="H9" s="130"/>
    </row>
    <row r="10" spans="1:8" ht="18" customHeight="1">
      <c r="A10" s="131" t="s">
        <v>56</v>
      </c>
      <c r="B10" s="128" t="s">
        <v>57</v>
      </c>
      <c r="C10" s="128">
        <v>3</v>
      </c>
      <c r="D10" s="128">
        <v>3</v>
      </c>
      <c r="E10" s="128"/>
      <c r="F10" s="132"/>
      <c r="G10" s="133"/>
      <c r="H10" s="134"/>
    </row>
    <row r="11" spans="1:8" ht="18" customHeight="1">
      <c r="A11" s="135" t="s">
        <v>58</v>
      </c>
      <c r="B11" s="136" t="s">
        <v>59</v>
      </c>
      <c r="C11" s="128">
        <v>3</v>
      </c>
      <c r="D11" s="128">
        <v>3</v>
      </c>
      <c r="E11" s="128"/>
      <c r="F11" s="132"/>
      <c r="G11" s="133"/>
      <c r="H11" s="134"/>
    </row>
    <row r="12" spans="1:8" ht="18" customHeight="1">
      <c r="A12" s="135" t="s">
        <v>60</v>
      </c>
      <c r="B12" s="136" t="s">
        <v>61</v>
      </c>
      <c r="C12" s="128">
        <v>3</v>
      </c>
      <c r="D12" s="128">
        <v>3</v>
      </c>
      <c r="E12" s="128"/>
      <c r="F12" s="132"/>
      <c r="G12" s="133"/>
      <c r="H12" s="134"/>
    </row>
    <row r="13" spans="1:8" ht="18" customHeight="1">
      <c r="A13" s="131" t="s">
        <v>62</v>
      </c>
      <c r="B13" s="128" t="s">
        <v>63</v>
      </c>
      <c r="C13" s="128">
        <f>C14+C21+C24</f>
        <v>3495.63</v>
      </c>
      <c r="D13" s="128">
        <f>D14</f>
        <v>730.72</v>
      </c>
      <c r="E13" s="128">
        <f>E14+E21+E24</f>
        <v>2764.91</v>
      </c>
      <c r="F13" s="132"/>
      <c r="G13" s="133"/>
      <c r="H13" s="134"/>
    </row>
    <row r="14" spans="1:8" ht="18" customHeight="1">
      <c r="A14" s="135" t="s">
        <v>64</v>
      </c>
      <c r="B14" s="136" t="s">
        <v>65</v>
      </c>
      <c r="C14" s="128">
        <f>C15+C16+C17+C20+C18+C19</f>
        <v>2546.16</v>
      </c>
      <c r="D14" s="128">
        <f>D15+D17</f>
        <v>730.72</v>
      </c>
      <c r="E14" s="128">
        <f>E16+E20+E18+E17+E19</f>
        <v>1815.44</v>
      </c>
      <c r="F14" s="132"/>
      <c r="G14" s="133"/>
      <c r="H14" s="134"/>
    </row>
    <row r="15" spans="1:8" ht="18" customHeight="1">
      <c r="A15" s="135" t="s">
        <v>66</v>
      </c>
      <c r="B15" s="136" t="s">
        <v>67</v>
      </c>
      <c r="C15" s="128">
        <f>239.4+4.24</f>
        <v>243.64000000000001</v>
      </c>
      <c r="D15" s="128">
        <f>239.4+4.24</f>
        <v>243.64000000000001</v>
      </c>
      <c r="E15" s="128"/>
      <c r="F15" s="132"/>
      <c r="G15" s="133"/>
      <c r="H15" s="134"/>
    </row>
    <row r="16" spans="1:8" ht="18" customHeight="1">
      <c r="A16" s="137">
        <v>2070102</v>
      </c>
      <c r="B16" s="138" t="s">
        <v>68</v>
      </c>
      <c r="C16" s="128">
        <v>11</v>
      </c>
      <c r="D16" s="128"/>
      <c r="E16" s="128">
        <v>11</v>
      </c>
      <c r="F16" s="132"/>
      <c r="G16" s="133"/>
      <c r="H16" s="134"/>
    </row>
    <row r="17" spans="1:8" ht="18" customHeight="1">
      <c r="A17" s="135" t="s">
        <v>69</v>
      </c>
      <c r="B17" s="136" t="s">
        <v>70</v>
      </c>
      <c r="C17" s="128">
        <f>D17+E17</f>
        <v>562.0799999999999</v>
      </c>
      <c r="D17" s="128">
        <f>437.25+49.83</f>
        <v>487.08</v>
      </c>
      <c r="E17" s="128">
        <v>75</v>
      </c>
      <c r="F17" s="132"/>
      <c r="G17" s="133"/>
      <c r="H17" s="134"/>
    </row>
    <row r="18" spans="1:8" ht="18" customHeight="1">
      <c r="A18" s="137">
        <v>2070112</v>
      </c>
      <c r="B18" s="138" t="s">
        <v>71</v>
      </c>
      <c r="C18" s="128">
        <v>10.63</v>
      </c>
      <c r="D18" s="128"/>
      <c r="E18" s="128">
        <v>10.63</v>
      </c>
      <c r="F18" s="132"/>
      <c r="G18" s="133"/>
      <c r="H18" s="134"/>
    </row>
    <row r="19" spans="1:8" ht="18" customHeight="1">
      <c r="A19" s="137">
        <v>2070114</v>
      </c>
      <c r="B19" s="138" t="s">
        <v>72</v>
      </c>
      <c r="C19" s="128">
        <v>350</v>
      </c>
      <c r="D19" s="128"/>
      <c r="E19" s="128">
        <v>350</v>
      </c>
      <c r="F19" s="132"/>
      <c r="G19" s="133"/>
      <c r="H19" s="134"/>
    </row>
    <row r="20" spans="1:8" ht="18" customHeight="1">
      <c r="A20" s="137">
        <v>2070199</v>
      </c>
      <c r="B20" s="138" t="s">
        <v>73</v>
      </c>
      <c r="C20" s="128">
        <f>865.2+503.61</f>
        <v>1368.81</v>
      </c>
      <c r="D20" s="128"/>
      <c r="E20" s="128">
        <f>865.2+503.61</f>
        <v>1368.81</v>
      </c>
      <c r="F20" s="132"/>
      <c r="G20" s="133"/>
      <c r="H20" s="134"/>
    </row>
    <row r="21" spans="1:8" ht="18" customHeight="1">
      <c r="A21" s="137">
        <v>20702</v>
      </c>
      <c r="B21" s="138" t="s">
        <v>74</v>
      </c>
      <c r="C21" s="128">
        <f>C22+C23</f>
        <v>608</v>
      </c>
      <c r="D21" s="128"/>
      <c r="E21" s="128">
        <f>E22+E23</f>
        <v>608</v>
      </c>
      <c r="F21" s="132"/>
      <c r="G21" s="133"/>
      <c r="H21" s="134"/>
    </row>
    <row r="22" spans="1:8" ht="18" customHeight="1">
      <c r="A22" s="137">
        <v>2070204</v>
      </c>
      <c r="B22" s="138" t="s">
        <v>74</v>
      </c>
      <c r="C22" s="128">
        <f>6+195</f>
        <v>201</v>
      </c>
      <c r="D22" s="128"/>
      <c r="E22" s="128">
        <f>6+195</f>
        <v>201</v>
      </c>
      <c r="F22" s="132"/>
      <c r="G22" s="133"/>
      <c r="H22" s="133"/>
    </row>
    <row r="23" spans="1:8" ht="18" customHeight="1">
      <c r="A23" s="137">
        <v>2070205</v>
      </c>
      <c r="B23" s="138" t="s">
        <v>75</v>
      </c>
      <c r="C23" s="128">
        <f>200+207</f>
        <v>407</v>
      </c>
      <c r="D23" s="128"/>
      <c r="E23" s="128">
        <f>200+207</f>
        <v>407</v>
      </c>
      <c r="F23" s="132"/>
      <c r="G23" s="133"/>
      <c r="H23" s="133"/>
    </row>
    <row r="24" spans="1:8" ht="18" customHeight="1">
      <c r="A24" s="137">
        <v>20703</v>
      </c>
      <c r="B24" s="138" t="s">
        <v>76</v>
      </c>
      <c r="C24" s="128">
        <f>C25+C26</f>
        <v>341.47</v>
      </c>
      <c r="D24" s="128"/>
      <c r="E24" s="128">
        <f>E25+E26</f>
        <v>341.47</v>
      </c>
      <c r="F24" s="132"/>
      <c r="G24" s="133"/>
      <c r="H24" s="133"/>
    </row>
    <row r="25" spans="1:8" ht="18" customHeight="1">
      <c r="A25" s="137">
        <v>2070307</v>
      </c>
      <c r="B25" s="138" t="s">
        <v>77</v>
      </c>
      <c r="C25" s="128">
        <f>135+196.47</f>
        <v>331.47</v>
      </c>
      <c r="D25" s="128"/>
      <c r="E25" s="128">
        <f>135+196.47</f>
        <v>331.47</v>
      </c>
      <c r="F25" s="132"/>
      <c r="G25" s="133"/>
      <c r="H25" s="133"/>
    </row>
    <row r="26" spans="1:8" ht="18" customHeight="1">
      <c r="A26" s="137">
        <v>2070308</v>
      </c>
      <c r="B26" s="138" t="s">
        <v>78</v>
      </c>
      <c r="C26" s="128">
        <v>10</v>
      </c>
      <c r="D26" s="128"/>
      <c r="E26" s="128">
        <v>10</v>
      </c>
      <c r="F26" s="132"/>
      <c r="G26" s="133"/>
      <c r="H26" s="133"/>
    </row>
    <row r="27" spans="1:8" ht="18" customHeight="1">
      <c r="A27" s="138" t="s">
        <v>79</v>
      </c>
      <c r="B27" s="138" t="s">
        <v>80</v>
      </c>
      <c r="C27" s="128">
        <f>C29+C30+C31</f>
        <v>126.96</v>
      </c>
      <c r="D27" s="128">
        <f>D28</f>
        <v>126.96</v>
      </c>
      <c r="E27" s="128"/>
      <c r="F27" s="132"/>
      <c r="G27" s="133"/>
      <c r="H27" s="133"/>
    </row>
    <row r="28" spans="1:8" ht="12.75">
      <c r="A28" s="136" t="s">
        <v>81</v>
      </c>
      <c r="B28" s="136" t="s">
        <v>82</v>
      </c>
      <c r="C28" s="128">
        <f>C29+C30+C31</f>
        <v>126.96</v>
      </c>
      <c r="D28" s="128">
        <f>D29+D30+D31</f>
        <v>126.96</v>
      </c>
      <c r="E28" s="128"/>
      <c r="F28" s="139"/>
      <c r="G28" s="140"/>
      <c r="H28" s="140"/>
    </row>
    <row r="29" spans="1:8" ht="26.25">
      <c r="A29" s="136" t="s">
        <v>83</v>
      </c>
      <c r="B29" s="136" t="s">
        <v>84</v>
      </c>
      <c r="C29" s="128">
        <v>52.68</v>
      </c>
      <c r="D29" s="128">
        <v>52.68</v>
      </c>
      <c r="E29" s="128"/>
      <c r="F29" s="139"/>
      <c r="G29" s="140"/>
      <c r="H29" s="140"/>
    </row>
    <row r="30" spans="1:8" ht="26.25">
      <c r="A30" s="136" t="s">
        <v>85</v>
      </c>
      <c r="B30" s="136" t="s">
        <v>86</v>
      </c>
      <c r="C30" s="128">
        <v>23.32</v>
      </c>
      <c r="D30" s="128">
        <v>23.32</v>
      </c>
      <c r="E30" s="128"/>
      <c r="F30" s="139"/>
      <c r="G30" s="140"/>
      <c r="H30" s="140"/>
    </row>
    <row r="31" spans="1:8" ht="26.25">
      <c r="A31" s="136" t="s">
        <v>87</v>
      </c>
      <c r="B31" s="136" t="s">
        <v>88</v>
      </c>
      <c r="C31" s="128">
        <f>49.48+1.48</f>
        <v>50.959999999999994</v>
      </c>
      <c r="D31" s="128">
        <f>49.48+1.48</f>
        <v>50.959999999999994</v>
      </c>
      <c r="E31" s="128"/>
      <c r="F31" s="139"/>
      <c r="G31" s="140"/>
      <c r="H31" s="140"/>
    </row>
    <row r="32" spans="1:8" ht="12.75">
      <c r="A32" s="138" t="s">
        <v>89</v>
      </c>
      <c r="B32" s="138" t="s">
        <v>90</v>
      </c>
      <c r="C32" s="128">
        <v>30.03</v>
      </c>
      <c r="D32" s="128">
        <v>30.03</v>
      </c>
      <c r="E32" s="128"/>
      <c r="F32" s="139"/>
      <c r="G32" s="140"/>
      <c r="H32" s="140"/>
    </row>
    <row r="33" spans="1:8" ht="12.75">
      <c r="A33" s="136" t="s">
        <v>91</v>
      </c>
      <c r="B33" s="136" t="s">
        <v>92</v>
      </c>
      <c r="C33" s="128">
        <v>30.03</v>
      </c>
      <c r="D33" s="128">
        <v>30.03</v>
      </c>
      <c r="E33" s="128"/>
      <c r="F33" s="139"/>
      <c r="G33" s="140"/>
      <c r="H33" s="140"/>
    </row>
    <row r="34" spans="1:8" ht="12.75">
      <c r="A34" s="136" t="s">
        <v>93</v>
      </c>
      <c r="B34" s="136" t="s">
        <v>94</v>
      </c>
      <c r="C34" s="128">
        <v>11.15</v>
      </c>
      <c r="D34" s="128">
        <v>11.15</v>
      </c>
      <c r="E34" s="128"/>
      <c r="F34" s="139"/>
      <c r="G34" s="140"/>
      <c r="H34" s="140"/>
    </row>
    <row r="35" spans="1:8" ht="12.75">
      <c r="A35" s="136" t="s">
        <v>95</v>
      </c>
      <c r="B35" s="136" t="s">
        <v>96</v>
      </c>
      <c r="C35" s="128">
        <v>18</v>
      </c>
      <c r="D35" s="128">
        <v>18</v>
      </c>
      <c r="E35" s="128"/>
      <c r="F35" s="139"/>
      <c r="G35" s="140"/>
      <c r="H35" s="140"/>
    </row>
    <row r="36" spans="1:8" ht="26.25">
      <c r="A36" s="136" t="s">
        <v>97</v>
      </c>
      <c r="B36" s="136" t="s">
        <v>98</v>
      </c>
      <c r="C36" s="128">
        <v>0.87</v>
      </c>
      <c r="D36" s="128">
        <v>0.87</v>
      </c>
      <c r="E36" s="128"/>
      <c r="F36" s="139"/>
      <c r="G36" s="140"/>
      <c r="H36" s="140"/>
    </row>
    <row r="37" spans="1:8" ht="12.75">
      <c r="A37" s="138" t="s">
        <v>99</v>
      </c>
      <c r="B37" s="138" t="s">
        <v>100</v>
      </c>
      <c r="C37" s="128">
        <v>41.03</v>
      </c>
      <c r="D37" s="128">
        <v>41.03</v>
      </c>
      <c r="E37" s="128"/>
      <c r="F37" s="139"/>
      <c r="G37" s="140"/>
      <c r="H37" s="140"/>
    </row>
    <row r="38" spans="1:8" ht="12.75">
      <c r="A38" s="136" t="s">
        <v>101</v>
      </c>
      <c r="B38" s="136" t="s">
        <v>102</v>
      </c>
      <c r="C38" s="128">
        <v>41.03</v>
      </c>
      <c r="D38" s="128">
        <v>41.03</v>
      </c>
      <c r="E38" s="128"/>
      <c r="F38" s="139"/>
      <c r="G38" s="140"/>
      <c r="H38" s="140"/>
    </row>
    <row r="39" spans="1:8" ht="12.75">
      <c r="A39" s="136" t="s">
        <v>103</v>
      </c>
      <c r="B39" s="136" t="s">
        <v>104</v>
      </c>
      <c r="C39" s="128">
        <v>41.03</v>
      </c>
      <c r="D39" s="128">
        <v>41.03</v>
      </c>
      <c r="E39" s="128"/>
      <c r="F39" s="139"/>
      <c r="G39" s="140"/>
      <c r="H39" s="140"/>
    </row>
    <row r="40" spans="1:8" ht="12.75">
      <c r="A40" s="137">
        <v>229</v>
      </c>
      <c r="B40" s="138" t="s">
        <v>178</v>
      </c>
      <c r="C40" s="128">
        <v>589.98</v>
      </c>
      <c r="D40" s="128"/>
      <c r="E40" s="128">
        <v>589.98</v>
      </c>
      <c r="F40" s="139"/>
      <c r="G40" s="140"/>
      <c r="H40" s="140"/>
    </row>
    <row r="41" spans="1:8" ht="12.75">
      <c r="A41" s="137">
        <v>22960</v>
      </c>
      <c r="B41" s="138" t="s">
        <v>179</v>
      </c>
      <c r="C41" s="128">
        <v>589.98</v>
      </c>
      <c r="D41" s="128"/>
      <c r="E41" s="128">
        <v>589.98</v>
      </c>
      <c r="F41" s="139"/>
      <c r="G41" s="140"/>
      <c r="H41" s="140"/>
    </row>
    <row r="42" spans="1:8" ht="26.25">
      <c r="A42" s="137">
        <v>2296003</v>
      </c>
      <c r="B42" s="138" t="s">
        <v>180</v>
      </c>
      <c r="C42" s="128">
        <v>589.98</v>
      </c>
      <c r="D42" s="128"/>
      <c r="E42" s="128">
        <v>589.98</v>
      </c>
      <c r="F42" s="139"/>
      <c r="G42" s="140"/>
      <c r="H42" s="140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E19" sqref="E19"/>
    </sheetView>
  </sheetViews>
  <sheetFormatPr defaultColWidth="9.33203125" defaultRowHeight="11.25"/>
  <cols>
    <col min="1" max="1" width="24.33203125" style="98" customWidth="1"/>
    <col min="2" max="4" width="12.83203125" style="98" customWidth="1"/>
    <col min="5" max="5" width="23.33203125" style="98" customWidth="1"/>
    <col min="6" max="11" width="12.83203125" style="98" customWidth="1"/>
    <col min="12" max="16384" width="9.33203125" style="98" customWidth="1"/>
  </cols>
  <sheetData>
    <row r="1" spans="1:11" ht="17.25">
      <c r="A1" s="99" t="s">
        <v>293</v>
      </c>
      <c r="B1" s="99"/>
      <c r="C1" s="100"/>
      <c r="D1" s="100"/>
      <c r="E1" s="100"/>
      <c r="F1" s="100"/>
      <c r="G1" s="101"/>
      <c r="H1" s="101"/>
      <c r="I1" s="101"/>
      <c r="J1" s="101"/>
      <c r="K1" s="101"/>
    </row>
    <row r="2" spans="1:11" ht="39" customHeight="1">
      <c r="A2" s="102" t="s">
        <v>294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4.25">
      <c r="A3" s="100"/>
      <c r="B3" s="100"/>
      <c r="C3" s="100"/>
      <c r="D3" s="100"/>
      <c r="E3" s="100"/>
      <c r="F3" s="100"/>
      <c r="G3" s="101"/>
      <c r="H3" s="101"/>
      <c r="I3" s="101"/>
      <c r="J3" s="110" t="s">
        <v>2</v>
      </c>
      <c r="K3" s="111"/>
    </row>
    <row r="4" spans="1:11" ht="15">
      <c r="A4" s="104" t="s">
        <v>186</v>
      </c>
      <c r="B4" s="105" t="s">
        <v>113</v>
      </c>
      <c r="C4" s="105" t="s">
        <v>295</v>
      </c>
      <c r="D4" s="105" t="s">
        <v>296</v>
      </c>
      <c r="E4" s="105" t="s">
        <v>297</v>
      </c>
      <c r="F4" s="105" t="s">
        <v>298</v>
      </c>
      <c r="G4" s="105" t="s">
        <v>299</v>
      </c>
      <c r="H4" s="105"/>
      <c r="I4" s="105" t="s">
        <v>300</v>
      </c>
      <c r="J4" s="105" t="s">
        <v>301</v>
      </c>
      <c r="K4" s="105" t="s">
        <v>302</v>
      </c>
    </row>
    <row r="5" spans="1:11" ht="46.5">
      <c r="A5" s="104"/>
      <c r="B5" s="105"/>
      <c r="C5" s="105"/>
      <c r="D5" s="105"/>
      <c r="E5" s="105"/>
      <c r="F5" s="105"/>
      <c r="G5" s="105" t="s">
        <v>303</v>
      </c>
      <c r="H5" s="105" t="s">
        <v>304</v>
      </c>
      <c r="I5" s="105"/>
      <c r="J5" s="105"/>
      <c r="K5" s="105"/>
    </row>
    <row r="6" spans="1:12" ht="12.75">
      <c r="A6" s="106" t="s">
        <v>113</v>
      </c>
      <c r="B6" s="107">
        <v>1323000</v>
      </c>
      <c r="C6" s="107"/>
      <c r="D6" s="107">
        <v>323000</v>
      </c>
      <c r="E6" s="107">
        <v>1000000</v>
      </c>
      <c r="F6" s="107"/>
      <c r="G6" s="107"/>
      <c r="H6" s="107"/>
      <c r="I6" s="107"/>
      <c r="J6" s="107"/>
      <c r="K6" s="107"/>
      <c r="L6" s="109"/>
    </row>
    <row r="7" spans="1:12" ht="12.75">
      <c r="A7" s="108" t="s">
        <v>305</v>
      </c>
      <c r="B7" s="107">
        <v>323000</v>
      </c>
      <c r="C7" s="107"/>
      <c r="D7" s="107">
        <v>323000</v>
      </c>
      <c r="E7" s="107"/>
      <c r="F7" s="107"/>
      <c r="G7" s="107"/>
      <c r="H7" s="107"/>
      <c r="I7" s="107"/>
      <c r="J7" s="107"/>
      <c r="K7" s="107"/>
      <c r="L7" s="109"/>
    </row>
    <row r="8" spans="1:12" ht="12.75">
      <c r="A8" s="108" t="s">
        <v>306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9"/>
    </row>
    <row r="9" spans="1:12" ht="12.75">
      <c r="A9" s="108" t="s">
        <v>307</v>
      </c>
      <c r="B9" s="107">
        <v>1000000</v>
      </c>
      <c r="C9" s="107"/>
      <c r="D9" s="107"/>
      <c r="E9" s="107">
        <v>1000000</v>
      </c>
      <c r="F9" s="107"/>
      <c r="G9" s="107"/>
      <c r="H9" s="107"/>
      <c r="I9" s="107"/>
      <c r="J9" s="107"/>
      <c r="K9" s="107"/>
      <c r="L9" s="109"/>
    </row>
    <row r="10" spans="2:12" ht="10.5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0.5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2:12" ht="10.5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27" ht="10.5">
      <c r="M27" s="98" t="s">
        <v>308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SheetLayoutView="100" workbookViewId="0" topLeftCell="A2">
      <selection activeCell="D10" sqref="D10"/>
    </sheetView>
  </sheetViews>
  <sheetFormatPr defaultColWidth="1.5" defaultRowHeight="11.25"/>
  <cols>
    <col min="1" max="1" width="25.33203125" style="79" customWidth="1"/>
    <col min="2" max="2" width="43.83203125" style="79" customWidth="1"/>
    <col min="3" max="6" width="26" style="79" customWidth="1"/>
    <col min="7" max="32" width="12" style="79" customWidth="1"/>
    <col min="33" max="224" width="1.5" style="79" customWidth="1"/>
    <col min="225" max="255" width="12" style="79" customWidth="1"/>
    <col min="256" max="256" width="1.5" style="79" customWidth="1"/>
  </cols>
  <sheetData>
    <row r="1" spans="1:6" ht="47.25" customHeight="1">
      <c r="A1" s="80" t="s">
        <v>309</v>
      </c>
      <c r="B1" s="80"/>
      <c r="C1" s="80"/>
      <c r="D1" s="80"/>
      <c r="E1" s="80"/>
      <c r="F1" s="80"/>
    </row>
    <row r="2" spans="1:6" ht="19.5" customHeight="1">
      <c r="A2" s="80"/>
      <c r="B2" s="80"/>
      <c r="C2" s="80"/>
      <c r="D2" s="80"/>
      <c r="E2" s="80"/>
      <c r="F2" s="81" t="s">
        <v>2</v>
      </c>
    </row>
    <row r="3" spans="1:6" ht="36" customHeight="1">
      <c r="A3" s="82" t="s">
        <v>310</v>
      </c>
      <c r="B3" s="82" t="s">
        <v>311</v>
      </c>
      <c r="C3" s="82"/>
      <c r="D3" s="82" t="s">
        <v>312</v>
      </c>
      <c r="E3" s="82">
        <v>4286.63</v>
      </c>
      <c r="F3" s="82"/>
    </row>
    <row r="4" spans="1:6" ht="36" customHeight="1">
      <c r="A4" s="82"/>
      <c r="B4" s="82"/>
      <c r="C4" s="82"/>
      <c r="D4" s="82" t="s">
        <v>313</v>
      </c>
      <c r="E4" s="82">
        <v>4286.63</v>
      </c>
      <c r="F4" s="82"/>
    </row>
    <row r="5" spans="1:6" ht="73.5" customHeight="1">
      <c r="A5" s="82" t="s">
        <v>314</v>
      </c>
      <c r="B5" s="83" t="s">
        <v>315</v>
      </c>
      <c r="C5" s="83"/>
      <c r="D5" s="83"/>
      <c r="E5" s="83"/>
      <c r="F5" s="83"/>
    </row>
    <row r="6" spans="1:6" ht="26.25" customHeight="1">
      <c r="A6" s="43" t="s">
        <v>316</v>
      </c>
      <c r="B6" s="82" t="s">
        <v>317</v>
      </c>
      <c r="C6" s="82" t="s">
        <v>318</v>
      </c>
      <c r="D6" s="82" t="s">
        <v>319</v>
      </c>
      <c r="E6" s="82" t="s">
        <v>320</v>
      </c>
      <c r="F6" s="82" t="s">
        <v>321</v>
      </c>
    </row>
    <row r="7" spans="1:6" ht="26.25" customHeight="1">
      <c r="A7" s="43"/>
      <c r="B7" s="84" t="s">
        <v>322</v>
      </c>
      <c r="C7" s="82">
        <v>10</v>
      </c>
      <c r="D7" s="85" t="s">
        <v>323</v>
      </c>
      <c r="E7" s="84" t="s">
        <v>324</v>
      </c>
      <c r="F7" s="86">
        <v>90</v>
      </c>
    </row>
    <row r="8" spans="1:6" ht="26.25" customHeight="1">
      <c r="A8" s="43"/>
      <c r="B8" s="84" t="s">
        <v>325</v>
      </c>
      <c r="C8" s="82">
        <v>10</v>
      </c>
      <c r="D8" s="85" t="s">
        <v>323</v>
      </c>
      <c r="E8" s="84" t="s">
        <v>324</v>
      </c>
      <c r="F8" s="86">
        <v>100</v>
      </c>
    </row>
    <row r="9" spans="1:6" ht="26.25" customHeight="1">
      <c r="A9" s="43"/>
      <c r="B9" s="84" t="s">
        <v>326</v>
      </c>
      <c r="C9" s="43">
        <v>10</v>
      </c>
      <c r="D9" s="43" t="s">
        <v>323</v>
      </c>
      <c r="E9" s="42" t="s">
        <v>324</v>
      </c>
      <c r="F9" s="87">
        <v>100</v>
      </c>
    </row>
    <row r="10" spans="1:6" ht="26.25" customHeight="1">
      <c r="A10" s="43"/>
      <c r="B10" s="84" t="s">
        <v>327</v>
      </c>
      <c r="C10" s="43">
        <v>10</v>
      </c>
      <c r="D10" s="43" t="s">
        <v>308</v>
      </c>
      <c r="E10" s="42" t="s">
        <v>324</v>
      </c>
      <c r="F10" s="87">
        <v>100</v>
      </c>
    </row>
    <row r="11" spans="1:6" ht="26.25" customHeight="1">
      <c r="A11" s="43"/>
      <c r="B11" s="84" t="s">
        <v>328</v>
      </c>
      <c r="C11" s="43">
        <v>15</v>
      </c>
      <c r="D11" s="43" t="s">
        <v>329</v>
      </c>
      <c r="E11" s="42" t="s">
        <v>324</v>
      </c>
      <c r="F11" s="87">
        <v>300</v>
      </c>
    </row>
    <row r="12" spans="1:6" ht="26.25" customHeight="1">
      <c r="A12" s="43"/>
      <c r="B12" s="84" t="s">
        <v>330</v>
      </c>
      <c r="C12" s="43">
        <v>10</v>
      </c>
      <c r="D12" s="43" t="s">
        <v>331</v>
      </c>
      <c r="E12" s="42" t="s">
        <v>324</v>
      </c>
      <c r="F12" s="87">
        <v>300</v>
      </c>
    </row>
    <row r="13" spans="1:6" ht="26.25" customHeight="1">
      <c r="A13" s="43"/>
      <c r="B13" s="88" t="s">
        <v>332</v>
      </c>
      <c r="C13" s="43">
        <v>15</v>
      </c>
      <c r="D13" s="43" t="s">
        <v>333</v>
      </c>
      <c r="E13" s="42" t="s">
        <v>324</v>
      </c>
      <c r="F13" s="87">
        <v>10</v>
      </c>
    </row>
    <row r="14" spans="1:6" ht="26.25" customHeight="1">
      <c r="A14" s="43"/>
      <c r="B14" s="84" t="s">
        <v>334</v>
      </c>
      <c r="C14" s="43">
        <v>10</v>
      </c>
      <c r="D14" s="43" t="s">
        <v>335</v>
      </c>
      <c r="E14" s="42" t="s">
        <v>324</v>
      </c>
      <c r="F14" s="87">
        <v>10</v>
      </c>
    </row>
    <row r="15" spans="1:6" ht="26.25" customHeight="1">
      <c r="A15" s="43"/>
      <c r="B15" s="89" t="s">
        <v>336</v>
      </c>
      <c r="C15" s="90">
        <v>10</v>
      </c>
      <c r="D15" s="90" t="s">
        <v>323</v>
      </c>
      <c r="E15" s="91" t="s">
        <v>324</v>
      </c>
      <c r="F15" s="92">
        <v>90</v>
      </c>
    </row>
    <row r="16" spans="1:6" ht="12.75">
      <c r="A16" s="93"/>
      <c r="B16" s="94"/>
      <c r="C16" s="95"/>
      <c r="D16" s="95"/>
      <c r="E16" s="95"/>
      <c r="F16" s="94"/>
    </row>
    <row r="17" spans="1:6" ht="12.75">
      <c r="A17" s="93"/>
      <c r="B17" s="94"/>
      <c r="C17" s="95"/>
      <c r="D17" s="95"/>
      <c r="E17" s="95"/>
      <c r="F17" s="94"/>
    </row>
    <row r="18" spans="1:6" ht="12.75">
      <c r="A18" s="93"/>
      <c r="B18" s="94"/>
      <c r="C18" s="95"/>
      <c r="D18" s="95"/>
      <c r="E18" s="95"/>
      <c r="F18" s="94"/>
    </row>
    <row r="19" spans="1:6" ht="12.75">
      <c r="A19" s="93"/>
      <c r="B19" s="94"/>
      <c r="C19" s="95"/>
      <c r="D19" s="95"/>
      <c r="E19" s="95"/>
      <c r="F19" s="94"/>
    </row>
    <row r="20" spans="1:6" ht="12.75">
      <c r="A20" s="93"/>
      <c r="B20" s="94"/>
      <c r="C20" s="95"/>
      <c r="D20" s="95"/>
      <c r="E20" s="95"/>
      <c r="F20" s="94"/>
    </row>
    <row r="21" spans="1:6" ht="12.75">
      <c r="A21" s="93"/>
      <c r="B21" s="94"/>
      <c r="C21" s="95"/>
      <c r="D21" s="95"/>
      <c r="E21" s="95"/>
      <c r="F21" s="94"/>
    </row>
    <row r="22" spans="1:6" ht="12.75">
      <c r="A22" s="93"/>
      <c r="B22" s="94"/>
      <c r="C22" s="95"/>
      <c r="D22" s="95"/>
      <c r="E22" s="95"/>
      <c r="F22" s="94"/>
    </row>
    <row r="23" spans="1:6" ht="12.75">
      <c r="A23" s="93"/>
      <c r="B23" s="94"/>
      <c r="C23" s="95"/>
      <c r="D23" s="95"/>
      <c r="E23" s="95"/>
      <c r="F23" s="94"/>
    </row>
    <row r="24" spans="1:6" ht="12.75">
      <c r="A24" s="93"/>
      <c r="B24" s="94"/>
      <c r="C24" s="95"/>
      <c r="D24" s="95"/>
      <c r="E24" s="95"/>
      <c r="F24" s="94"/>
    </row>
    <row r="25" spans="1:6" ht="12.75">
      <c r="A25" s="93"/>
      <c r="B25" s="94"/>
      <c r="C25" s="95"/>
      <c r="D25" s="95"/>
      <c r="E25" s="95"/>
      <c r="F25" s="94"/>
    </row>
    <row r="26" spans="1:6" ht="12.75">
      <c r="A26" s="93"/>
      <c r="B26" s="94"/>
      <c r="C26" s="95"/>
      <c r="D26" s="95"/>
      <c r="E26" s="95"/>
      <c r="F26" s="94"/>
    </row>
    <row r="27" spans="1:6" ht="12.75">
      <c r="A27" s="93"/>
      <c r="B27" s="94"/>
      <c r="C27" s="95"/>
      <c r="D27" s="95"/>
      <c r="E27" s="95"/>
      <c r="F27" s="94"/>
    </row>
    <row r="28" spans="1:6" ht="12.75">
      <c r="A28" s="93"/>
      <c r="B28" s="94"/>
      <c r="C28" s="95"/>
      <c r="D28" s="95"/>
      <c r="E28" s="95"/>
      <c r="F28" s="94"/>
    </row>
    <row r="29" spans="1:6" ht="12.75">
      <c r="A29" s="93"/>
      <c r="B29" s="94"/>
      <c r="C29" s="95"/>
      <c r="D29" s="95"/>
      <c r="E29" s="95"/>
      <c r="F29" s="94"/>
    </row>
    <row r="30" spans="1:6" ht="12.75">
      <c r="A30" s="93"/>
      <c r="B30" s="94"/>
      <c r="C30" s="95"/>
      <c r="D30" s="95"/>
      <c r="E30" s="95"/>
      <c r="F30" s="94"/>
    </row>
    <row r="31" spans="1:6" ht="12.75">
      <c r="A31" s="93"/>
      <c r="B31" s="94"/>
      <c r="C31" s="95"/>
      <c r="D31" s="95"/>
      <c r="E31" s="95"/>
      <c r="F31" s="94"/>
    </row>
    <row r="32" spans="1:6" ht="12.75">
      <c r="A32" s="93"/>
      <c r="B32" s="94"/>
      <c r="C32" s="95"/>
      <c r="D32" s="95"/>
      <c r="E32" s="95"/>
      <c r="F32" s="94"/>
    </row>
    <row r="33" spans="1:6" ht="12.75">
      <c r="A33" s="93"/>
      <c r="B33" s="94"/>
      <c r="C33" s="95"/>
      <c r="D33" s="95"/>
      <c r="E33" s="95"/>
      <c r="F33" s="94"/>
    </row>
    <row r="34" spans="1:6" ht="12.75">
      <c r="A34" s="93"/>
      <c r="B34" s="94"/>
      <c r="C34" s="95"/>
      <c r="D34" s="95"/>
      <c r="E34" s="95"/>
      <c r="F34" s="94"/>
    </row>
    <row r="35" spans="2:6" ht="12.75">
      <c r="B35" s="96"/>
      <c r="C35" s="97"/>
      <c r="D35" s="97"/>
      <c r="E35" s="97"/>
      <c r="F35" s="96"/>
    </row>
    <row r="36" spans="2:6" ht="12.75">
      <c r="B36" s="96"/>
      <c r="C36" s="97"/>
      <c r="D36" s="97"/>
      <c r="E36" s="97"/>
      <c r="F36" s="96"/>
    </row>
    <row r="37" spans="2:6" ht="12.75">
      <c r="B37" s="96"/>
      <c r="C37" s="96"/>
      <c r="D37" s="96"/>
      <c r="E37" s="96"/>
      <c r="F37" s="96"/>
    </row>
    <row r="38" spans="2:6" ht="12.75">
      <c r="B38" s="96"/>
      <c r="C38" s="96"/>
      <c r="D38" s="96"/>
      <c r="E38" s="96"/>
      <c r="F38" s="96"/>
    </row>
    <row r="39" spans="2:6" ht="12.75">
      <c r="B39" s="96"/>
      <c r="C39" s="96"/>
      <c r="D39" s="96"/>
      <c r="E39" s="96"/>
      <c r="F39" s="96"/>
    </row>
    <row r="40" spans="2:6" ht="12.75">
      <c r="B40" s="96"/>
      <c r="C40" s="96"/>
      <c r="D40" s="96"/>
      <c r="E40" s="96"/>
      <c r="F40" s="96"/>
    </row>
    <row r="41" spans="2:6" ht="12.75">
      <c r="B41" s="96"/>
      <c r="C41" s="96"/>
      <c r="D41" s="96"/>
      <c r="E41" s="96"/>
      <c r="F41" s="96"/>
    </row>
    <row r="42" spans="2:6" ht="12.75">
      <c r="B42" s="96"/>
      <c r="C42" s="96"/>
      <c r="D42" s="96"/>
      <c r="E42" s="96"/>
      <c r="F42" s="96"/>
    </row>
    <row r="43" spans="2:6" ht="12.75">
      <c r="B43" s="96"/>
      <c r="C43" s="96"/>
      <c r="D43" s="96"/>
      <c r="E43" s="96"/>
      <c r="F43" s="96"/>
    </row>
    <row r="44" spans="2:6" ht="12.75">
      <c r="B44" s="96"/>
      <c r="C44" s="96"/>
      <c r="D44" s="96"/>
      <c r="E44" s="96"/>
      <c r="F44" s="96"/>
    </row>
    <row r="45" spans="2:6" ht="12.75">
      <c r="B45" s="96"/>
      <c r="C45" s="96"/>
      <c r="D45" s="96"/>
      <c r="E45" s="96"/>
      <c r="F45" s="96"/>
    </row>
    <row r="46" spans="2:6" ht="12.75">
      <c r="B46" s="96"/>
      <c r="C46" s="96"/>
      <c r="D46" s="96"/>
      <c r="E46" s="96"/>
      <c r="F46" s="96"/>
    </row>
    <row r="47" spans="2:6" ht="12.75">
      <c r="B47" s="96"/>
      <c r="C47" s="96"/>
      <c r="D47" s="96"/>
      <c r="E47" s="96"/>
      <c r="F47" s="96"/>
    </row>
    <row r="48" spans="2:6" ht="12.75">
      <c r="B48" s="96"/>
      <c r="C48" s="96"/>
      <c r="D48" s="96"/>
      <c r="E48" s="96"/>
      <c r="F48" s="96"/>
    </row>
    <row r="49" spans="2:6" ht="12.75">
      <c r="B49" s="96"/>
      <c r="C49" s="96"/>
      <c r="D49" s="96"/>
      <c r="E49" s="96"/>
      <c r="F49" s="96"/>
    </row>
    <row r="50" spans="2:6" ht="12.75">
      <c r="B50" s="96"/>
      <c r="C50" s="96"/>
      <c r="D50" s="96"/>
      <c r="E50" s="96"/>
      <c r="F50" s="96"/>
    </row>
    <row r="51" spans="2:6" ht="12.75">
      <c r="B51" s="96"/>
      <c r="C51" s="96"/>
      <c r="D51" s="96"/>
      <c r="E51" s="96"/>
      <c r="F51" s="96"/>
    </row>
    <row r="52" spans="2:6" ht="12.75">
      <c r="B52" s="96"/>
      <c r="C52" s="96"/>
      <c r="D52" s="96"/>
      <c r="E52" s="96"/>
      <c r="F52" s="96"/>
    </row>
    <row r="53" spans="2:6" ht="12.75">
      <c r="B53" s="96"/>
      <c r="C53" s="96"/>
      <c r="D53" s="96"/>
      <c r="E53" s="96"/>
      <c r="F53" s="96"/>
    </row>
    <row r="54" spans="2:6" ht="12.75">
      <c r="B54" s="96"/>
      <c r="C54" s="96"/>
      <c r="D54" s="96"/>
      <c r="E54" s="96"/>
      <c r="F54" s="96"/>
    </row>
    <row r="55" spans="2:6" ht="12.75">
      <c r="B55" s="96"/>
      <c r="C55" s="96"/>
      <c r="D55" s="96"/>
      <c r="E55" s="96"/>
      <c r="F55" s="96"/>
    </row>
  </sheetData>
  <sheetProtection/>
  <mergeCells count="7">
    <mergeCell ref="A1:F1"/>
    <mergeCell ref="E3:F3"/>
    <mergeCell ref="E4:F4"/>
    <mergeCell ref="B5:F5"/>
    <mergeCell ref="A3:A4"/>
    <mergeCell ref="A6:A15"/>
    <mergeCell ref="B3:C4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SheetLayoutView="100" workbookViewId="0" topLeftCell="A1">
      <selection activeCell="B5" sqref="B5:I8"/>
    </sheetView>
  </sheetViews>
  <sheetFormatPr defaultColWidth="9.33203125" defaultRowHeight="11.25"/>
  <cols>
    <col min="1" max="7" width="18" style="64" customWidth="1"/>
    <col min="8" max="16384" width="9.33203125" style="64" customWidth="1"/>
  </cols>
  <sheetData>
    <row r="1" spans="1:15" ht="36" customHeight="1">
      <c r="A1" s="65" t="s">
        <v>337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" customHeight="1">
      <c r="A2" s="66" t="s">
        <v>338</v>
      </c>
      <c r="B2" s="67" t="s">
        <v>339</v>
      </c>
      <c r="C2" s="67"/>
      <c r="D2" s="66" t="s">
        <v>340</v>
      </c>
      <c r="E2" s="67" t="s">
        <v>341</v>
      </c>
      <c r="F2" s="67"/>
      <c r="G2" s="67"/>
      <c r="H2" s="67"/>
      <c r="I2" s="67"/>
      <c r="J2" s="76" t="s">
        <v>342</v>
      </c>
      <c r="K2" s="76"/>
      <c r="L2" s="67" t="s">
        <v>343</v>
      </c>
      <c r="M2" s="67"/>
      <c r="N2" s="67"/>
      <c r="O2" s="67"/>
    </row>
    <row r="3" spans="1:15" ht="42" customHeight="1">
      <c r="A3" s="66" t="s">
        <v>344</v>
      </c>
      <c r="B3" s="67" t="s">
        <v>345</v>
      </c>
      <c r="C3" s="67"/>
      <c r="D3" s="66" t="s">
        <v>346</v>
      </c>
      <c r="E3" s="67"/>
      <c r="F3" s="67"/>
      <c r="G3" s="67"/>
      <c r="H3" s="67"/>
      <c r="I3" s="67"/>
      <c r="J3" s="76" t="s">
        <v>347</v>
      </c>
      <c r="K3" s="76"/>
      <c r="L3" s="77" t="s">
        <v>348</v>
      </c>
      <c r="M3" s="78"/>
      <c r="N3" s="78"/>
      <c r="O3" s="78"/>
    </row>
    <row r="4" spans="1:15" ht="24" customHeight="1">
      <c r="A4" s="66" t="s">
        <v>349</v>
      </c>
      <c r="B4" s="67">
        <v>10</v>
      </c>
      <c r="C4" s="67"/>
      <c r="D4" s="66" t="s">
        <v>350</v>
      </c>
      <c r="E4" s="67"/>
      <c r="F4" s="67"/>
      <c r="G4" s="67"/>
      <c r="H4" s="67"/>
      <c r="I4" s="67"/>
      <c r="J4" s="76" t="s">
        <v>351</v>
      </c>
      <c r="K4" s="76" t="s">
        <v>352</v>
      </c>
      <c r="L4" s="78" t="s">
        <v>353</v>
      </c>
      <c r="M4" s="78"/>
      <c r="N4" s="78"/>
      <c r="O4" s="78"/>
    </row>
    <row r="5" spans="1:15" ht="24" customHeight="1">
      <c r="A5" s="68" t="s">
        <v>354</v>
      </c>
      <c r="B5" s="69" t="s">
        <v>355</v>
      </c>
      <c r="C5" s="69"/>
      <c r="D5" s="69"/>
      <c r="E5" s="69"/>
      <c r="F5" s="69"/>
      <c r="G5" s="69"/>
      <c r="H5" s="69"/>
      <c r="I5" s="69"/>
      <c r="J5" s="76" t="s">
        <v>356</v>
      </c>
      <c r="K5" s="76"/>
      <c r="L5" s="78" t="s">
        <v>357</v>
      </c>
      <c r="M5" s="78"/>
      <c r="N5" s="78"/>
      <c r="O5" s="78"/>
    </row>
    <row r="6" spans="1:15" ht="24" customHeight="1">
      <c r="A6" s="68"/>
      <c r="B6" s="69"/>
      <c r="C6" s="69"/>
      <c r="D6" s="69"/>
      <c r="E6" s="69"/>
      <c r="F6" s="69"/>
      <c r="G6" s="69"/>
      <c r="H6" s="69"/>
      <c r="I6" s="69"/>
      <c r="J6" s="76" t="s">
        <v>358</v>
      </c>
      <c r="K6" s="76"/>
      <c r="L6" s="78" t="s">
        <v>357</v>
      </c>
      <c r="M6" s="78"/>
      <c r="N6" s="78"/>
      <c r="O6" s="78"/>
    </row>
    <row r="7" spans="1:15" ht="24" customHeight="1">
      <c r="A7" s="68"/>
      <c r="B7" s="69"/>
      <c r="C7" s="69"/>
      <c r="D7" s="69"/>
      <c r="E7" s="69"/>
      <c r="F7" s="69"/>
      <c r="G7" s="69"/>
      <c r="H7" s="69"/>
      <c r="I7" s="69"/>
      <c r="J7" s="76" t="s">
        <v>359</v>
      </c>
      <c r="K7" s="76"/>
      <c r="L7" s="78" t="s">
        <v>357</v>
      </c>
      <c r="M7" s="78"/>
      <c r="N7" s="78"/>
      <c r="O7" s="78"/>
    </row>
    <row r="8" spans="1:15" ht="24" customHeight="1">
      <c r="A8" s="68"/>
      <c r="B8" s="69"/>
      <c r="C8" s="69"/>
      <c r="D8" s="69"/>
      <c r="E8" s="69"/>
      <c r="F8" s="69"/>
      <c r="G8" s="69"/>
      <c r="H8" s="69"/>
      <c r="I8" s="69"/>
      <c r="J8" s="76" t="s">
        <v>360</v>
      </c>
      <c r="K8" s="76"/>
      <c r="L8" s="78" t="s">
        <v>357</v>
      </c>
      <c r="M8" s="78"/>
      <c r="N8" s="78"/>
      <c r="O8" s="78"/>
    </row>
    <row r="9" spans="1:15" ht="24" customHeight="1">
      <c r="A9" s="70" t="s">
        <v>361</v>
      </c>
      <c r="B9" s="70" t="s">
        <v>362</v>
      </c>
      <c r="C9" s="70" t="s">
        <v>363</v>
      </c>
      <c r="D9" s="70" t="s">
        <v>320</v>
      </c>
      <c r="E9" s="70" t="s">
        <v>364</v>
      </c>
      <c r="F9" s="70" t="s">
        <v>321</v>
      </c>
      <c r="G9" s="70" t="s">
        <v>365</v>
      </c>
      <c r="H9" s="70" t="s">
        <v>366</v>
      </c>
      <c r="I9" s="70" t="s">
        <v>367</v>
      </c>
      <c r="J9" s="66"/>
      <c r="K9" s="72"/>
      <c r="L9" s="72"/>
      <c r="M9" s="72"/>
      <c r="N9" s="72"/>
      <c r="O9" s="72"/>
    </row>
    <row r="10" spans="1:15" ht="24" customHeight="1">
      <c r="A10" s="71" t="s">
        <v>368</v>
      </c>
      <c r="B10" s="72" t="s">
        <v>369</v>
      </c>
      <c r="C10" s="72" t="s">
        <v>370</v>
      </c>
      <c r="D10" s="71" t="s">
        <v>324</v>
      </c>
      <c r="E10" s="71"/>
      <c r="F10" s="71" t="s">
        <v>371</v>
      </c>
      <c r="G10" s="71" t="s">
        <v>372</v>
      </c>
      <c r="H10" s="71" t="s">
        <v>373</v>
      </c>
      <c r="I10" s="71"/>
      <c r="J10" s="71"/>
      <c r="K10" s="71"/>
      <c r="L10" s="71"/>
      <c r="M10" s="71"/>
      <c r="N10" s="71"/>
      <c r="O10" s="71"/>
    </row>
    <row r="11" spans="1:15" ht="24" customHeight="1">
      <c r="A11" s="71" t="s">
        <v>374</v>
      </c>
      <c r="B11" s="72" t="s">
        <v>375</v>
      </c>
      <c r="C11" s="72" t="s">
        <v>376</v>
      </c>
      <c r="D11" s="71" t="s">
        <v>377</v>
      </c>
      <c r="E11" s="71"/>
      <c r="F11" s="71" t="s">
        <v>378</v>
      </c>
      <c r="G11" s="71" t="s">
        <v>379</v>
      </c>
      <c r="H11" s="71" t="s">
        <v>373</v>
      </c>
      <c r="I11" s="71"/>
      <c r="J11" s="71"/>
      <c r="K11" s="71"/>
      <c r="L11" s="71"/>
      <c r="M11" s="71"/>
      <c r="N11" s="71"/>
      <c r="O11" s="71"/>
    </row>
    <row r="12" spans="1:15" ht="24" customHeight="1">
      <c r="A12" s="71" t="s">
        <v>380</v>
      </c>
      <c r="B12" s="72" t="s">
        <v>381</v>
      </c>
      <c r="C12" s="72" t="s">
        <v>382</v>
      </c>
      <c r="D12" s="71" t="s">
        <v>324</v>
      </c>
      <c r="E12" s="71"/>
      <c r="F12" s="71" t="s">
        <v>383</v>
      </c>
      <c r="G12" s="71" t="s">
        <v>323</v>
      </c>
      <c r="H12" s="71" t="s">
        <v>384</v>
      </c>
      <c r="I12" s="71"/>
      <c r="J12" s="71"/>
      <c r="K12" s="71"/>
      <c r="L12" s="71"/>
      <c r="M12" s="71"/>
      <c r="N12" s="71"/>
      <c r="O12" s="71"/>
    </row>
    <row r="13" spans="1:15" ht="24" customHeight="1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ht="24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ht="10.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</sheetData>
  <sheetProtection/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rintOptions/>
  <pageMargins left="0.75" right="0.75" top="1" bottom="1" header="0.5" footer="0.5"/>
  <pageSetup fitToHeight="1" fitToWidth="1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SheetLayoutView="100" workbookViewId="0" topLeftCell="A1">
      <selection activeCell="N10" sqref="N10"/>
    </sheetView>
  </sheetViews>
  <sheetFormatPr defaultColWidth="9.33203125" defaultRowHeight="11.25"/>
  <cols>
    <col min="1" max="1" width="28.16015625" style="0" customWidth="1"/>
    <col min="3" max="3" width="36.16015625" style="0" customWidth="1"/>
    <col min="4" max="4" width="23" style="0" customWidth="1"/>
    <col min="11" max="11" width="25.16015625" style="0" customWidth="1"/>
  </cols>
  <sheetData>
    <row r="1" spans="1:15" ht="28.5" customHeight="1">
      <c r="A1" s="41" t="s">
        <v>337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0" customHeight="1">
      <c r="A2" s="37" t="s">
        <v>338</v>
      </c>
      <c r="B2" s="38" t="s">
        <v>339</v>
      </c>
      <c r="C2" s="38"/>
      <c r="D2" s="37" t="s">
        <v>340</v>
      </c>
      <c r="E2" s="38" t="s">
        <v>385</v>
      </c>
      <c r="F2" s="38"/>
      <c r="G2" s="38"/>
      <c r="H2" s="38"/>
      <c r="I2" s="38"/>
      <c r="J2" s="45" t="s">
        <v>342</v>
      </c>
      <c r="K2" s="45"/>
      <c r="L2" s="38" t="s">
        <v>386</v>
      </c>
      <c r="M2" s="38"/>
      <c r="N2" s="38"/>
      <c r="O2" s="38"/>
    </row>
    <row r="3" spans="1:15" ht="30" customHeight="1">
      <c r="A3" s="37" t="s">
        <v>344</v>
      </c>
      <c r="B3" s="38" t="s">
        <v>345</v>
      </c>
      <c r="C3" s="38"/>
      <c r="D3" s="37" t="s">
        <v>346</v>
      </c>
      <c r="E3" s="38"/>
      <c r="F3" s="38"/>
      <c r="G3" s="38"/>
      <c r="H3" s="38"/>
      <c r="I3" s="38"/>
      <c r="J3" s="45" t="s">
        <v>347</v>
      </c>
      <c r="K3" s="45"/>
      <c r="L3" s="46" t="s">
        <v>387</v>
      </c>
      <c r="M3" s="47"/>
      <c r="N3" s="47"/>
      <c r="O3" s="47"/>
    </row>
    <row r="4" spans="1:15" ht="30" customHeight="1">
      <c r="A4" s="37" t="s">
        <v>349</v>
      </c>
      <c r="B4" s="38">
        <v>10</v>
      </c>
      <c r="C4" s="38"/>
      <c r="D4" s="37" t="s">
        <v>350</v>
      </c>
      <c r="E4" s="38"/>
      <c r="F4" s="38"/>
      <c r="G4" s="38"/>
      <c r="H4" s="38"/>
      <c r="I4" s="38"/>
      <c r="J4" s="45" t="s">
        <v>351</v>
      </c>
      <c r="K4" s="45" t="s">
        <v>352</v>
      </c>
      <c r="L4" s="47" t="s">
        <v>388</v>
      </c>
      <c r="M4" s="47"/>
      <c r="N4" s="47"/>
      <c r="O4" s="47"/>
    </row>
    <row r="5" spans="1:15" ht="30" customHeight="1">
      <c r="A5" s="39" t="s">
        <v>354</v>
      </c>
      <c r="B5" s="40" t="s">
        <v>389</v>
      </c>
      <c r="C5" s="40"/>
      <c r="D5" s="40"/>
      <c r="E5" s="40"/>
      <c r="F5" s="40"/>
      <c r="G5" s="40"/>
      <c r="H5" s="40"/>
      <c r="I5" s="40"/>
      <c r="J5" s="45" t="s">
        <v>356</v>
      </c>
      <c r="K5" s="45"/>
      <c r="L5" s="47" t="s">
        <v>357</v>
      </c>
      <c r="M5" s="47"/>
      <c r="N5" s="47"/>
      <c r="O5" s="47"/>
    </row>
    <row r="6" spans="1:15" ht="30" customHeight="1">
      <c r="A6" s="39"/>
      <c r="B6" s="40"/>
      <c r="C6" s="40"/>
      <c r="D6" s="40"/>
      <c r="E6" s="40"/>
      <c r="F6" s="40"/>
      <c r="G6" s="40"/>
      <c r="H6" s="40"/>
      <c r="I6" s="40"/>
      <c r="J6" s="45" t="s">
        <v>358</v>
      </c>
      <c r="K6" s="45"/>
      <c r="L6" s="47" t="s">
        <v>357</v>
      </c>
      <c r="M6" s="47"/>
      <c r="N6" s="47"/>
      <c r="O6" s="47"/>
    </row>
    <row r="7" spans="1:15" ht="30" customHeight="1">
      <c r="A7" s="39"/>
      <c r="B7" s="40"/>
      <c r="C7" s="40"/>
      <c r="D7" s="40"/>
      <c r="E7" s="40"/>
      <c r="F7" s="40"/>
      <c r="G7" s="40"/>
      <c r="H7" s="40"/>
      <c r="I7" s="40"/>
      <c r="J7" s="45" t="s">
        <v>359</v>
      </c>
      <c r="K7" s="45"/>
      <c r="L7" s="47" t="s">
        <v>357</v>
      </c>
      <c r="M7" s="47"/>
      <c r="N7" s="47"/>
      <c r="O7" s="47"/>
    </row>
    <row r="8" spans="1:15" ht="30" customHeight="1">
      <c r="A8" s="39"/>
      <c r="B8" s="40"/>
      <c r="C8" s="40"/>
      <c r="D8" s="40"/>
      <c r="E8" s="40"/>
      <c r="F8" s="40"/>
      <c r="G8" s="40"/>
      <c r="H8" s="40"/>
      <c r="I8" s="40"/>
      <c r="J8" s="45" t="s">
        <v>360</v>
      </c>
      <c r="K8" s="45"/>
      <c r="L8" s="47" t="s">
        <v>357</v>
      </c>
      <c r="M8" s="47"/>
      <c r="N8" s="47"/>
      <c r="O8" s="47"/>
    </row>
    <row r="9" spans="1:15" ht="30" customHeight="1">
      <c r="A9" s="41" t="s">
        <v>361</v>
      </c>
      <c r="B9" s="41" t="s">
        <v>362</v>
      </c>
      <c r="C9" s="41" t="s">
        <v>363</v>
      </c>
      <c r="D9" s="41" t="s">
        <v>320</v>
      </c>
      <c r="E9" s="41" t="s">
        <v>364</v>
      </c>
      <c r="F9" s="41" t="s">
        <v>321</v>
      </c>
      <c r="G9" s="41" t="s">
        <v>365</v>
      </c>
      <c r="H9" s="41" t="s">
        <v>366</v>
      </c>
      <c r="I9" s="41" t="s">
        <v>367</v>
      </c>
      <c r="J9" s="37"/>
      <c r="K9" s="43"/>
      <c r="L9" s="43"/>
      <c r="M9" s="43"/>
      <c r="N9" s="43"/>
      <c r="O9" s="43"/>
    </row>
    <row r="10" spans="1:15" ht="30" customHeight="1">
      <c r="A10" s="42" t="s">
        <v>368</v>
      </c>
      <c r="B10" s="43" t="s">
        <v>390</v>
      </c>
      <c r="C10" s="43" t="s">
        <v>391</v>
      </c>
      <c r="D10" s="42" t="s">
        <v>377</v>
      </c>
      <c r="E10" s="42"/>
      <c r="F10" s="42" t="s">
        <v>392</v>
      </c>
      <c r="G10" s="42" t="s">
        <v>372</v>
      </c>
      <c r="H10" s="42" t="s">
        <v>393</v>
      </c>
      <c r="I10" s="42"/>
      <c r="J10" s="42"/>
      <c r="K10" s="42"/>
      <c r="L10" s="42"/>
      <c r="M10" s="42"/>
      <c r="N10" s="42"/>
      <c r="O10" s="42"/>
    </row>
    <row r="11" spans="1:15" ht="30" customHeight="1">
      <c r="A11" s="42" t="s">
        <v>368</v>
      </c>
      <c r="B11" s="43" t="s">
        <v>390</v>
      </c>
      <c r="C11" s="43" t="s">
        <v>394</v>
      </c>
      <c r="D11" s="42" t="s">
        <v>324</v>
      </c>
      <c r="E11" s="42"/>
      <c r="F11" s="42" t="s">
        <v>384</v>
      </c>
      <c r="G11" s="42" t="s">
        <v>329</v>
      </c>
      <c r="H11" s="42" t="s">
        <v>395</v>
      </c>
      <c r="I11" s="42"/>
      <c r="J11" s="42"/>
      <c r="K11" s="42"/>
      <c r="L11" s="42"/>
      <c r="M11" s="42"/>
      <c r="N11" s="42"/>
      <c r="O11" s="42"/>
    </row>
    <row r="12" spans="1:15" ht="30" customHeight="1">
      <c r="A12" s="42" t="s">
        <v>374</v>
      </c>
      <c r="B12" s="43" t="s">
        <v>375</v>
      </c>
      <c r="C12" s="43" t="s">
        <v>396</v>
      </c>
      <c r="D12" s="42" t="s">
        <v>324</v>
      </c>
      <c r="E12" s="42"/>
      <c r="F12" s="42" t="s">
        <v>397</v>
      </c>
      <c r="G12" s="42" t="s">
        <v>398</v>
      </c>
      <c r="H12" s="42" t="s">
        <v>393</v>
      </c>
      <c r="I12" s="42"/>
      <c r="J12" s="42"/>
      <c r="K12" s="42"/>
      <c r="L12" s="42"/>
      <c r="M12" s="42"/>
      <c r="N12" s="42"/>
      <c r="O12" s="42"/>
    </row>
    <row r="13" spans="1:15" ht="30" customHeight="1">
      <c r="A13" s="42" t="s">
        <v>374</v>
      </c>
      <c r="B13" s="43" t="s">
        <v>375</v>
      </c>
      <c r="C13" s="43" t="s">
        <v>399</v>
      </c>
      <c r="D13" s="42" t="s">
        <v>324</v>
      </c>
      <c r="E13" s="42"/>
      <c r="F13" s="42" t="s">
        <v>378</v>
      </c>
      <c r="G13" s="42" t="s">
        <v>400</v>
      </c>
      <c r="H13" s="42" t="s">
        <v>393</v>
      </c>
      <c r="I13" s="42"/>
      <c r="J13" s="42"/>
      <c r="K13" s="42"/>
      <c r="L13" s="42"/>
      <c r="M13" s="42"/>
      <c r="N13" s="42"/>
      <c r="O13" s="42"/>
    </row>
  </sheetData>
  <sheetProtection/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rintOptions/>
  <pageMargins left="0.75" right="0.75" top="1" bottom="1" header="0.5" footer="0.5"/>
  <pageSetup fitToHeight="1" fitToWidth="1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SheetLayoutView="100" workbookViewId="0" topLeftCell="A1">
      <selection activeCell="A2" sqref="A2:O12"/>
    </sheetView>
  </sheetViews>
  <sheetFormatPr defaultColWidth="9.33203125" defaultRowHeight="11.25"/>
  <cols>
    <col min="1" max="1" width="27.83203125" style="0" customWidth="1"/>
    <col min="3" max="3" width="26.5" style="0" customWidth="1"/>
    <col min="4" max="4" width="21.33203125" style="0" customWidth="1"/>
    <col min="15" max="15" width="28.66015625" style="0" customWidth="1"/>
  </cols>
  <sheetData>
    <row r="1" spans="1:15" ht="25.5" customHeight="1">
      <c r="A1" s="36" t="s">
        <v>337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3" customHeight="1">
      <c r="A2" s="37" t="s">
        <v>338</v>
      </c>
      <c r="B2" s="38" t="s">
        <v>339</v>
      </c>
      <c r="C2" s="38"/>
      <c r="D2" s="37" t="s">
        <v>340</v>
      </c>
      <c r="E2" s="38" t="s">
        <v>401</v>
      </c>
      <c r="F2" s="38"/>
      <c r="G2" s="38"/>
      <c r="H2" s="38"/>
      <c r="I2" s="38"/>
      <c r="J2" s="45" t="s">
        <v>342</v>
      </c>
      <c r="K2" s="45"/>
      <c r="L2" s="38" t="s">
        <v>402</v>
      </c>
      <c r="M2" s="38"/>
      <c r="N2" s="38"/>
      <c r="O2" s="38"/>
    </row>
    <row r="3" spans="1:15" ht="33" customHeight="1">
      <c r="A3" s="37" t="s">
        <v>344</v>
      </c>
      <c r="B3" s="38" t="s">
        <v>345</v>
      </c>
      <c r="C3" s="38"/>
      <c r="D3" s="37" t="s">
        <v>346</v>
      </c>
      <c r="E3" s="38"/>
      <c r="F3" s="38"/>
      <c r="G3" s="38"/>
      <c r="H3" s="38"/>
      <c r="I3" s="38"/>
      <c r="J3" s="45" t="s">
        <v>347</v>
      </c>
      <c r="K3" s="45"/>
      <c r="L3" s="46">
        <v>70000</v>
      </c>
      <c r="M3" s="47"/>
      <c r="N3" s="47"/>
      <c r="O3" s="47"/>
    </row>
    <row r="4" spans="1:15" ht="33" customHeight="1">
      <c r="A4" s="37" t="s">
        <v>349</v>
      </c>
      <c r="B4" s="38">
        <v>10</v>
      </c>
      <c r="C4" s="38"/>
      <c r="D4" s="37" t="s">
        <v>350</v>
      </c>
      <c r="E4" s="38"/>
      <c r="F4" s="38"/>
      <c r="G4" s="38"/>
      <c r="H4" s="38"/>
      <c r="I4" s="38"/>
      <c r="J4" s="45" t="s">
        <v>351</v>
      </c>
      <c r="K4" s="45" t="s">
        <v>352</v>
      </c>
      <c r="L4" s="47">
        <v>70000</v>
      </c>
      <c r="M4" s="47"/>
      <c r="N4" s="47"/>
      <c r="O4" s="47"/>
    </row>
    <row r="5" spans="1:15" ht="33" customHeight="1">
      <c r="A5" s="39" t="s">
        <v>354</v>
      </c>
      <c r="B5" s="40" t="s">
        <v>403</v>
      </c>
      <c r="C5" s="40"/>
      <c r="D5" s="40"/>
      <c r="E5" s="40"/>
      <c r="F5" s="40"/>
      <c r="G5" s="40"/>
      <c r="H5" s="40"/>
      <c r="I5" s="40"/>
      <c r="J5" s="45" t="s">
        <v>356</v>
      </c>
      <c r="K5" s="45"/>
      <c r="L5" s="47" t="s">
        <v>357</v>
      </c>
      <c r="M5" s="47"/>
      <c r="N5" s="47"/>
      <c r="O5" s="47"/>
    </row>
    <row r="6" spans="1:15" ht="33" customHeight="1">
      <c r="A6" s="39"/>
      <c r="B6" s="40"/>
      <c r="C6" s="40"/>
      <c r="D6" s="40"/>
      <c r="E6" s="40"/>
      <c r="F6" s="40"/>
      <c r="G6" s="40"/>
      <c r="H6" s="40"/>
      <c r="I6" s="40"/>
      <c r="J6" s="45" t="s">
        <v>358</v>
      </c>
      <c r="K6" s="45"/>
      <c r="L6" s="47" t="s">
        <v>357</v>
      </c>
      <c r="M6" s="47"/>
      <c r="N6" s="47"/>
      <c r="O6" s="47"/>
    </row>
    <row r="7" spans="1:15" ht="33" customHeight="1">
      <c r="A7" s="39"/>
      <c r="B7" s="40"/>
      <c r="C7" s="40"/>
      <c r="D7" s="40"/>
      <c r="E7" s="40"/>
      <c r="F7" s="40"/>
      <c r="G7" s="40"/>
      <c r="H7" s="40"/>
      <c r="I7" s="40"/>
      <c r="J7" s="45" t="s">
        <v>359</v>
      </c>
      <c r="K7" s="45"/>
      <c r="L7" s="47" t="s">
        <v>357</v>
      </c>
      <c r="M7" s="47"/>
      <c r="N7" s="47"/>
      <c r="O7" s="47"/>
    </row>
    <row r="8" spans="1:15" ht="33" customHeight="1">
      <c r="A8" s="39"/>
      <c r="B8" s="40"/>
      <c r="C8" s="40"/>
      <c r="D8" s="40"/>
      <c r="E8" s="40"/>
      <c r="F8" s="40"/>
      <c r="G8" s="40"/>
      <c r="H8" s="40"/>
      <c r="I8" s="40"/>
      <c r="J8" s="45" t="s">
        <v>360</v>
      </c>
      <c r="K8" s="45"/>
      <c r="L8" s="47" t="s">
        <v>357</v>
      </c>
      <c r="M8" s="47"/>
      <c r="N8" s="47"/>
      <c r="O8" s="47"/>
    </row>
    <row r="9" spans="1:15" ht="33" customHeight="1">
      <c r="A9" s="41" t="s">
        <v>361</v>
      </c>
      <c r="B9" s="41" t="s">
        <v>362</v>
      </c>
      <c r="C9" s="41" t="s">
        <v>363</v>
      </c>
      <c r="D9" s="41" t="s">
        <v>320</v>
      </c>
      <c r="E9" s="41" t="s">
        <v>364</v>
      </c>
      <c r="F9" s="41" t="s">
        <v>321</v>
      </c>
      <c r="G9" s="41" t="s">
        <v>365</v>
      </c>
      <c r="H9" s="41" t="s">
        <v>366</v>
      </c>
      <c r="I9" s="41" t="s">
        <v>367</v>
      </c>
      <c r="J9" s="37"/>
      <c r="K9" s="43"/>
      <c r="L9" s="43"/>
      <c r="M9" s="43"/>
      <c r="N9" s="43"/>
      <c r="O9" s="43"/>
    </row>
    <row r="10" spans="1:15" ht="33" customHeight="1">
      <c r="A10" s="42" t="s">
        <v>368</v>
      </c>
      <c r="B10" s="43" t="s">
        <v>390</v>
      </c>
      <c r="C10" s="43" t="s">
        <v>370</v>
      </c>
      <c r="D10" s="42" t="s">
        <v>377</v>
      </c>
      <c r="E10" s="42"/>
      <c r="F10" s="42" t="s">
        <v>404</v>
      </c>
      <c r="G10" s="42" t="s">
        <v>372</v>
      </c>
      <c r="H10" s="42" t="s">
        <v>373</v>
      </c>
      <c r="I10" s="42"/>
      <c r="J10" s="42"/>
      <c r="K10" s="42"/>
      <c r="L10" s="42"/>
      <c r="M10" s="42"/>
      <c r="N10" s="42"/>
      <c r="O10" s="42"/>
    </row>
    <row r="11" spans="1:15" ht="33" customHeight="1">
      <c r="A11" s="42" t="s">
        <v>374</v>
      </c>
      <c r="B11" s="43" t="s">
        <v>375</v>
      </c>
      <c r="C11" s="43" t="s">
        <v>376</v>
      </c>
      <c r="D11" s="42" t="s">
        <v>377</v>
      </c>
      <c r="E11" s="42"/>
      <c r="F11" s="42" t="s">
        <v>378</v>
      </c>
      <c r="G11" s="42" t="s">
        <v>379</v>
      </c>
      <c r="H11" s="42" t="s">
        <v>373</v>
      </c>
      <c r="I11" s="42"/>
      <c r="J11" s="42"/>
      <c r="K11" s="42"/>
      <c r="L11" s="42"/>
      <c r="M11" s="42"/>
      <c r="N11" s="42"/>
      <c r="O11" s="42"/>
    </row>
    <row r="12" spans="1:15" ht="33" customHeight="1">
      <c r="A12" s="42" t="s">
        <v>380</v>
      </c>
      <c r="B12" s="43" t="s">
        <v>381</v>
      </c>
      <c r="C12" s="43" t="s">
        <v>405</v>
      </c>
      <c r="D12" s="42" t="s">
        <v>324</v>
      </c>
      <c r="E12" s="42"/>
      <c r="F12" s="42" t="s">
        <v>383</v>
      </c>
      <c r="G12" s="42" t="s">
        <v>323</v>
      </c>
      <c r="H12" s="42" t="s">
        <v>384</v>
      </c>
      <c r="I12" s="42"/>
      <c r="J12" s="42"/>
      <c r="K12" s="42"/>
      <c r="L12" s="42"/>
      <c r="M12" s="42"/>
      <c r="N12" s="42"/>
      <c r="O12" s="42"/>
    </row>
    <row r="13" spans="1:15" ht="33" customHeight="1">
      <c r="A13" s="62"/>
      <c r="B13" s="63"/>
      <c r="C13" s="63"/>
      <c r="D13" s="63"/>
      <c r="E13" s="62"/>
      <c r="F13" s="62"/>
      <c r="G13" s="62"/>
      <c r="H13" s="62"/>
      <c r="I13" s="62"/>
      <c r="J13" s="63"/>
      <c r="K13" s="62"/>
      <c r="L13" s="62"/>
      <c r="M13" s="62"/>
      <c r="N13" s="62"/>
      <c r="O13" s="62"/>
    </row>
    <row r="14" spans="1:15" ht="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</sheetData>
  <sheetProtection/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rintOptions/>
  <pageMargins left="0.75" right="0.75" top="1" bottom="1" header="0.5" footer="0.5"/>
  <pageSetup fitToHeight="1" fitToWidth="1" orientation="landscape" paperSize="9" scale="77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SheetLayoutView="100" workbookViewId="0" topLeftCell="A1">
      <selection activeCell="B5" sqref="B5:I8"/>
    </sheetView>
  </sheetViews>
  <sheetFormatPr defaultColWidth="9.33203125" defaultRowHeight="11.25"/>
  <cols>
    <col min="1" max="1" width="29.83203125" style="0" customWidth="1"/>
    <col min="10" max="10" width="19.5" style="0" customWidth="1"/>
    <col min="11" max="11" width="26.5" style="0" customWidth="1"/>
  </cols>
  <sheetData>
    <row r="1" spans="1:15" ht="36" customHeight="1">
      <c r="A1" s="36" t="s">
        <v>337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6" customHeight="1">
      <c r="A2" s="37" t="s">
        <v>338</v>
      </c>
      <c r="B2" s="38" t="s">
        <v>339</v>
      </c>
      <c r="C2" s="38"/>
      <c r="D2" s="37" t="s">
        <v>340</v>
      </c>
      <c r="E2" s="38" t="s">
        <v>406</v>
      </c>
      <c r="F2" s="38"/>
      <c r="G2" s="38"/>
      <c r="H2" s="38"/>
      <c r="I2" s="38"/>
      <c r="J2" s="45" t="s">
        <v>342</v>
      </c>
      <c r="K2" s="45"/>
      <c r="L2" s="38" t="s">
        <v>402</v>
      </c>
      <c r="M2" s="38"/>
      <c r="N2" s="38"/>
      <c r="O2" s="38"/>
    </row>
    <row r="3" spans="1:15" ht="36" customHeight="1">
      <c r="A3" s="37" t="s">
        <v>344</v>
      </c>
      <c r="B3" s="38" t="s">
        <v>345</v>
      </c>
      <c r="C3" s="38"/>
      <c r="D3" s="37" t="s">
        <v>346</v>
      </c>
      <c r="E3" s="38"/>
      <c r="F3" s="38"/>
      <c r="G3" s="38"/>
      <c r="H3" s="38"/>
      <c r="I3" s="38"/>
      <c r="J3" s="45" t="s">
        <v>347</v>
      </c>
      <c r="K3" s="45"/>
      <c r="L3" s="46" t="s">
        <v>407</v>
      </c>
      <c r="M3" s="47"/>
      <c r="N3" s="47"/>
      <c r="O3" s="47"/>
    </row>
    <row r="4" spans="1:15" ht="36" customHeight="1">
      <c r="A4" s="37" t="s">
        <v>349</v>
      </c>
      <c r="B4" s="38">
        <v>10</v>
      </c>
      <c r="C4" s="38"/>
      <c r="D4" s="37" t="s">
        <v>350</v>
      </c>
      <c r="E4" s="38"/>
      <c r="F4" s="38"/>
      <c r="G4" s="38"/>
      <c r="H4" s="38"/>
      <c r="I4" s="38"/>
      <c r="J4" s="45" t="s">
        <v>351</v>
      </c>
      <c r="K4" s="45" t="s">
        <v>352</v>
      </c>
      <c r="L4" s="47" t="s">
        <v>408</v>
      </c>
      <c r="M4" s="47"/>
      <c r="N4" s="47"/>
      <c r="O4" s="47"/>
    </row>
    <row r="5" spans="1:15" ht="36" customHeight="1">
      <c r="A5" s="39" t="s">
        <v>354</v>
      </c>
      <c r="B5" s="40" t="s">
        <v>409</v>
      </c>
      <c r="C5" s="40"/>
      <c r="D5" s="40"/>
      <c r="E5" s="40"/>
      <c r="F5" s="40"/>
      <c r="G5" s="40"/>
      <c r="H5" s="40"/>
      <c r="I5" s="40"/>
      <c r="J5" s="45" t="s">
        <v>356</v>
      </c>
      <c r="K5" s="45"/>
      <c r="L5" s="47" t="s">
        <v>357</v>
      </c>
      <c r="M5" s="47"/>
      <c r="N5" s="47"/>
      <c r="O5" s="47"/>
    </row>
    <row r="6" spans="1:15" ht="36" customHeight="1">
      <c r="A6" s="39"/>
      <c r="B6" s="40"/>
      <c r="C6" s="40"/>
      <c r="D6" s="40"/>
      <c r="E6" s="40"/>
      <c r="F6" s="40"/>
      <c r="G6" s="40"/>
      <c r="H6" s="40"/>
      <c r="I6" s="40"/>
      <c r="J6" s="45" t="s">
        <v>358</v>
      </c>
      <c r="K6" s="45"/>
      <c r="L6" s="47" t="s">
        <v>357</v>
      </c>
      <c r="M6" s="47"/>
      <c r="N6" s="47"/>
      <c r="O6" s="47"/>
    </row>
    <row r="7" spans="1:15" ht="24" customHeight="1">
      <c r="A7" s="39"/>
      <c r="B7" s="40"/>
      <c r="C7" s="40"/>
      <c r="D7" s="40"/>
      <c r="E7" s="40"/>
      <c r="F7" s="40"/>
      <c r="G7" s="40"/>
      <c r="H7" s="40"/>
      <c r="I7" s="40"/>
      <c r="J7" s="45" t="s">
        <v>359</v>
      </c>
      <c r="K7" s="45"/>
      <c r="L7" s="47" t="s">
        <v>357</v>
      </c>
      <c r="M7" s="47"/>
      <c r="N7" s="47"/>
      <c r="O7" s="47"/>
    </row>
    <row r="8" spans="1:15" ht="36" customHeight="1" hidden="1">
      <c r="A8" s="39"/>
      <c r="B8" s="40"/>
      <c r="C8" s="40"/>
      <c r="D8" s="40"/>
      <c r="E8" s="40"/>
      <c r="F8" s="40"/>
      <c r="G8" s="40"/>
      <c r="H8" s="40"/>
      <c r="I8" s="40"/>
      <c r="J8" s="45" t="s">
        <v>360</v>
      </c>
      <c r="K8" s="45"/>
      <c r="L8" s="47" t="s">
        <v>357</v>
      </c>
      <c r="M8" s="47"/>
      <c r="N8" s="47"/>
      <c r="O8" s="47"/>
    </row>
    <row r="9" spans="1:15" ht="36" customHeight="1">
      <c r="A9" s="41" t="s">
        <v>361</v>
      </c>
      <c r="B9" s="41" t="s">
        <v>362</v>
      </c>
      <c r="C9" s="41" t="s">
        <v>363</v>
      </c>
      <c r="D9" s="41" t="s">
        <v>320</v>
      </c>
      <c r="E9" s="41" t="s">
        <v>364</v>
      </c>
      <c r="F9" s="41" t="s">
        <v>321</v>
      </c>
      <c r="G9" s="41" t="s">
        <v>365</v>
      </c>
      <c r="H9" s="41" t="s">
        <v>366</v>
      </c>
      <c r="I9" s="41" t="s">
        <v>367</v>
      </c>
      <c r="J9" s="37"/>
      <c r="K9" s="43"/>
      <c r="L9" s="43"/>
      <c r="M9" s="43"/>
      <c r="N9" s="43"/>
      <c r="O9" s="43"/>
    </row>
    <row r="10" spans="1:15" ht="36" customHeight="1">
      <c r="A10" s="42" t="s">
        <v>368</v>
      </c>
      <c r="B10" s="43" t="s">
        <v>390</v>
      </c>
      <c r="C10" s="43" t="s">
        <v>410</v>
      </c>
      <c r="D10" s="42" t="s">
        <v>324</v>
      </c>
      <c r="E10" s="42"/>
      <c r="F10" s="42" t="s">
        <v>411</v>
      </c>
      <c r="G10" s="42" t="s">
        <v>412</v>
      </c>
      <c r="H10" s="42" t="s">
        <v>393</v>
      </c>
      <c r="I10" s="42"/>
      <c r="J10" s="42"/>
      <c r="K10" s="42"/>
      <c r="L10" s="42"/>
      <c r="M10" s="42"/>
      <c r="N10" s="42"/>
      <c r="O10" s="42"/>
    </row>
    <row r="11" spans="1:15" ht="36" customHeight="1">
      <c r="A11" s="42" t="s">
        <v>368</v>
      </c>
      <c r="B11" s="43" t="s">
        <v>390</v>
      </c>
      <c r="C11" s="43" t="s">
        <v>413</v>
      </c>
      <c r="D11" s="42" t="s">
        <v>324</v>
      </c>
      <c r="E11" s="42"/>
      <c r="F11" s="42" t="s">
        <v>393</v>
      </c>
      <c r="G11" s="42" t="s">
        <v>412</v>
      </c>
      <c r="H11" s="42" t="s">
        <v>393</v>
      </c>
      <c r="I11" s="42"/>
      <c r="J11" s="42"/>
      <c r="K11" s="42"/>
      <c r="L11" s="42"/>
      <c r="M11" s="42"/>
      <c r="N11" s="42"/>
      <c r="O11" s="42"/>
    </row>
    <row r="12" spans="1:15" ht="36" customHeight="1">
      <c r="A12" s="42" t="s">
        <v>374</v>
      </c>
      <c r="B12" s="43" t="s">
        <v>375</v>
      </c>
      <c r="C12" s="43" t="s">
        <v>414</v>
      </c>
      <c r="D12" s="42" t="s">
        <v>324</v>
      </c>
      <c r="E12" s="42"/>
      <c r="F12" s="42" t="s">
        <v>395</v>
      </c>
      <c r="G12" s="42" t="s">
        <v>412</v>
      </c>
      <c r="H12" s="42" t="s">
        <v>393</v>
      </c>
      <c r="I12" s="42"/>
      <c r="J12" s="42"/>
      <c r="K12" s="42"/>
      <c r="L12" s="42"/>
      <c r="M12" s="42"/>
      <c r="N12" s="42"/>
      <c r="O12" s="42"/>
    </row>
    <row r="13" spans="1:15" ht="36" customHeight="1">
      <c r="A13" s="42" t="s">
        <v>374</v>
      </c>
      <c r="B13" s="43" t="s">
        <v>375</v>
      </c>
      <c r="C13" s="43" t="s">
        <v>415</v>
      </c>
      <c r="D13" s="42" t="s">
        <v>416</v>
      </c>
      <c r="E13" s="42"/>
      <c r="F13" s="42" t="s">
        <v>384</v>
      </c>
      <c r="G13" s="42" t="s">
        <v>412</v>
      </c>
      <c r="H13" s="42" t="s">
        <v>393</v>
      </c>
      <c r="I13" s="42"/>
      <c r="J13" s="42"/>
      <c r="K13" s="42"/>
      <c r="L13" s="42"/>
      <c r="M13" s="42"/>
      <c r="N13" s="42"/>
      <c r="O13" s="42"/>
    </row>
    <row r="14" spans="1:15" ht="36" customHeight="1">
      <c r="A14" s="42" t="s">
        <v>380</v>
      </c>
      <c r="B14" s="43" t="s">
        <v>381</v>
      </c>
      <c r="C14" s="43" t="s">
        <v>417</v>
      </c>
      <c r="D14" s="42" t="s">
        <v>324</v>
      </c>
      <c r="E14" s="42"/>
      <c r="F14" s="42" t="s">
        <v>383</v>
      </c>
      <c r="G14" s="42" t="s">
        <v>323</v>
      </c>
      <c r="H14" s="42" t="s">
        <v>384</v>
      </c>
      <c r="I14" s="42"/>
      <c r="J14" s="42"/>
      <c r="K14" s="42"/>
      <c r="L14" s="42"/>
      <c r="M14" s="42"/>
      <c r="N14" s="42"/>
      <c r="O14" s="42"/>
    </row>
  </sheetData>
  <sheetProtection/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rintOptions/>
  <pageMargins left="0.75" right="0.75" top="1" bottom="1" header="0.5" footer="0.5"/>
  <pageSetup fitToHeight="1" fitToWidth="1" orientation="landscape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SheetLayoutView="100" workbookViewId="0" topLeftCell="A1">
      <selection activeCell="A2" sqref="A2:O12"/>
    </sheetView>
  </sheetViews>
  <sheetFormatPr defaultColWidth="9.33203125" defaultRowHeight="11.25"/>
  <cols>
    <col min="1" max="1" width="20.83203125" style="0" customWidth="1"/>
    <col min="3" max="3" width="26" style="0" customWidth="1"/>
    <col min="4" max="4" width="13.83203125" style="0" customWidth="1"/>
    <col min="15" max="15" width="15.33203125" style="0" customWidth="1"/>
  </cols>
  <sheetData>
    <row r="1" spans="1:15" ht="37.5" customHeight="1">
      <c r="A1" s="36" t="s">
        <v>337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7.5" customHeight="1">
      <c r="A2" s="37" t="s">
        <v>338</v>
      </c>
      <c r="B2" s="38" t="s">
        <v>339</v>
      </c>
      <c r="C2" s="38"/>
      <c r="D2" s="37" t="s">
        <v>340</v>
      </c>
      <c r="E2" s="38" t="s">
        <v>418</v>
      </c>
      <c r="F2" s="38"/>
      <c r="G2" s="38"/>
      <c r="H2" s="38"/>
      <c r="I2" s="38"/>
      <c r="J2" s="45" t="s">
        <v>342</v>
      </c>
      <c r="K2" s="45"/>
      <c r="L2" s="38" t="s">
        <v>419</v>
      </c>
      <c r="M2" s="38"/>
      <c r="N2" s="38"/>
      <c r="O2" s="38"/>
    </row>
    <row r="3" spans="1:15" ht="37.5" customHeight="1">
      <c r="A3" s="37" t="s">
        <v>344</v>
      </c>
      <c r="B3" s="38" t="s">
        <v>345</v>
      </c>
      <c r="C3" s="38"/>
      <c r="D3" s="37" t="s">
        <v>346</v>
      </c>
      <c r="E3" s="38"/>
      <c r="F3" s="38"/>
      <c r="G3" s="38"/>
      <c r="H3" s="38"/>
      <c r="I3" s="38"/>
      <c r="J3" s="45" t="s">
        <v>347</v>
      </c>
      <c r="K3" s="45"/>
      <c r="L3" s="46" t="s">
        <v>407</v>
      </c>
      <c r="M3" s="47"/>
      <c r="N3" s="47"/>
      <c r="O3" s="47"/>
    </row>
    <row r="4" spans="1:15" ht="37.5" customHeight="1">
      <c r="A4" s="37" t="s">
        <v>349</v>
      </c>
      <c r="B4" s="38">
        <v>10</v>
      </c>
      <c r="C4" s="38"/>
      <c r="D4" s="37" t="s">
        <v>350</v>
      </c>
      <c r="E4" s="38"/>
      <c r="F4" s="38"/>
      <c r="G4" s="38"/>
      <c r="H4" s="38"/>
      <c r="I4" s="38"/>
      <c r="J4" s="45" t="s">
        <v>351</v>
      </c>
      <c r="K4" s="45" t="s">
        <v>352</v>
      </c>
      <c r="L4" s="47" t="s">
        <v>408</v>
      </c>
      <c r="M4" s="47"/>
      <c r="N4" s="47"/>
      <c r="O4" s="47"/>
    </row>
    <row r="5" spans="1:15" ht="27" customHeight="1">
      <c r="A5" s="39" t="s">
        <v>354</v>
      </c>
      <c r="B5" s="40" t="s">
        <v>420</v>
      </c>
      <c r="C5" s="40"/>
      <c r="D5" s="40"/>
      <c r="E5" s="40"/>
      <c r="F5" s="40"/>
      <c r="G5" s="40"/>
      <c r="H5" s="40"/>
      <c r="I5" s="40"/>
      <c r="J5" s="45" t="s">
        <v>356</v>
      </c>
      <c r="K5" s="45"/>
      <c r="L5" s="47" t="s">
        <v>357</v>
      </c>
      <c r="M5" s="47"/>
      <c r="N5" s="47"/>
      <c r="O5" s="47"/>
    </row>
    <row r="6" spans="1:15" ht="22.5" customHeight="1">
      <c r="A6" s="39"/>
      <c r="B6" s="40"/>
      <c r="C6" s="40"/>
      <c r="D6" s="40"/>
      <c r="E6" s="40"/>
      <c r="F6" s="40"/>
      <c r="G6" s="40"/>
      <c r="H6" s="40"/>
      <c r="I6" s="40"/>
      <c r="J6" s="45" t="s">
        <v>358</v>
      </c>
      <c r="K6" s="45"/>
      <c r="L6" s="47" t="s">
        <v>357</v>
      </c>
      <c r="M6" s="47"/>
      <c r="N6" s="47"/>
      <c r="O6" s="47"/>
    </row>
    <row r="7" spans="1:15" ht="37.5" customHeight="1">
      <c r="A7" s="39"/>
      <c r="B7" s="40"/>
      <c r="C7" s="40"/>
      <c r="D7" s="40"/>
      <c r="E7" s="40"/>
      <c r="F7" s="40"/>
      <c r="G7" s="40"/>
      <c r="H7" s="40"/>
      <c r="I7" s="40"/>
      <c r="J7" s="45" t="s">
        <v>359</v>
      </c>
      <c r="K7" s="45"/>
      <c r="L7" s="47" t="s">
        <v>357</v>
      </c>
      <c r="M7" s="47"/>
      <c r="N7" s="47"/>
      <c r="O7" s="47"/>
    </row>
    <row r="8" spans="1:15" ht="37.5" customHeight="1">
      <c r="A8" s="39"/>
      <c r="B8" s="40"/>
      <c r="C8" s="40"/>
      <c r="D8" s="40"/>
      <c r="E8" s="40"/>
      <c r="F8" s="40"/>
      <c r="G8" s="40"/>
      <c r="H8" s="40"/>
      <c r="I8" s="40"/>
      <c r="J8" s="45" t="s">
        <v>360</v>
      </c>
      <c r="K8" s="45"/>
      <c r="L8" s="47" t="s">
        <v>357</v>
      </c>
      <c r="M8" s="47"/>
      <c r="N8" s="47"/>
      <c r="O8" s="47"/>
    </row>
    <row r="9" spans="1:15" ht="37.5" customHeight="1">
      <c r="A9" s="41" t="s">
        <v>361</v>
      </c>
      <c r="B9" s="41" t="s">
        <v>362</v>
      </c>
      <c r="C9" s="41" t="s">
        <v>363</v>
      </c>
      <c r="D9" s="41" t="s">
        <v>320</v>
      </c>
      <c r="E9" s="41" t="s">
        <v>364</v>
      </c>
      <c r="F9" s="41" t="s">
        <v>321</v>
      </c>
      <c r="G9" s="41" t="s">
        <v>365</v>
      </c>
      <c r="H9" s="41" t="s">
        <v>366</v>
      </c>
      <c r="I9" s="41" t="s">
        <v>367</v>
      </c>
      <c r="J9" s="37"/>
      <c r="K9" s="43"/>
      <c r="L9" s="43"/>
      <c r="M9" s="43"/>
      <c r="N9" s="43"/>
      <c r="O9" s="43"/>
    </row>
    <row r="10" spans="1:15" ht="37.5" customHeight="1">
      <c r="A10" s="42" t="s">
        <v>368</v>
      </c>
      <c r="B10" s="43" t="s">
        <v>390</v>
      </c>
      <c r="C10" s="43" t="s">
        <v>421</v>
      </c>
      <c r="D10" s="42" t="s">
        <v>324</v>
      </c>
      <c r="E10" s="42"/>
      <c r="F10" s="42" t="s">
        <v>422</v>
      </c>
      <c r="G10" s="42" t="s">
        <v>423</v>
      </c>
      <c r="H10" s="42" t="s">
        <v>373</v>
      </c>
      <c r="I10" s="42"/>
      <c r="J10" s="42"/>
      <c r="K10" s="42"/>
      <c r="L10" s="42"/>
      <c r="M10" s="42"/>
      <c r="N10" s="42"/>
      <c r="O10" s="42"/>
    </row>
    <row r="11" spans="1:15" ht="37.5" customHeight="1">
      <c r="A11" s="42" t="s">
        <v>374</v>
      </c>
      <c r="B11" s="43" t="s">
        <v>375</v>
      </c>
      <c r="C11" s="43" t="s">
        <v>424</v>
      </c>
      <c r="D11" s="42" t="s">
        <v>324</v>
      </c>
      <c r="E11" s="42"/>
      <c r="F11" s="42" t="s">
        <v>425</v>
      </c>
      <c r="G11" s="42" t="s">
        <v>331</v>
      </c>
      <c r="H11" s="42" t="s">
        <v>373</v>
      </c>
      <c r="I11" s="42"/>
      <c r="J11" s="42"/>
      <c r="K11" s="42"/>
      <c r="L11" s="42"/>
      <c r="M11" s="42"/>
      <c r="N11" s="42"/>
      <c r="O11" s="42"/>
    </row>
    <row r="12" spans="1:15" ht="37.5" customHeight="1">
      <c r="A12" s="42" t="s">
        <v>380</v>
      </c>
      <c r="B12" s="43" t="s">
        <v>381</v>
      </c>
      <c r="C12" s="43" t="s">
        <v>336</v>
      </c>
      <c r="D12" s="42" t="s">
        <v>324</v>
      </c>
      <c r="E12" s="42"/>
      <c r="F12" s="42" t="s">
        <v>411</v>
      </c>
      <c r="G12" s="42" t="s">
        <v>323</v>
      </c>
      <c r="H12" s="42" t="s">
        <v>384</v>
      </c>
      <c r="I12" s="42"/>
      <c r="J12" s="42"/>
      <c r="K12" s="42"/>
      <c r="L12" s="42"/>
      <c r="M12" s="42"/>
      <c r="N12" s="42"/>
      <c r="O12" s="42"/>
    </row>
    <row r="13" spans="1:15" ht="37.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ht="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</sheetData>
  <sheetProtection/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rintOptions/>
  <pageMargins left="0.75" right="0.75" top="1" bottom="1" header="0.5" footer="0.5"/>
  <pageSetup fitToHeight="1" fitToWidth="1" orientation="landscape" paperSize="9" scale="8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SheetLayoutView="100" workbookViewId="0" topLeftCell="A1">
      <selection activeCell="A1" sqref="A1:O14"/>
    </sheetView>
  </sheetViews>
  <sheetFormatPr defaultColWidth="9.33203125" defaultRowHeight="11.25"/>
  <cols>
    <col min="1" max="1" width="25" style="0" customWidth="1"/>
    <col min="4" max="4" width="16.5" style="0" customWidth="1"/>
    <col min="15" max="15" width="20.83203125" style="0" customWidth="1"/>
  </cols>
  <sheetData>
    <row r="1" spans="1:15" ht="12.75">
      <c r="A1" s="41" t="s">
        <v>337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9.5" customHeight="1">
      <c r="A2" s="37" t="s">
        <v>338</v>
      </c>
      <c r="B2" s="38" t="s">
        <v>339</v>
      </c>
      <c r="C2" s="38"/>
      <c r="D2" s="37" t="s">
        <v>340</v>
      </c>
      <c r="E2" s="38" t="s">
        <v>426</v>
      </c>
      <c r="F2" s="38"/>
      <c r="G2" s="38"/>
      <c r="H2" s="38"/>
      <c r="I2" s="38"/>
      <c r="J2" s="45" t="s">
        <v>342</v>
      </c>
      <c r="K2" s="45"/>
      <c r="L2" s="38" t="s">
        <v>427</v>
      </c>
      <c r="M2" s="38"/>
      <c r="N2" s="38"/>
      <c r="O2" s="38"/>
    </row>
    <row r="3" spans="1:15" ht="25.5" customHeight="1">
      <c r="A3" s="37" t="s">
        <v>344</v>
      </c>
      <c r="B3" s="38" t="s">
        <v>345</v>
      </c>
      <c r="C3" s="38"/>
      <c r="D3" s="37" t="s">
        <v>346</v>
      </c>
      <c r="E3" s="38"/>
      <c r="F3" s="38"/>
      <c r="G3" s="38"/>
      <c r="H3" s="38"/>
      <c r="I3" s="38"/>
      <c r="J3" s="45" t="s">
        <v>347</v>
      </c>
      <c r="K3" s="45"/>
      <c r="L3" s="46">
        <v>2052000</v>
      </c>
      <c r="M3" s="47"/>
      <c r="N3" s="47"/>
      <c r="O3" s="47"/>
    </row>
    <row r="4" spans="1:15" ht="19.5" customHeight="1">
      <c r="A4" s="37" t="s">
        <v>349</v>
      </c>
      <c r="B4" s="38">
        <v>10</v>
      </c>
      <c r="C4" s="38"/>
      <c r="D4" s="37" t="s">
        <v>350</v>
      </c>
      <c r="E4" s="38"/>
      <c r="F4" s="38"/>
      <c r="G4" s="38"/>
      <c r="H4" s="38"/>
      <c r="I4" s="38"/>
      <c r="J4" s="45" t="s">
        <v>351</v>
      </c>
      <c r="K4" s="45" t="s">
        <v>352</v>
      </c>
      <c r="L4" s="47">
        <v>2052000</v>
      </c>
      <c r="M4" s="47"/>
      <c r="N4" s="47"/>
      <c r="O4" s="47"/>
    </row>
    <row r="5" spans="1:15" ht="19.5" customHeight="1">
      <c r="A5" s="39" t="s">
        <v>354</v>
      </c>
      <c r="B5" s="40" t="s">
        <v>428</v>
      </c>
      <c r="C5" s="40"/>
      <c r="D5" s="40"/>
      <c r="E5" s="40"/>
      <c r="F5" s="40"/>
      <c r="G5" s="40"/>
      <c r="H5" s="40"/>
      <c r="I5" s="40"/>
      <c r="J5" s="45" t="s">
        <v>356</v>
      </c>
      <c r="K5" s="45"/>
      <c r="L5" s="47" t="s">
        <v>357</v>
      </c>
      <c r="M5" s="47"/>
      <c r="N5" s="47"/>
      <c r="O5" s="47"/>
    </row>
    <row r="6" spans="1:15" ht="19.5" customHeight="1">
      <c r="A6" s="39"/>
      <c r="B6" s="40"/>
      <c r="C6" s="40"/>
      <c r="D6" s="40"/>
      <c r="E6" s="40"/>
      <c r="F6" s="40"/>
      <c r="G6" s="40"/>
      <c r="H6" s="40"/>
      <c r="I6" s="40"/>
      <c r="J6" s="45" t="s">
        <v>358</v>
      </c>
      <c r="K6" s="45"/>
      <c r="L6" s="47" t="s">
        <v>357</v>
      </c>
      <c r="M6" s="47"/>
      <c r="N6" s="47"/>
      <c r="O6" s="47"/>
    </row>
    <row r="7" spans="1:15" ht="19.5" customHeight="1">
      <c r="A7" s="39"/>
      <c r="B7" s="40"/>
      <c r="C7" s="40"/>
      <c r="D7" s="40"/>
      <c r="E7" s="40"/>
      <c r="F7" s="40"/>
      <c r="G7" s="40"/>
      <c r="H7" s="40"/>
      <c r="I7" s="40"/>
      <c r="J7" s="45" t="s">
        <v>359</v>
      </c>
      <c r="K7" s="45"/>
      <c r="L7" s="47" t="s">
        <v>357</v>
      </c>
      <c r="M7" s="47"/>
      <c r="N7" s="47"/>
      <c r="O7" s="47"/>
    </row>
    <row r="8" spans="1:15" ht="19.5" customHeight="1">
      <c r="A8" s="39"/>
      <c r="B8" s="40"/>
      <c r="C8" s="40"/>
      <c r="D8" s="40"/>
      <c r="E8" s="40"/>
      <c r="F8" s="40"/>
      <c r="G8" s="40"/>
      <c r="H8" s="40"/>
      <c r="I8" s="40"/>
      <c r="J8" s="45" t="s">
        <v>360</v>
      </c>
      <c r="K8" s="45"/>
      <c r="L8" s="47" t="s">
        <v>357</v>
      </c>
      <c r="M8" s="47"/>
      <c r="N8" s="47"/>
      <c r="O8" s="47"/>
    </row>
    <row r="9" spans="1:15" ht="19.5" customHeight="1">
      <c r="A9" s="41" t="s">
        <v>361</v>
      </c>
      <c r="B9" s="41" t="s">
        <v>362</v>
      </c>
      <c r="C9" s="41" t="s">
        <v>363</v>
      </c>
      <c r="D9" s="41" t="s">
        <v>320</v>
      </c>
      <c r="E9" s="41" t="s">
        <v>364</v>
      </c>
      <c r="F9" s="41" t="s">
        <v>321</v>
      </c>
      <c r="G9" s="41" t="s">
        <v>365</v>
      </c>
      <c r="H9" s="41" t="s">
        <v>366</v>
      </c>
      <c r="I9" s="41" t="s">
        <v>367</v>
      </c>
      <c r="J9" s="37"/>
      <c r="K9" s="43"/>
      <c r="L9" s="43"/>
      <c r="M9" s="43"/>
      <c r="N9" s="43"/>
      <c r="O9" s="43"/>
    </row>
    <row r="10" spans="1:15" ht="19.5" customHeight="1">
      <c r="A10" s="42" t="s">
        <v>368</v>
      </c>
      <c r="B10" s="43" t="s">
        <v>369</v>
      </c>
      <c r="C10" s="43" t="s">
        <v>429</v>
      </c>
      <c r="D10" s="42" t="s">
        <v>324</v>
      </c>
      <c r="E10" s="42"/>
      <c r="F10" s="42" t="s">
        <v>430</v>
      </c>
      <c r="G10" s="42" t="s">
        <v>431</v>
      </c>
      <c r="H10" s="42" t="s">
        <v>393</v>
      </c>
      <c r="I10" s="42"/>
      <c r="J10" s="42"/>
      <c r="K10" s="42"/>
      <c r="L10" s="42"/>
      <c r="M10" s="42"/>
      <c r="N10" s="42"/>
      <c r="O10" s="42"/>
    </row>
    <row r="11" spans="1:15" ht="19.5" customHeight="1">
      <c r="A11" s="42" t="s">
        <v>368</v>
      </c>
      <c r="B11" s="43" t="s">
        <v>369</v>
      </c>
      <c r="C11" s="43" t="s">
        <v>432</v>
      </c>
      <c r="D11" s="42" t="s">
        <v>324</v>
      </c>
      <c r="E11" s="42"/>
      <c r="F11" s="42" t="s">
        <v>433</v>
      </c>
      <c r="G11" s="42" t="s">
        <v>431</v>
      </c>
      <c r="H11" s="42" t="s">
        <v>384</v>
      </c>
      <c r="I11" s="42"/>
      <c r="J11" s="42"/>
      <c r="K11" s="42"/>
      <c r="L11" s="42"/>
      <c r="M11" s="42"/>
      <c r="N11" s="42"/>
      <c r="O11" s="42"/>
    </row>
    <row r="12" spans="1:15" ht="19.5" customHeight="1">
      <c r="A12" s="42" t="s">
        <v>368</v>
      </c>
      <c r="B12" s="43" t="s">
        <v>369</v>
      </c>
      <c r="C12" s="43" t="s">
        <v>434</v>
      </c>
      <c r="D12" s="42" t="s">
        <v>324</v>
      </c>
      <c r="E12" s="42"/>
      <c r="F12" s="42" t="s">
        <v>435</v>
      </c>
      <c r="G12" s="42" t="s">
        <v>431</v>
      </c>
      <c r="H12" s="42" t="s">
        <v>384</v>
      </c>
      <c r="I12" s="42"/>
      <c r="J12" s="42"/>
      <c r="K12" s="42"/>
      <c r="L12" s="42"/>
      <c r="M12" s="42"/>
      <c r="N12" s="42"/>
      <c r="O12" s="42"/>
    </row>
    <row r="13" spans="1:15" ht="19.5" customHeight="1">
      <c r="A13" s="42" t="s">
        <v>374</v>
      </c>
      <c r="B13" s="43" t="s">
        <v>375</v>
      </c>
      <c r="C13" s="43" t="s">
        <v>436</v>
      </c>
      <c r="D13" s="42" t="s">
        <v>324</v>
      </c>
      <c r="E13" s="42"/>
      <c r="F13" s="42" t="s">
        <v>371</v>
      </c>
      <c r="G13" s="42" t="s">
        <v>329</v>
      </c>
      <c r="H13" s="42" t="s">
        <v>373</v>
      </c>
      <c r="I13" s="42"/>
      <c r="J13" s="42"/>
      <c r="K13" s="42"/>
      <c r="L13" s="42"/>
      <c r="M13" s="42"/>
      <c r="N13" s="42"/>
      <c r="O13" s="42"/>
    </row>
    <row r="14" spans="1:15" ht="19.5" customHeight="1">
      <c r="A14" s="42" t="s">
        <v>380</v>
      </c>
      <c r="B14" s="43" t="s">
        <v>381</v>
      </c>
      <c r="C14" s="43" t="s">
        <v>336</v>
      </c>
      <c r="D14" s="42" t="s">
        <v>324</v>
      </c>
      <c r="E14" s="42"/>
      <c r="F14" s="42" t="s">
        <v>383</v>
      </c>
      <c r="G14" s="42" t="s">
        <v>323</v>
      </c>
      <c r="H14" s="42" t="s">
        <v>384</v>
      </c>
      <c r="I14" s="42"/>
      <c r="J14" s="42"/>
      <c r="K14" s="42"/>
      <c r="L14" s="42"/>
      <c r="M14" s="42"/>
      <c r="N14" s="42"/>
      <c r="O14" s="42"/>
    </row>
  </sheetData>
  <sheetProtection/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rintOptions/>
  <pageMargins left="0.75" right="0.75" top="1" bottom="1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SheetLayoutView="100" workbookViewId="0" topLeftCell="A1">
      <selection activeCell="A2" sqref="A2:O15"/>
    </sheetView>
  </sheetViews>
  <sheetFormatPr defaultColWidth="9.33203125" defaultRowHeight="11.25"/>
  <cols>
    <col min="1" max="1" width="26.83203125" style="0" customWidth="1"/>
    <col min="9" max="9" width="26.5" style="0" customWidth="1"/>
  </cols>
  <sheetData>
    <row r="1" spans="1:15" ht="15" customHeight="1">
      <c r="A1" s="36" t="s">
        <v>337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" customHeight="1">
      <c r="A2" s="37" t="s">
        <v>338</v>
      </c>
      <c r="B2" s="38" t="s">
        <v>339</v>
      </c>
      <c r="C2" s="38"/>
      <c r="D2" s="37" t="s">
        <v>340</v>
      </c>
      <c r="E2" s="38" t="s">
        <v>437</v>
      </c>
      <c r="F2" s="38"/>
      <c r="G2" s="38"/>
      <c r="H2" s="38"/>
      <c r="I2" s="38"/>
      <c r="J2" s="45" t="s">
        <v>342</v>
      </c>
      <c r="K2" s="45"/>
      <c r="L2" s="38" t="s">
        <v>438</v>
      </c>
      <c r="M2" s="38"/>
      <c r="N2" s="38"/>
      <c r="O2" s="38"/>
    </row>
    <row r="3" spans="1:15" ht="18" customHeight="1">
      <c r="A3" s="37" t="s">
        <v>344</v>
      </c>
      <c r="B3" s="38" t="s">
        <v>345</v>
      </c>
      <c r="C3" s="38"/>
      <c r="D3" s="37" t="s">
        <v>346</v>
      </c>
      <c r="E3" s="38"/>
      <c r="F3" s="38"/>
      <c r="G3" s="38"/>
      <c r="H3" s="38"/>
      <c r="I3" s="38"/>
      <c r="J3" s="45" t="s">
        <v>347</v>
      </c>
      <c r="K3" s="45"/>
      <c r="L3" s="46" t="s">
        <v>439</v>
      </c>
      <c r="M3" s="47"/>
      <c r="N3" s="47"/>
      <c r="O3" s="47"/>
    </row>
    <row r="4" spans="1:15" ht="18" customHeight="1">
      <c r="A4" s="37" t="s">
        <v>349</v>
      </c>
      <c r="B4" s="38">
        <v>10</v>
      </c>
      <c r="C4" s="38"/>
      <c r="D4" s="37" t="s">
        <v>350</v>
      </c>
      <c r="E4" s="38"/>
      <c r="F4" s="38"/>
      <c r="G4" s="38"/>
      <c r="H4" s="38"/>
      <c r="I4" s="38"/>
      <c r="J4" s="45" t="s">
        <v>351</v>
      </c>
      <c r="K4" s="45" t="s">
        <v>352</v>
      </c>
      <c r="L4" s="47" t="s">
        <v>440</v>
      </c>
      <c r="M4" s="47"/>
      <c r="N4" s="47"/>
      <c r="O4" s="47"/>
    </row>
    <row r="5" spans="1:15" ht="18" customHeight="1">
      <c r="A5" s="39" t="s">
        <v>354</v>
      </c>
      <c r="B5" s="40" t="s">
        <v>441</v>
      </c>
      <c r="C5" s="40"/>
      <c r="D5" s="40"/>
      <c r="E5" s="40"/>
      <c r="F5" s="40"/>
      <c r="G5" s="40"/>
      <c r="H5" s="40"/>
      <c r="I5" s="40"/>
      <c r="J5" s="45" t="s">
        <v>356</v>
      </c>
      <c r="K5" s="45"/>
      <c r="L5" s="47" t="s">
        <v>357</v>
      </c>
      <c r="M5" s="47"/>
      <c r="N5" s="47"/>
      <c r="O5" s="47"/>
    </row>
    <row r="6" spans="1:15" ht="18" customHeight="1">
      <c r="A6" s="39"/>
      <c r="B6" s="40"/>
      <c r="C6" s="40"/>
      <c r="D6" s="40"/>
      <c r="E6" s="40"/>
      <c r="F6" s="40"/>
      <c r="G6" s="40"/>
      <c r="H6" s="40"/>
      <c r="I6" s="40"/>
      <c r="J6" s="45" t="s">
        <v>358</v>
      </c>
      <c r="K6" s="45"/>
      <c r="L6" s="47" t="s">
        <v>357</v>
      </c>
      <c r="M6" s="47"/>
      <c r="N6" s="47"/>
      <c r="O6" s="47"/>
    </row>
    <row r="7" spans="1:15" ht="18" customHeight="1">
      <c r="A7" s="39"/>
      <c r="B7" s="40"/>
      <c r="C7" s="40"/>
      <c r="D7" s="40"/>
      <c r="E7" s="40"/>
      <c r="F7" s="40"/>
      <c r="G7" s="40"/>
      <c r="H7" s="40"/>
      <c r="I7" s="40"/>
      <c r="J7" s="45" t="s">
        <v>359</v>
      </c>
      <c r="K7" s="45"/>
      <c r="L7" s="47" t="s">
        <v>357</v>
      </c>
      <c r="M7" s="47"/>
      <c r="N7" s="47"/>
      <c r="O7" s="47"/>
    </row>
    <row r="8" spans="1:15" ht="18" customHeight="1">
      <c r="A8" s="39"/>
      <c r="B8" s="40"/>
      <c r="C8" s="40"/>
      <c r="D8" s="40"/>
      <c r="E8" s="40"/>
      <c r="F8" s="40"/>
      <c r="G8" s="40"/>
      <c r="H8" s="40"/>
      <c r="I8" s="40"/>
      <c r="J8" s="45" t="s">
        <v>360</v>
      </c>
      <c r="K8" s="45"/>
      <c r="L8" s="47" t="s">
        <v>357</v>
      </c>
      <c r="M8" s="47"/>
      <c r="N8" s="47"/>
      <c r="O8" s="47"/>
    </row>
    <row r="9" spans="1:15" ht="18" customHeight="1">
      <c r="A9" s="41" t="s">
        <v>361</v>
      </c>
      <c r="B9" s="41" t="s">
        <v>362</v>
      </c>
      <c r="C9" s="41" t="s">
        <v>363</v>
      </c>
      <c r="D9" s="41" t="s">
        <v>320</v>
      </c>
      <c r="E9" s="41" t="s">
        <v>364</v>
      </c>
      <c r="F9" s="41" t="s">
        <v>321</v>
      </c>
      <c r="G9" s="41" t="s">
        <v>365</v>
      </c>
      <c r="H9" s="41" t="s">
        <v>366</v>
      </c>
      <c r="I9" s="41" t="s">
        <v>367</v>
      </c>
      <c r="J9" s="37"/>
      <c r="K9" s="43"/>
      <c r="L9" s="43"/>
      <c r="M9" s="43"/>
      <c r="N9" s="43"/>
      <c r="O9" s="43"/>
    </row>
    <row r="10" spans="1:15" ht="18" customHeight="1">
      <c r="A10" s="42" t="s">
        <v>368</v>
      </c>
      <c r="B10" s="43" t="s">
        <v>390</v>
      </c>
      <c r="C10" s="43" t="s">
        <v>442</v>
      </c>
      <c r="D10" s="42" t="s">
        <v>324</v>
      </c>
      <c r="E10" s="42"/>
      <c r="F10" s="42" t="s">
        <v>443</v>
      </c>
      <c r="G10" s="42" t="s">
        <v>331</v>
      </c>
      <c r="H10" s="42" t="s">
        <v>393</v>
      </c>
      <c r="I10" s="42"/>
      <c r="J10" s="42"/>
      <c r="K10" s="42"/>
      <c r="L10" s="42"/>
      <c r="M10" s="42"/>
      <c r="N10" s="42"/>
      <c r="O10" s="42"/>
    </row>
    <row r="11" spans="1:15" ht="18" customHeight="1">
      <c r="A11" s="42" t="s">
        <v>368</v>
      </c>
      <c r="B11" s="43" t="s">
        <v>390</v>
      </c>
      <c r="C11" s="43" t="s">
        <v>444</v>
      </c>
      <c r="D11" s="42" t="s">
        <v>324</v>
      </c>
      <c r="E11" s="42"/>
      <c r="F11" s="42" t="s">
        <v>445</v>
      </c>
      <c r="G11" s="42" t="s">
        <v>412</v>
      </c>
      <c r="H11" s="42" t="s">
        <v>393</v>
      </c>
      <c r="I11" s="42"/>
      <c r="J11" s="42"/>
      <c r="K11" s="42"/>
      <c r="L11" s="42"/>
      <c r="M11" s="42"/>
      <c r="N11" s="42"/>
      <c r="O11" s="42"/>
    </row>
    <row r="12" spans="1:15" ht="18" customHeight="1">
      <c r="A12" s="42" t="s">
        <v>368</v>
      </c>
      <c r="B12" s="43" t="s">
        <v>390</v>
      </c>
      <c r="C12" s="43" t="s">
        <v>446</v>
      </c>
      <c r="D12" s="42" t="s">
        <v>377</v>
      </c>
      <c r="E12" s="42"/>
      <c r="F12" s="42" t="s">
        <v>392</v>
      </c>
      <c r="G12" s="42" t="s">
        <v>447</v>
      </c>
      <c r="H12" s="42" t="s">
        <v>384</v>
      </c>
      <c r="I12" s="42"/>
      <c r="J12" s="42"/>
      <c r="K12" s="42"/>
      <c r="L12" s="42"/>
      <c r="M12" s="42"/>
      <c r="N12" s="42"/>
      <c r="O12" s="42"/>
    </row>
    <row r="13" spans="1:15" ht="18" customHeight="1">
      <c r="A13" s="42" t="s">
        <v>374</v>
      </c>
      <c r="B13" s="43" t="s">
        <v>375</v>
      </c>
      <c r="C13" s="43" t="s">
        <v>448</v>
      </c>
      <c r="D13" s="42" t="s">
        <v>324</v>
      </c>
      <c r="E13" s="42"/>
      <c r="F13" s="42" t="s">
        <v>393</v>
      </c>
      <c r="G13" s="42" t="s">
        <v>329</v>
      </c>
      <c r="H13" s="42" t="s">
        <v>393</v>
      </c>
      <c r="I13" s="42"/>
      <c r="J13" s="42"/>
      <c r="K13" s="42"/>
      <c r="L13" s="42"/>
      <c r="M13" s="42"/>
      <c r="N13" s="42"/>
      <c r="O13" s="42"/>
    </row>
    <row r="14" spans="1:15" ht="18" customHeight="1">
      <c r="A14" s="42" t="s">
        <v>374</v>
      </c>
      <c r="B14" s="43" t="s">
        <v>375</v>
      </c>
      <c r="C14" s="43" t="s">
        <v>449</v>
      </c>
      <c r="D14" s="42" t="s">
        <v>450</v>
      </c>
      <c r="E14" s="42"/>
      <c r="F14" s="42" t="s">
        <v>451</v>
      </c>
      <c r="G14" s="42"/>
      <c r="H14" s="42" t="s">
        <v>384</v>
      </c>
      <c r="I14" s="42"/>
      <c r="J14" s="42"/>
      <c r="K14" s="42"/>
      <c r="L14" s="42"/>
      <c r="M14" s="42"/>
      <c r="N14" s="42"/>
      <c r="O14" s="42"/>
    </row>
    <row r="15" spans="1:15" ht="18" customHeight="1">
      <c r="A15" s="42" t="s">
        <v>380</v>
      </c>
      <c r="B15" s="43" t="s">
        <v>452</v>
      </c>
      <c r="C15" s="43" t="s">
        <v>336</v>
      </c>
      <c r="D15" s="42" t="s">
        <v>324</v>
      </c>
      <c r="E15" s="42"/>
      <c r="F15" s="42" t="s">
        <v>411</v>
      </c>
      <c r="G15" s="42" t="s">
        <v>323</v>
      </c>
      <c r="H15" s="42" t="s">
        <v>384</v>
      </c>
      <c r="I15" s="42"/>
      <c r="J15" s="42"/>
      <c r="K15" s="42"/>
      <c r="L15" s="42"/>
      <c r="M15" s="42"/>
      <c r="N15" s="42"/>
      <c r="O15" s="42"/>
    </row>
  </sheetData>
  <sheetProtection/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rintOptions/>
  <pageMargins left="0.75" right="0.75" top="1" bottom="1" header="0.5" footer="0.5"/>
  <pageSetup fitToHeight="1" fitToWidth="1" orientation="landscape" paperSize="9" scale="9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SheetLayoutView="100" workbookViewId="0" topLeftCell="A1">
      <selection activeCell="J14" sqref="J14"/>
    </sheetView>
  </sheetViews>
  <sheetFormatPr defaultColWidth="9.33203125" defaultRowHeight="11.25"/>
  <cols>
    <col min="1" max="1" width="32.83203125" style="0" customWidth="1"/>
    <col min="2" max="2" width="17.16015625" style="0" customWidth="1"/>
    <col min="3" max="3" width="19.66015625" style="0" customWidth="1"/>
    <col min="9" max="9" width="29.33203125" style="0" customWidth="1"/>
  </cols>
  <sheetData>
    <row r="1" spans="1:15" ht="19.5" customHeight="1">
      <c r="A1" s="36" t="s">
        <v>337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9.5" customHeight="1">
      <c r="A2" s="37" t="s">
        <v>338</v>
      </c>
      <c r="B2" s="38" t="s">
        <v>339</v>
      </c>
      <c r="C2" s="38"/>
      <c r="D2" s="37" t="s">
        <v>340</v>
      </c>
      <c r="E2" s="38" t="s">
        <v>453</v>
      </c>
      <c r="F2" s="38"/>
      <c r="G2" s="38"/>
      <c r="H2" s="38"/>
      <c r="I2" s="38"/>
      <c r="J2" s="45" t="s">
        <v>342</v>
      </c>
      <c r="K2" s="45"/>
      <c r="L2" s="38" t="s">
        <v>402</v>
      </c>
      <c r="M2" s="38"/>
      <c r="N2" s="38"/>
      <c r="O2" s="38"/>
    </row>
    <row r="3" spans="1:15" ht="19.5" customHeight="1">
      <c r="A3" s="37" t="s">
        <v>344</v>
      </c>
      <c r="B3" s="38" t="s">
        <v>345</v>
      </c>
      <c r="C3" s="38"/>
      <c r="D3" s="37" t="s">
        <v>346</v>
      </c>
      <c r="E3" s="38"/>
      <c r="F3" s="38"/>
      <c r="G3" s="38"/>
      <c r="H3" s="38"/>
      <c r="I3" s="38"/>
      <c r="J3" s="45" t="s">
        <v>347</v>
      </c>
      <c r="K3" s="45"/>
      <c r="L3" s="46" t="s">
        <v>454</v>
      </c>
      <c r="M3" s="47"/>
      <c r="N3" s="47"/>
      <c r="O3" s="47"/>
    </row>
    <row r="4" spans="1:15" ht="19.5" customHeight="1">
      <c r="A4" s="37" t="s">
        <v>349</v>
      </c>
      <c r="B4" s="38">
        <v>10</v>
      </c>
      <c r="C4" s="38"/>
      <c r="D4" s="37" t="s">
        <v>350</v>
      </c>
      <c r="E4" s="38"/>
      <c r="F4" s="38"/>
      <c r="G4" s="38"/>
      <c r="H4" s="38"/>
      <c r="I4" s="38"/>
      <c r="J4" s="45" t="s">
        <v>351</v>
      </c>
      <c r="K4" s="45" t="s">
        <v>352</v>
      </c>
      <c r="L4" s="47" t="s">
        <v>455</v>
      </c>
      <c r="M4" s="47"/>
      <c r="N4" s="47"/>
      <c r="O4" s="47"/>
    </row>
    <row r="5" spans="1:15" ht="19.5" customHeight="1">
      <c r="A5" s="39" t="s">
        <v>354</v>
      </c>
      <c r="B5" s="40" t="s">
        <v>456</v>
      </c>
      <c r="C5" s="40"/>
      <c r="D5" s="40"/>
      <c r="E5" s="40"/>
      <c r="F5" s="40"/>
      <c r="G5" s="40"/>
      <c r="H5" s="40"/>
      <c r="I5" s="40"/>
      <c r="J5" s="45" t="s">
        <v>356</v>
      </c>
      <c r="K5" s="45"/>
      <c r="L5" s="47" t="s">
        <v>357</v>
      </c>
      <c r="M5" s="47"/>
      <c r="N5" s="47"/>
      <c r="O5" s="47"/>
    </row>
    <row r="6" spans="1:15" ht="19.5" customHeight="1">
      <c r="A6" s="39"/>
      <c r="B6" s="40"/>
      <c r="C6" s="40"/>
      <c r="D6" s="40"/>
      <c r="E6" s="40"/>
      <c r="F6" s="40"/>
      <c r="G6" s="40"/>
      <c r="H6" s="40"/>
      <c r="I6" s="40"/>
      <c r="J6" s="45" t="s">
        <v>358</v>
      </c>
      <c r="K6" s="45"/>
      <c r="L6" s="47" t="s">
        <v>357</v>
      </c>
      <c r="M6" s="47"/>
      <c r="N6" s="47"/>
      <c r="O6" s="47"/>
    </row>
    <row r="7" spans="1:15" ht="19.5" customHeight="1">
      <c r="A7" s="39"/>
      <c r="B7" s="40"/>
      <c r="C7" s="40"/>
      <c r="D7" s="40"/>
      <c r="E7" s="40"/>
      <c r="F7" s="40"/>
      <c r="G7" s="40"/>
      <c r="H7" s="40"/>
      <c r="I7" s="40"/>
      <c r="J7" s="45" t="s">
        <v>359</v>
      </c>
      <c r="K7" s="45"/>
      <c r="L7" s="47" t="s">
        <v>357</v>
      </c>
      <c r="M7" s="47"/>
      <c r="N7" s="47"/>
      <c r="O7" s="47"/>
    </row>
    <row r="8" spans="1:15" ht="19.5" customHeight="1">
      <c r="A8" s="39"/>
      <c r="B8" s="40"/>
      <c r="C8" s="40"/>
      <c r="D8" s="40"/>
      <c r="E8" s="40"/>
      <c r="F8" s="40"/>
      <c r="G8" s="40"/>
      <c r="H8" s="40"/>
      <c r="I8" s="40"/>
      <c r="J8" s="45" t="s">
        <v>360</v>
      </c>
      <c r="K8" s="45"/>
      <c r="L8" s="47" t="s">
        <v>357</v>
      </c>
      <c r="M8" s="47"/>
      <c r="N8" s="47"/>
      <c r="O8" s="47"/>
    </row>
    <row r="9" spans="1:15" ht="19.5" customHeight="1">
      <c r="A9" s="41" t="s">
        <v>361</v>
      </c>
      <c r="B9" s="41" t="s">
        <v>362</v>
      </c>
      <c r="C9" s="41" t="s">
        <v>363</v>
      </c>
      <c r="D9" s="41" t="s">
        <v>320</v>
      </c>
      <c r="E9" s="41" t="s">
        <v>364</v>
      </c>
      <c r="F9" s="41" t="s">
        <v>321</v>
      </c>
      <c r="G9" s="41" t="s">
        <v>365</v>
      </c>
      <c r="H9" s="41" t="s">
        <v>366</v>
      </c>
      <c r="I9" s="41" t="s">
        <v>367</v>
      </c>
      <c r="J9" s="37"/>
      <c r="K9" s="43"/>
      <c r="L9" s="43"/>
      <c r="M9" s="43"/>
      <c r="N9" s="43"/>
      <c r="O9" s="43"/>
    </row>
    <row r="10" spans="1:15" ht="19.5" customHeight="1">
      <c r="A10" s="42" t="s">
        <v>374</v>
      </c>
      <c r="B10" s="43" t="s">
        <v>457</v>
      </c>
      <c r="C10" s="43" t="s">
        <v>458</v>
      </c>
      <c r="D10" s="42" t="s">
        <v>324</v>
      </c>
      <c r="E10" s="42"/>
      <c r="F10" s="42">
        <v>570</v>
      </c>
      <c r="G10" s="42" t="s">
        <v>329</v>
      </c>
      <c r="H10" s="42" t="s">
        <v>373</v>
      </c>
      <c r="I10" s="42"/>
      <c r="J10" s="42"/>
      <c r="K10" s="42"/>
      <c r="L10" s="42"/>
      <c r="M10" s="42"/>
      <c r="N10" s="42"/>
      <c r="O10" s="42"/>
    </row>
    <row r="11" spans="1:15" ht="19.5" customHeight="1">
      <c r="A11" s="42" t="s">
        <v>368</v>
      </c>
      <c r="B11" s="43" t="s">
        <v>390</v>
      </c>
      <c r="C11" s="43" t="s">
        <v>459</v>
      </c>
      <c r="D11" s="42" t="s">
        <v>324</v>
      </c>
      <c r="E11" s="42"/>
      <c r="F11" s="42">
        <v>15</v>
      </c>
      <c r="G11" s="42" t="s">
        <v>323</v>
      </c>
      <c r="H11" s="42" t="s">
        <v>373</v>
      </c>
      <c r="I11" s="42"/>
      <c r="J11" s="42"/>
      <c r="K11" s="42"/>
      <c r="L11" s="42"/>
      <c r="M11" s="42"/>
      <c r="N11" s="42"/>
      <c r="O11" s="42"/>
    </row>
    <row r="12" spans="1:15" ht="19.5" customHeight="1">
      <c r="A12" s="42" t="s">
        <v>368</v>
      </c>
      <c r="B12" s="43" t="s">
        <v>390</v>
      </c>
      <c r="C12" s="43" t="s">
        <v>460</v>
      </c>
      <c r="D12" s="42" t="s">
        <v>324</v>
      </c>
      <c r="E12" s="42"/>
      <c r="F12" s="42">
        <v>150</v>
      </c>
      <c r="G12" s="42" t="s">
        <v>329</v>
      </c>
      <c r="H12" s="42" t="s">
        <v>384</v>
      </c>
      <c r="I12" s="42"/>
      <c r="J12" s="42"/>
      <c r="K12" s="42"/>
      <c r="L12" s="42"/>
      <c r="M12" s="42"/>
      <c r="N12" s="42"/>
      <c r="O12" s="42"/>
    </row>
    <row r="13" spans="1:15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</sheetData>
  <sheetProtection/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rintOptions/>
  <pageMargins left="0.75" right="0.75" top="1" bottom="1" header="0.5" footer="0.5"/>
  <pageSetup fitToHeight="1" fitToWidth="1" orientation="landscape" paperSize="9" scale="7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SheetLayoutView="100" workbookViewId="0" topLeftCell="A1">
      <selection activeCell="N10" sqref="N10"/>
    </sheetView>
  </sheetViews>
  <sheetFormatPr defaultColWidth="9.33203125" defaultRowHeight="11.25"/>
  <cols>
    <col min="2" max="2" width="17" style="0" customWidth="1"/>
    <col min="3" max="3" width="21.5" style="0" customWidth="1"/>
    <col min="9" max="9" width="19.33203125" style="0" customWidth="1"/>
  </cols>
  <sheetData>
    <row r="1" spans="1:15" ht="25.5" customHeight="1">
      <c r="A1" s="36" t="s">
        <v>337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5.5" customHeight="1">
      <c r="A2" s="37" t="s">
        <v>338</v>
      </c>
      <c r="B2" s="38" t="s">
        <v>339</v>
      </c>
      <c r="C2" s="38"/>
      <c r="D2" s="37" t="s">
        <v>340</v>
      </c>
      <c r="E2" s="38" t="s">
        <v>461</v>
      </c>
      <c r="F2" s="38"/>
      <c r="G2" s="38"/>
      <c r="H2" s="38"/>
      <c r="I2" s="38"/>
      <c r="J2" s="45" t="s">
        <v>342</v>
      </c>
      <c r="K2" s="45"/>
      <c r="L2" s="38" t="s">
        <v>462</v>
      </c>
      <c r="M2" s="38"/>
      <c r="N2" s="38"/>
      <c r="O2" s="38"/>
    </row>
    <row r="3" spans="1:15" ht="25.5" customHeight="1">
      <c r="A3" s="37" t="s">
        <v>344</v>
      </c>
      <c r="B3" s="38" t="s">
        <v>345</v>
      </c>
      <c r="C3" s="38"/>
      <c r="D3" s="37" t="s">
        <v>346</v>
      </c>
      <c r="E3" s="38"/>
      <c r="F3" s="38"/>
      <c r="G3" s="38"/>
      <c r="H3" s="38"/>
      <c r="I3" s="38"/>
      <c r="J3" s="45" t="s">
        <v>347</v>
      </c>
      <c r="K3" s="45"/>
      <c r="L3" s="46" t="s">
        <v>463</v>
      </c>
      <c r="M3" s="47"/>
      <c r="N3" s="47"/>
      <c r="O3" s="47"/>
    </row>
    <row r="4" spans="1:15" ht="25.5" customHeight="1">
      <c r="A4" s="37" t="s">
        <v>349</v>
      </c>
      <c r="B4" s="38">
        <v>10</v>
      </c>
      <c r="C4" s="38"/>
      <c r="D4" s="37" t="s">
        <v>350</v>
      </c>
      <c r="E4" s="38"/>
      <c r="F4" s="38"/>
      <c r="G4" s="38"/>
      <c r="H4" s="38"/>
      <c r="I4" s="38"/>
      <c r="J4" s="45" t="s">
        <v>351</v>
      </c>
      <c r="K4" s="45" t="s">
        <v>352</v>
      </c>
      <c r="L4" s="47" t="s">
        <v>464</v>
      </c>
      <c r="M4" s="47"/>
      <c r="N4" s="47"/>
      <c r="O4" s="47"/>
    </row>
    <row r="5" spans="1:15" ht="25.5" customHeight="1">
      <c r="A5" s="39" t="s">
        <v>354</v>
      </c>
      <c r="B5" s="40" t="s">
        <v>465</v>
      </c>
      <c r="C5" s="40"/>
      <c r="D5" s="40"/>
      <c r="E5" s="40"/>
      <c r="F5" s="40"/>
      <c r="G5" s="40"/>
      <c r="H5" s="40"/>
      <c r="I5" s="40"/>
      <c r="J5" s="45" t="s">
        <v>356</v>
      </c>
      <c r="K5" s="45"/>
      <c r="L5" s="47" t="s">
        <v>357</v>
      </c>
      <c r="M5" s="47"/>
      <c r="N5" s="47"/>
      <c r="O5" s="47"/>
    </row>
    <row r="6" spans="1:15" ht="25.5" customHeight="1">
      <c r="A6" s="39"/>
      <c r="B6" s="40"/>
      <c r="C6" s="40"/>
      <c r="D6" s="40"/>
      <c r="E6" s="40"/>
      <c r="F6" s="40"/>
      <c r="G6" s="40"/>
      <c r="H6" s="40"/>
      <c r="I6" s="40"/>
      <c r="J6" s="45" t="s">
        <v>358</v>
      </c>
      <c r="K6" s="45"/>
      <c r="L6" s="47" t="s">
        <v>357</v>
      </c>
      <c r="M6" s="47"/>
      <c r="N6" s="47"/>
      <c r="O6" s="47"/>
    </row>
    <row r="7" spans="1:15" ht="25.5" customHeight="1">
      <c r="A7" s="39"/>
      <c r="B7" s="40"/>
      <c r="C7" s="40"/>
      <c r="D7" s="40"/>
      <c r="E7" s="40"/>
      <c r="F7" s="40"/>
      <c r="G7" s="40"/>
      <c r="H7" s="40"/>
      <c r="I7" s="40"/>
      <c r="J7" s="45" t="s">
        <v>359</v>
      </c>
      <c r="K7" s="45"/>
      <c r="L7" s="47" t="s">
        <v>357</v>
      </c>
      <c r="M7" s="47"/>
      <c r="N7" s="47"/>
      <c r="O7" s="47"/>
    </row>
    <row r="8" spans="1:15" ht="25.5" customHeight="1">
      <c r="A8" s="39"/>
      <c r="B8" s="40"/>
      <c r="C8" s="40"/>
      <c r="D8" s="40"/>
      <c r="E8" s="40"/>
      <c r="F8" s="40"/>
      <c r="G8" s="40"/>
      <c r="H8" s="40"/>
      <c r="I8" s="40"/>
      <c r="J8" s="45" t="s">
        <v>360</v>
      </c>
      <c r="K8" s="45"/>
      <c r="L8" s="47" t="s">
        <v>357</v>
      </c>
      <c r="M8" s="47"/>
      <c r="N8" s="47"/>
      <c r="O8" s="47"/>
    </row>
    <row r="9" spans="1:15" ht="25.5" customHeight="1">
      <c r="A9" s="41" t="s">
        <v>361</v>
      </c>
      <c r="B9" s="41" t="s">
        <v>362</v>
      </c>
      <c r="C9" s="41" t="s">
        <v>363</v>
      </c>
      <c r="D9" s="41" t="s">
        <v>320</v>
      </c>
      <c r="E9" s="41" t="s">
        <v>364</v>
      </c>
      <c r="F9" s="41" t="s">
        <v>321</v>
      </c>
      <c r="G9" s="41" t="s">
        <v>365</v>
      </c>
      <c r="H9" s="41" t="s">
        <v>366</v>
      </c>
      <c r="I9" s="41" t="s">
        <v>367</v>
      </c>
      <c r="J9" s="37"/>
      <c r="K9" s="43"/>
      <c r="L9" s="43"/>
      <c r="M9" s="43"/>
      <c r="N9" s="43"/>
      <c r="O9" s="43"/>
    </row>
    <row r="10" spans="1:15" ht="25.5" customHeight="1">
      <c r="A10" s="42" t="s">
        <v>368</v>
      </c>
      <c r="B10" s="43" t="s">
        <v>390</v>
      </c>
      <c r="C10" s="43" t="s">
        <v>466</v>
      </c>
      <c r="D10" s="42" t="s">
        <v>324</v>
      </c>
      <c r="E10" s="42"/>
      <c r="F10" s="42" t="s">
        <v>467</v>
      </c>
      <c r="G10" s="42" t="s">
        <v>468</v>
      </c>
      <c r="H10" s="42" t="s">
        <v>393</v>
      </c>
      <c r="I10" s="42"/>
      <c r="J10" s="42"/>
      <c r="K10" s="42"/>
      <c r="L10" s="42"/>
      <c r="M10" s="42"/>
      <c r="N10" s="42"/>
      <c r="O10" s="42"/>
    </row>
    <row r="11" spans="1:15" ht="25.5" customHeight="1">
      <c r="A11" s="42" t="s">
        <v>368</v>
      </c>
      <c r="B11" s="43" t="s">
        <v>390</v>
      </c>
      <c r="C11" s="43" t="s">
        <v>469</v>
      </c>
      <c r="D11" s="42" t="s">
        <v>377</v>
      </c>
      <c r="E11" s="42"/>
      <c r="F11" s="42" t="s">
        <v>371</v>
      </c>
      <c r="G11" s="42" t="s">
        <v>447</v>
      </c>
      <c r="H11" s="42" t="s">
        <v>393</v>
      </c>
      <c r="I11" s="42"/>
      <c r="J11" s="42"/>
      <c r="K11" s="42"/>
      <c r="L11" s="42"/>
      <c r="M11" s="42"/>
      <c r="N11" s="42"/>
      <c r="O11" s="42"/>
    </row>
    <row r="12" spans="1:15" ht="25.5" customHeight="1">
      <c r="A12" s="42" t="s">
        <v>374</v>
      </c>
      <c r="B12" s="43" t="s">
        <v>375</v>
      </c>
      <c r="C12" s="43" t="s">
        <v>470</v>
      </c>
      <c r="D12" s="42" t="s">
        <v>450</v>
      </c>
      <c r="E12" s="42"/>
      <c r="F12" s="42" t="s">
        <v>471</v>
      </c>
      <c r="G12" s="42"/>
      <c r="H12" s="42" t="s">
        <v>393</v>
      </c>
      <c r="I12" s="42"/>
      <c r="J12" s="42"/>
      <c r="K12" s="42"/>
      <c r="L12" s="42"/>
      <c r="M12" s="42"/>
      <c r="N12" s="42"/>
      <c r="O12" s="42"/>
    </row>
    <row r="13" spans="1:15" ht="25.5" customHeight="1">
      <c r="A13" s="42" t="s">
        <v>374</v>
      </c>
      <c r="B13" s="43" t="s">
        <v>375</v>
      </c>
      <c r="C13" s="43" t="s">
        <v>472</v>
      </c>
      <c r="D13" s="42" t="s">
        <v>450</v>
      </c>
      <c r="E13" s="42"/>
      <c r="F13" s="42" t="s">
        <v>473</v>
      </c>
      <c r="G13" s="42"/>
      <c r="H13" s="42" t="s">
        <v>393</v>
      </c>
      <c r="I13" s="42"/>
      <c r="J13" s="42"/>
      <c r="K13" s="42"/>
      <c r="L13" s="42"/>
      <c r="M13" s="42"/>
      <c r="N13" s="42"/>
      <c r="O13" s="42"/>
    </row>
    <row r="14" spans="1:15" ht="25.5" customHeight="1">
      <c r="A14" s="42" t="s">
        <v>380</v>
      </c>
      <c r="B14" s="43" t="s">
        <v>381</v>
      </c>
      <c r="C14" s="43" t="s">
        <v>336</v>
      </c>
      <c r="D14" s="42" t="s">
        <v>324</v>
      </c>
      <c r="E14" s="42"/>
      <c r="F14" s="42" t="s">
        <v>474</v>
      </c>
      <c r="G14" s="42" t="s">
        <v>323</v>
      </c>
      <c r="H14" s="42" t="s">
        <v>384</v>
      </c>
      <c r="I14" s="42"/>
      <c r="J14" s="42"/>
      <c r="K14" s="42"/>
      <c r="L14" s="42"/>
      <c r="M14" s="42"/>
      <c r="N14" s="42"/>
      <c r="O14" s="42"/>
    </row>
  </sheetData>
  <sheetProtection/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rintOptions/>
  <pageMargins left="0.75" right="0.75" top="1" bottom="1" header="0.5" footer="0.5"/>
  <pageSetup fitToHeight="1" fitToWidth="1" orientation="landscape" paperSize="9" scale="94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SheetLayoutView="100" workbookViewId="0" topLeftCell="A1">
      <selection activeCell="H13" sqref="H13"/>
    </sheetView>
  </sheetViews>
  <sheetFormatPr defaultColWidth="9.33203125" defaultRowHeight="11.25"/>
  <cols>
    <col min="2" max="2" width="24.16015625" style="0" customWidth="1"/>
    <col min="3" max="3" width="26.16015625" style="0" customWidth="1"/>
    <col min="4" max="4" width="13.66015625" style="0" customWidth="1"/>
    <col min="5" max="5" width="17.66015625" style="0" customWidth="1"/>
  </cols>
  <sheetData>
    <row r="1" spans="1:15" ht="36" customHeight="1">
      <c r="A1" s="36" t="s">
        <v>337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2.5" customHeight="1">
      <c r="A2" s="37" t="s">
        <v>338</v>
      </c>
      <c r="B2" s="38" t="s">
        <v>339</v>
      </c>
      <c r="C2" s="38"/>
      <c r="D2" s="37" t="s">
        <v>340</v>
      </c>
      <c r="E2" s="38" t="s">
        <v>475</v>
      </c>
      <c r="F2" s="38"/>
      <c r="G2" s="38"/>
      <c r="H2" s="38"/>
      <c r="I2" s="38"/>
      <c r="J2" s="45" t="s">
        <v>342</v>
      </c>
      <c r="K2" s="45"/>
      <c r="L2" s="38" t="s">
        <v>386</v>
      </c>
      <c r="M2" s="38"/>
      <c r="N2" s="38"/>
      <c r="O2" s="38"/>
    </row>
    <row r="3" spans="1:15" ht="22.5" customHeight="1">
      <c r="A3" s="37" t="s">
        <v>344</v>
      </c>
      <c r="B3" s="38" t="s">
        <v>345</v>
      </c>
      <c r="C3" s="38"/>
      <c r="D3" s="37" t="s">
        <v>346</v>
      </c>
      <c r="E3" s="38"/>
      <c r="F3" s="38"/>
      <c r="G3" s="38"/>
      <c r="H3" s="38"/>
      <c r="I3" s="38"/>
      <c r="J3" s="45" t="s">
        <v>347</v>
      </c>
      <c r="K3" s="45"/>
      <c r="L3" s="46" t="s">
        <v>476</v>
      </c>
      <c r="M3" s="47"/>
      <c r="N3" s="47"/>
      <c r="O3" s="47"/>
    </row>
    <row r="4" spans="1:15" ht="22.5" customHeight="1">
      <c r="A4" s="37" t="s">
        <v>349</v>
      </c>
      <c r="B4" s="38">
        <v>10</v>
      </c>
      <c r="C4" s="38"/>
      <c r="D4" s="37" t="s">
        <v>350</v>
      </c>
      <c r="E4" s="38"/>
      <c r="F4" s="38"/>
      <c r="G4" s="38"/>
      <c r="H4" s="38"/>
      <c r="I4" s="38"/>
      <c r="J4" s="45" t="s">
        <v>351</v>
      </c>
      <c r="K4" s="45" t="s">
        <v>352</v>
      </c>
      <c r="L4" s="47" t="s">
        <v>477</v>
      </c>
      <c r="M4" s="47"/>
      <c r="N4" s="47"/>
      <c r="O4" s="47"/>
    </row>
    <row r="5" spans="1:15" ht="22.5" customHeight="1">
      <c r="A5" s="39" t="s">
        <v>354</v>
      </c>
      <c r="B5" s="40" t="s">
        <v>478</v>
      </c>
      <c r="C5" s="40"/>
      <c r="D5" s="40"/>
      <c r="E5" s="40"/>
      <c r="F5" s="40"/>
      <c r="G5" s="40"/>
      <c r="H5" s="40"/>
      <c r="I5" s="40"/>
      <c r="J5" s="45" t="s">
        <v>356</v>
      </c>
      <c r="K5" s="45"/>
      <c r="L5" s="47" t="s">
        <v>357</v>
      </c>
      <c r="M5" s="47"/>
      <c r="N5" s="47"/>
      <c r="O5" s="47"/>
    </row>
    <row r="6" spans="1:15" ht="22.5" customHeight="1">
      <c r="A6" s="39"/>
      <c r="B6" s="40"/>
      <c r="C6" s="40"/>
      <c r="D6" s="40"/>
      <c r="E6" s="40"/>
      <c r="F6" s="40"/>
      <c r="G6" s="40"/>
      <c r="H6" s="40"/>
      <c r="I6" s="40"/>
      <c r="J6" s="45" t="s">
        <v>358</v>
      </c>
      <c r="K6" s="45"/>
      <c r="L6" s="47" t="s">
        <v>357</v>
      </c>
      <c r="M6" s="47"/>
      <c r="N6" s="47"/>
      <c r="O6" s="47"/>
    </row>
    <row r="7" spans="1:15" ht="22.5" customHeight="1">
      <c r="A7" s="39"/>
      <c r="B7" s="40"/>
      <c r="C7" s="40"/>
      <c r="D7" s="40"/>
      <c r="E7" s="40"/>
      <c r="F7" s="40"/>
      <c r="G7" s="40"/>
      <c r="H7" s="40"/>
      <c r="I7" s="40"/>
      <c r="J7" s="45" t="s">
        <v>359</v>
      </c>
      <c r="K7" s="45"/>
      <c r="L7" s="47" t="s">
        <v>357</v>
      </c>
      <c r="M7" s="47"/>
      <c r="N7" s="47"/>
      <c r="O7" s="47"/>
    </row>
    <row r="8" spans="1:15" ht="22.5" customHeight="1">
      <c r="A8" s="39"/>
      <c r="B8" s="40"/>
      <c r="C8" s="40"/>
      <c r="D8" s="40"/>
      <c r="E8" s="40"/>
      <c r="F8" s="40"/>
      <c r="G8" s="40"/>
      <c r="H8" s="40"/>
      <c r="I8" s="40"/>
      <c r="J8" s="45" t="s">
        <v>360</v>
      </c>
      <c r="K8" s="45"/>
      <c r="L8" s="47" t="s">
        <v>357</v>
      </c>
      <c r="M8" s="47"/>
      <c r="N8" s="47"/>
      <c r="O8" s="47"/>
    </row>
    <row r="9" spans="1:15" ht="22.5" customHeight="1">
      <c r="A9" s="41" t="s">
        <v>361</v>
      </c>
      <c r="B9" s="41" t="s">
        <v>362</v>
      </c>
      <c r="C9" s="41" t="s">
        <v>363</v>
      </c>
      <c r="D9" s="41" t="s">
        <v>320</v>
      </c>
      <c r="E9" s="41" t="s">
        <v>364</v>
      </c>
      <c r="F9" s="41" t="s">
        <v>321</v>
      </c>
      <c r="G9" s="41" t="s">
        <v>365</v>
      </c>
      <c r="H9" s="41" t="s">
        <v>366</v>
      </c>
      <c r="I9" s="41" t="s">
        <v>367</v>
      </c>
      <c r="J9" s="37"/>
      <c r="K9" s="43"/>
      <c r="L9" s="43"/>
      <c r="M9" s="43"/>
      <c r="N9" s="43"/>
      <c r="O9" s="43"/>
    </row>
    <row r="10" spans="1:15" ht="22.5" customHeight="1">
      <c r="A10" s="42" t="s">
        <v>368</v>
      </c>
      <c r="B10" s="43" t="s">
        <v>390</v>
      </c>
      <c r="C10" s="43" t="s">
        <v>479</v>
      </c>
      <c r="D10" s="42" t="s">
        <v>324</v>
      </c>
      <c r="E10" s="42"/>
      <c r="F10" s="42" t="s">
        <v>371</v>
      </c>
      <c r="G10" s="42" t="s">
        <v>412</v>
      </c>
      <c r="H10" s="42" t="s">
        <v>393</v>
      </c>
      <c r="I10" s="42"/>
      <c r="J10" s="42"/>
      <c r="K10" s="42"/>
      <c r="L10" s="42"/>
      <c r="M10" s="42"/>
      <c r="N10" s="42"/>
      <c r="O10" s="42"/>
    </row>
    <row r="11" spans="1:15" ht="22.5" customHeight="1">
      <c r="A11" s="42" t="s">
        <v>368</v>
      </c>
      <c r="B11" s="43" t="s">
        <v>390</v>
      </c>
      <c r="C11" s="43" t="s">
        <v>480</v>
      </c>
      <c r="D11" s="42" t="s">
        <v>324</v>
      </c>
      <c r="E11" s="42"/>
      <c r="F11" s="42" t="s">
        <v>393</v>
      </c>
      <c r="G11" s="42" t="s">
        <v>412</v>
      </c>
      <c r="H11" s="42" t="s">
        <v>393</v>
      </c>
      <c r="I11" s="42"/>
      <c r="J11" s="42"/>
      <c r="K11" s="42"/>
      <c r="L11" s="42"/>
      <c r="M11" s="42"/>
      <c r="N11" s="42"/>
      <c r="O11" s="42"/>
    </row>
    <row r="12" spans="1:15" ht="22.5" customHeight="1">
      <c r="A12" s="42" t="s">
        <v>374</v>
      </c>
      <c r="B12" s="43" t="s">
        <v>375</v>
      </c>
      <c r="C12" s="43" t="s">
        <v>481</v>
      </c>
      <c r="D12" s="42" t="s">
        <v>324</v>
      </c>
      <c r="E12" s="42"/>
      <c r="F12" s="42" t="s">
        <v>482</v>
      </c>
      <c r="G12" s="42" t="s">
        <v>423</v>
      </c>
      <c r="H12" s="42" t="s">
        <v>393</v>
      </c>
      <c r="I12" s="42"/>
      <c r="J12" s="42"/>
      <c r="K12" s="42"/>
      <c r="L12" s="42"/>
      <c r="M12" s="42"/>
      <c r="N12" s="42"/>
      <c r="O12" s="42"/>
    </row>
    <row r="13" spans="1:15" ht="22.5" customHeight="1">
      <c r="A13" s="42" t="s">
        <v>374</v>
      </c>
      <c r="B13" s="43" t="s">
        <v>375</v>
      </c>
      <c r="C13" s="43" t="s">
        <v>483</v>
      </c>
      <c r="D13" s="42" t="s">
        <v>324</v>
      </c>
      <c r="E13" s="42"/>
      <c r="F13" s="42" t="s">
        <v>378</v>
      </c>
      <c r="G13" s="42" t="s">
        <v>412</v>
      </c>
      <c r="H13" s="42" t="s">
        <v>393</v>
      </c>
      <c r="I13" s="42"/>
      <c r="J13" s="42"/>
      <c r="K13" s="42"/>
      <c r="L13" s="42"/>
      <c r="M13" s="42"/>
      <c r="N13" s="42"/>
      <c r="O13" s="42"/>
    </row>
    <row r="14" spans="1:15" ht="22.5" customHeight="1">
      <c r="A14" s="42" t="s">
        <v>380</v>
      </c>
      <c r="B14" s="43" t="s">
        <v>381</v>
      </c>
      <c r="C14" s="43" t="s">
        <v>336</v>
      </c>
      <c r="D14" s="42" t="s">
        <v>324</v>
      </c>
      <c r="E14" s="42"/>
      <c r="F14" s="42" t="s">
        <v>383</v>
      </c>
      <c r="G14" s="42" t="s">
        <v>323</v>
      </c>
      <c r="H14" s="42" t="s">
        <v>384</v>
      </c>
      <c r="I14" s="42"/>
      <c r="J14" s="42"/>
      <c r="K14" s="42"/>
      <c r="L14" s="42"/>
      <c r="M14" s="42"/>
      <c r="N14" s="42"/>
      <c r="O14" s="42"/>
    </row>
    <row r="15" ht="22.5" customHeight="1"/>
  </sheetData>
  <sheetProtection/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rintOptions/>
  <pageMargins left="0.75" right="0.75" top="1" bottom="1" header="0.5" footer="0.5"/>
  <pageSetup fitToHeight="1" fitToWidth="1" orientation="landscape" paperSize="9" scale="87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SheetLayoutView="100" workbookViewId="0" topLeftCell="A1">
      <selection activeCell="H24" sqref="H24"/>
    </sheetView>
  </sheetViews>
  <sheetFormatPr defaultColWidth="9.33203125" defaultRowHeight="11.25"/>
  <cols>
    <col min="1" max="1" width="15.16015625" style="0" customWidth="1"/>
    <col min="3" max="3" width="17.5" style="0" customWidth="1"/>
  </cols>
  <sheetData>
    <row r="1" spans="1:16" ht="25.5">
      <c r="A1" s="48" t="s">
        <v>337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6"/>
    </row>
    <row r="2" spans="1:16" ht="39">
      <c r="A2" s="50" t="s">
        <v>338</v>
      </c>
      <c r="B2" s="51" t="s">
        <v>339</v>
      </c>
      <c r="C2" s="52"/>
      <c r="D2" s="50" t="s">
        <v>484</v>
      </c>
      <c r="E2" s="51" t="s">
        <v>485</v>
      </c>
      <c r="F2" s="52"/>
      <c r="G2" s="52"/>
      <c r="H2" s="50" t="s">
        <v>342</v>
      </c>
      <c r="I2" s="18" t="s">
        <v>486</v>
      </c>
      <c r="J2" s="57"/>
      <c r="K2" s="57"/>
      <c r="L2" s="57"/>
      <c r="M2" s="57"/>
      <c r="N2" s="57"/>
      <c r="O2" s="57"/>
      <c r="P2" s="32"/>
    </row>
    <row r="3" spans="1:16" ht="26.25">
      <c r="A3" s="3" t="s">
        <v>344</v>
      </c>
      <c r="B3" s="4" t="s">
        <v>345</v>
      </c>
      <c r="C3" s="5"/>
      <c r="D3" s="3" t="s">
        <v>346</v>
      </c>
      <c r="E3" s="6"/>
      <c r="F3" s="7"/>
      <c r="G3" s="8"/>
      <c r="H3" s="3" t="s">
        <v>347</v>
      </c>
      <c r="I3" s="25">
        <v>1350000</v>
      </c>
      <c r="J3" s="26"/>
      <c r="K3" s="26"/>
      <c r="L3" s="26"/>
      <c r="M3" s="26"/>
      <c r="N3" s="26"/>
      <c r="O3" s="26"/>
      <c r="P3" s="27"/>
    </row>
    <row r="4" spans="1:16" ht="39">
      <c r="A4" s="3" t="s">
        <v>487</v>
      </c>
      <c r="B4" s="4">
        <v>10</v>
      </c>
      <c r="C4" s="5"/>
      <c r="D4" s="3" t="s">
        <v>488</v>
      </c>
      <c r="E4" s="6"/>
      <c r="F4" s="7"/>
      <c r="G4" s="8"/>
      <c r="H4" s="3" t="s">
        <v>489</v>
      </c>
      <c r="I4" s="5"/>
      <c r="J4" s="25">
        <v>1350000</v>
      </c>
      <c r="K4" s="26"/>
      <c r="L4" s="26"/>
      <c r="M4" s="26"/>
      <c r="N4" s="26"/>
      <c r="O4" s="26"/>
      <c r="P4" s="27"/>
    </row>
    <row r="5" spans="1:16" ht="10.5">
      <c r="A5" s="9" t="s">
        <v>490</v>
      </c>
      <c r="B5" s="53" t="s">
        <v>491</v>
      </c>
      <c r="C5" s="5"/>
      <c r="D5" s="5"/>
      <c r="E5" s="5"/>
      <c r="F5" s="5"/>
      <c r="G5" s="5"/>
      <c r="H5" s="13" t="s">
        <v>356</v>
      </c>
      <c r="I5" s="28"/>
      <c r="J5" s="29" t="s">
        <v>492</v>
      </c>
      <c r="K5" s="30"/>
      <c r="L5" s="30"/>
      <c r="M5" s="30"/>
      <c r="N5" s="30"/>
      <c r="O5" s="30"/>
      <c r="P5" s="31"/>
    </row>
    <row r="6" spans="1:16" ht="10.5">
      <c r="A6" s="14"/>
      <c r="B6" s="5"/>
      <c r="C6" s="5"/>
      <c r="D6" s="5"/>
      <c r="E6" s="5"/>
      <c r="F6" s="5"/>
      <c r="G6" s="5"/>
      <c r="H6" s="18"/>
      <c r="I6" s="32"/>
      <c r="J6" s="33"/>
      <c r="K6" s="34"/>
      <c r="L6" s="34"/>
      <c r="M6" s="34"/>
      <c r="N6" s="34"/>
      <c r="O6" s="34"/>
      <c r="P6" s="35"/>
    </row>
    <row r="7" spans="1:16" ht="10.5">
      <c r="A7" s="14"/>
      <c r="B7" s="5"/>
      <c r="C7" s="5"/>
      <c r="D7" s="5"/>
      <c r="E7" s="5"/>
      <c r="F7" s="5"/>
      <c r="G7" s="5"/>
      <c r="H7" s="13" t="s">
        <v>358</v>
      </c>
      <c r="I7" s="28"/>
      <c r="J7" s="29" t="s">
        <v>492</v>
      </c>
      <c r="K7" s="30"/>
      <c r="L7" s="30"/>
      <c r="M7" s="30"/>
      <c r="N7" s="30"/>
      <c r="O7" s="30"/>
      <c r="P7" s="31"/>
    </row>
    <row r="8" spans="1:16" ht="10.5">
      <c r="A8" s="14"/>
      <c r="B8" s="5"/>
      <c r="C8" s="5"/>
      <c r="D8" s="5"/>
      <c r="E8" s="5"/>
      <c r="F8" s="5"/>
      <c r="G8" s="5"/>
      <c r="H8" s="18"/>
      <c r="I8" s="32"/>
      <c r="J8" s="33"/>
      <c r="K8" s="34"/>
      <c r="L8" s="34"/>
      <c r="M8" s="34"/>
      <c r="N8" s="34"/>
      <c r="O8" s="34"/>
      <c r="P8" s="35"/>
    </row>
    <row r="9" spans="1:16" ht="10.5">
      <c r="A9" s="14"/>
      <c r="B9" s="5"/>
      <c r="C9" s="5"/>
      <c r="D9" s="5"/>
      <c r="E9" s="5"/>
      <c r="F9" s="5"/>
      <c r="G9" s="5"/>
      <c r="H9" s="13" t="s">
        <v>359</v>
      </c>
      <c r="I9" s="28"/>
      <c r="J9" s="29" t="s">
        <v>492</v>
      </c>
      <c r="K9" s="30"/>
      <c r="L9" s="30"/>
      <c r="M9" s="30"/>
      <c r="N9" s="30"/>
      <c r="O9" s="30"/>
      <c r="P9" s="31"/>
    </row>
    <row r="10" spans="1:16" ht="10.5">
      <c r="A10" s="14"/>
      <c r="B10" s="5"/>
      <c r="C10" s="5"/>
      <c r="D10" s="5"/>
      <c r="E10" s="5"/>
      <c r="F10" s="5"/>
      <c r="G10" s="5"/>
      <c r="H10" s="18"/>
      <c r="I10" s="32"/>
      <c r="J10" s="33"/>
      <c r="K10" s="34"/>
      <c r="L10" s="34"/>
      <c r="M10" s="34"/>
      <c r="N10" s="34"/>
      <c r="O10" s="34"/>
      <c r="P10" s="35"/>
    </row>
    <row r="11" spans="1:16" ht="12.75">
      <c r="A11" s="19"/>
      <c r="B11" s="5"/>
      <c r="C11" s="5"/>
      <c r="D11" s="5"/>
      <c r="E11" s="5"/>
      <c r="F11" s="5"/>
      <c r="G11" s="5"/>
      <c r="H11" s="3" t="s">
        <v>360</v>
      </c>
      <c r="I11" s="5"/>
      <c r="J11" s="25" t="s">
        <v>493</v>
      </c>
      <c r="K11" s="26"/>
      <c r="L11" s="26"/>
      <c r="M11" s="26"/>
      <c r="N11" s="26"/>
      <c r="O11" s="26"/>
      <c r="P11" s="27"/>
    </row>
    <row r="12" spans="1:16" ht="26.25">
      <c r="A12" s="23" t="s">
        <v>361</v>
      </c>
      <c r="B12" s="23" t="s">
        <v>362</v>
      </c>
      <c r="C12" s="23" t="s">
        <v>363</v>
      </c>
      <c r="D12" s="23"/>
      <c r="E12" s="23" t="s">
        <v>320</v>
      </c>
      <c r="F12" s="23" t="s">
        <v>321</v>
      </c>
      <c r="G12" s="23" t="s">
        <v>494</v>
      </c>
      <c r="H12" s="23" t="s">
        <v>365</v>
      </c>
      <c r="I12" s="23" t="s">
        <v>366</v>
      </c>
      <c r="J12" s="23"/>
      <c r="K12" s="23" t="s">
        <v>495</v>
      </c>
      <c r="L12" s="23"/>
      <c r="M12" s="58" t="s">
        <v>367</v>
      </c>
      <c r="N12" s="23"/>
      <c r="O12" s="23"/>
      <c r="P12" s="59"/>
    </row>
    <row r="13" spans="1:16" ht="12.75">
      <c r="A13" s="5" t="s">
        <v>368</v>
      </c>
      <c r="B13" s="5" t="s">
        <v>390</v>
      </c>
      <c r="C13" s="5" t="s">
        <v>496</v>
      </c>
      <c r="D13" s="5"/>
      <c r="E13" s="5" t="s">
        <v>324</v>
      </c>
      <c r="F13" s="5" t="s">
        <v>384</v>
      </c>
      <c r="G13" s="5" t="s">
        <v>384</v>
      </c>
      <c r="H13" s="5" t="s">
        <v>333</v>
      </c>
      <c r="I13" s="5" t="s">
        <v>373</v>
      </c>
      <c r="J13" s="5"/>
      <c r="K13" s="5" t="s">
        <v>373</v>
      </c>
      <c r="L13" s="5"/>
      <c r="M13" s="60"/>
      <c r="N13" s="5"/>
      <c r="O13" s="5"/>
      <c r="P13" s="59"/>
    </row>
    <row r="14" spans="1:16" ht="12.75">
      <c r="A14" s="54" t="s">
        <v>374</v>
      </c>
      <c r="B14" s="5" t="s">
        <v>375</v>
      </c>
      <c r="C14" s="5" t="s">
        <v>497</v>
      </c>
      <c r="D14" s="5"/>
      <c r="E14" s="5" t="s">
        <v>324</v>
      </c>
      <c r="F14" s="5" t="s">
        <v>498</v>
      </c>
      <c r="G14" s="5" t="s">
        <v>498</v>
      </c>
      <c r="H14" s="5" t="s">
        <v>499</v>
      </c>
      <c r="I14" s="5" t="s">
        <v>384</v>
      </c>
      <c r="J14" s="5"/>
      <c r="K14" s="5" t="s">
        <v>384</v>
      </c>
      <c r="L14" s="5"/>
      <c r="M14" s="60"/>
      <c r="N14" s="5"/>
      <c r="O14" s="5"/>
      <c r="P14" s="59"/>
    </row>
    <row r="15" spans="1:16" ht="12.75">
      <c r="A15" s="55"/>
      <c r="B15" s="5" t="s">
        <v>375</v>
      </c>
      <c r="C15" s="5" t="s">
        <v>500</v>
      </c>
      <c r="D15" s="5"/>
      <c r="E15" s="5" t="s">
        <v>324</v>
      </c>
      <c r="F15" s="5" t="s">
        <v>501</v>
      </c>
      <c r="G15" s="5" t="s">
        <v>501</v>
      </c>
      <c r="H15" s="5" t="s">
        <v>331</v>
      </c>
      <c r="I15" s="5" t="s">
        <v>395</v>
      </c>
      <c r="J15" s="5"/>
      <c r="K15" s="5" t="s">
        <v>395</v>
      </c>
      <c r="L15" s="5"/>
      <c r="M15" s="60"/>
      <c r="N15" s="5"/>
      <c r="O15" s="5"/>
      <c r="P15" s="59"/>
    </row>
    <row r="16" spans="1:16" ht="12.75">
      <c r="A16" s="5" t="s">
        <v>380</v>
      </c>
      <c r="B16" s="5" t="s">
        <v>380</v>
      </c>
      <c r="C16" s="5" t="s">
        <v>336</v>
      </c>
      <c r="D16" s="5"/>
      <c r="E16" s="5" t="s">
        <v>324</v>
      </c>
      <c r="F16" s="5" t="s">
        <v>383</v>
      </c>
      <c r="G16" s="5" t="s">
        <v>383</v>
      </c>
      <c r="H16" s="5" t="s">
        <v>323</v>
      </c>
      <c r="I16" s="5" t="s">
        <v>384</v>
      </c>
      <c r="J16" s="5"/>
      <c r="K16" s="5" t="s">
        <v>384</v>
      </c>
      <c r="L16" s="5"/>
      <c r="M16" s="60"/>
      <c r="N16" s="5"/>
      <c r="O16" s="5"/>
      <c r="P16" s="59"/>
    </row>
  </sheetData>
  <sheetProtection/>
  <mergeCells count="42">
    <mergeCell ref="A1:P1"/>
    <mergeCell ref="B2:C2"/>
    <mergeCell ref="E2:G2"/>
    <mergeCell ref="I2:P2"/>
    <mergeCell ref="B3:C3"/>
    <mergeCell ref="E3:G3"/>
    <mergeCell ref="I3:P3"/>
    <mergeCell ref="B4:C4"/>
    <mergeCell ref="E4:G4"/>
    <mergeCell ref="H4:I4"/>
    <mergeCell ref="J4:P4"/>
    <mergeCell ref="H11:I11"/>
    <mergeCell ref="J11:P11"/>
    <mergeCell ref="C12:D12"/>
    <mergeCell ref="I12:J12"/>
    <mergeCell ref="K12:L12"/>
    <mergeCell ref="M12:N12"/>
    <mergeCell ref="C13:D13"/>
    <mergeCell ref="I13:J13"/>
    <mergeCell ref="K13:L13"/>
    <mergeCell ref="M13:N13"/>
    <mergeCell ref="C14:D14"/>
    <mergeCell ref="I14:J14"/>
    <mergeCell ref="K14:L14"/>
    <mergeCell ref="M14:N14"/>
    <mergeCell ref="C15:D15"/>
    <mergeCell ref="I15:J15"/>
    <mergeCell ref="K15:L15"/>
    <mergeCell ref="M15:N15"/>
    <mergeCell ref="C16:D16"/>
    <mergeCell ref="I16:J16"/>
    <mergeCell ref="K16:L16"/>
    <mergeCell ref="M16:N16"/>
    <mergeCell ref="A5:A11"/>
    <mergeCell ref="A14:A15"/>
    <mergeCell ref="B5:G11"/>
    <mergeCell ref="J5:P6"/>
    <mergeCell ref="H5:I6"/>
    <mergeCell ref="H7:I8"/>
    <mergeCell ref="J7:P8"/>
    <mergeCell ref="H9:I10"/>
    <mergeCell ref="J9:P10"/>
  </mergeCells>
  <printOptions/>
  <pageMargins left="0.75" right="0.75" top="1" bottom="1" header="0.5" footer="0.5"/>
  <pageSetup fitToHeight="1" fitToWidth="1" orientation="landscape" paperSize="9" scale="98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SheetLayoutView="100" workbookViewId="0" topLeftCell="A1">
      <selection activeCell="A2" sqref="A2:O12"/>
    </sheetView>
  </sheetViews>
  <sheetFormatPr defaultColWidth="9.33203125" defaultRowHeight="11.25"/>
  <cols>
    <col min="3" max="3" width="34.66015625" style="0" customWidth="1"/>
    <col min="4" max="4" width="24.33203125" style="0" customWidth="1"/>
    <col min="11" max="11" width="24.33203125" style="0" customWidth="1"/>
    <col min="15" max="15" width="20.33203125" style="0" customWidth="1"/>
  </cols>
  <sheetData>
    <row r="1" spans="1:15" ht="22.5" customHeight="1">
      <c r="A1" s="36" t="s">
        <v>337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2.5" customHeight="1">
      <c r="A2" s="37" t="s">
        <v>338</v>
      </c>
      <c r="B2" s="38" t="s">
        <v>339</v>
      </c>
      <c r="C2" s="38"/>
      <c r="D2" s="37" t="s">
        <v>340</v>
      </c>
      <c r="E2" s="38" t="s">
        <v>502</v>
      </c>
      <c r="F2" s="38"/>
      <c r="G2" s="38"/>
      <c r="H2" s="38"/>
      <c r="I2" s="38"/>
      <c r="J2" s="45" t="s">
        <v>342</v>
      </c>
      <c r="K2" s="45"/>
      <c r="L2" s="38" t="s">
        <v>503</v>
      </c>
      <c r="M2" s="38"/>
      <c r="N2" s="38"/>
      <c r="O2" s="38"/>
    </row>
    <row r="3" spans="1:15" ht="22.5" customHeight="1">
      <c r="A3" s="37" t="s">
        <v>344</v>
      </c>
      <c r="B3" s="38" t="s">
        <v>345</v>
      </c>
      <c r="C3" s="38"/>
      <c r="D3" s="37" t="s">
        <v>346</v>
      </c>
      <c r="E3" s="38"/>
      <c r="F3" s="38"/>
      <c r="G3" s="38"/>
      <c r="H3" s="38"/>
      <c r="I3" s="38"/>
      <c r="J3" s="45" t="s">
        <v>347</v>
      </c>
      <c r="K3" s="45"/>
      <c r="L3" s="46" t="s">
        <v>504</v>
      </c>
      <c r="M3" s="47"/>
      <c r="N3" s="47"/>
      <c r="O3" s="47"/>
    </row>
    <row r="4" spans="1:15" ht="22.5" customHeight="1">
      <c r="A4" s="37" t="s">
        <v>349</v>
      </c>
      <c r="B4" s="38">
        <v>10</v>
      </c>
      <c r="C4" s="38"/>
      <c r="D4" s="37" t="s">
        <v>350</v>
      </c>
      <c r="E4" s="38"/>
      <c r="F4" s="38"/>
      <c r="G4" s="38"/>
      <c r="H4" s="38"/>
      <c r="I4" s="38"/>
      <c r="J4" s="45" t="s">
        <v>351</v>
      </c>
      <c r="K4" s="45" t="s">
        <v>352</v>
      </c>
      <c r="L4" s="47" t="s">
        <v>505</v>
      </c>
      <c r="M4" s="47"/>
      <c r="N4" s="47"/>
      <c r="O4" s="47"/>
    </row>
    <row r="5" spans="1:15" ht="22.5" customHeight="1">
      <c r="A5" s="39" t="s">
        <v>354</v>
      </c>
      <c r="B5" s="40" t="s">
        <v>506</v>
      </c>
      <c r="C5" s="40"/>
      <c r="D5" s="40"/>
      <c r="E5" s="40"/>
      <c r="F5" s="40"/>
      <c r="G5" s="40"/>
      <c r="H5" s="40"/>
      <c r="I5" s="40"/>
      <c r="J5" s="45" t="s">
        <v>356</v>
      </c>
      <c r="K5" s="45"/>
      <c r="L5" s="47" t="s">
        <v>357</v>
      </c>
      <c r="M5" s="47"/>
      <c r="N5" s="47"/>
      <c r="O5" s="47"/>
    </row>
    <row r="6" spans="1:15" ht="22.5" customHeight="1">
      <c r="A6" s="39"/>
      <c r="B6" s="40"/>
      <c r="C6" s="40"/>
      <c r="D6" s="40"/>
      <c r="E6" s="40"/>
      <c r="F6" s="40"/>
      <c r="G6" s="40"/>
      <c r="H6" s="40"/>
      <c r="I6" s="40"/>
      <c r="J6" s="45" t="s">
        <v>358</v>
      </c>
      <c r="K6" s="45"/>
      <c r="L6" s="47" t="s">
        <v>357</v>
      </c>
      <c r="M6" s="47"/>
      <c r="N6" s="47"/>
      <c r="O6" s="47"/>
    </row>
    <row r="7" spans="1:15" ht="22.5" customHeight="1">
      <c r="A7" s="39"/>
      <c r="B7" s="40"/>
      <c r="C7" s="40"/>
      <c r="D7" s="40"/>
      <c r="E7" s="40"/>
      <c r="F7" s="40"/>
      <c r="G7" s="40"/>
      <c r="H7" s="40"/>
      <c r="I7" s="40"/>
      <c r="J7" s="45" t="s">
        <v>359</v>
      </c>
      <c r="K7" s="45"/>
      <c r="L7" s="47" t="s">
        <v>357</v>
      </c>
      <c r="M7" s="47"/>
      <c r="N7" s="47"/>
      <c r="O7" s="47"/>
    </row>
    <row r="8" spans="1:15" ht="22.5" customHeight="1">
      <c r="A8" s="39"/>
      <c r="B8" s="40"/>
      <c r="C8" s="40"/>
      <c r="D8" s="40"/>
      <c r="E8" s="40"/>
      <c r="F8" s="40"/>
      <c r="G8" s="40"/>
      <c r="H8" s="40"/>
      <c r="I8" s="40"/>
      <c r="J8" s="45" t="s">
        <v>360</v>
      </c>
      <c r="K8" s="45"/>
      <c r="L8" s="47" t="s">
        <v>357</v>
      </c>
      <c r="M8" s="47"/>
      <c r="N8" s="47"/>
      <c r="O8" s="47"/>
    </row>
    <row r="9" spans="1:15" ht="22.5" customHeight="1">
      <c r="A9" s="41" t="s">
        <v>361</v>
      </c>
      <c r="B9" s="41" t="s">
        <v>362</v>
      </c>
      <c r="C9" s="41" t="s">
        <v>363</v>
      </c>
      <c r="D9" s="41" t="s">
        <v>320</v>
      </c>
      <c r="E9" s="41" t="s">
        <v>364</v>
      </c>
      <c r="F9" s="41" t="s">
        <v>321</v>
      </c>
      <c r="G9" s="41" t="s">
        <v>365</v>
      </c>
      <c r="H9" s="41" t="s">
        <v>366</v>
      </c>
      <c r="I9" s="41" t="s">
        <v>367</v>
      </c>
      <c r="J9" s="37"/>
      <c r="K9" s="43"/>
      <c r="L9" s="43"/>
      <c r="M9" s="43"/>
      <c r="N9" s="43"/>
      <c r="O9" s="43"/>
    </row>
    <row r="10" spans="1:15" ht="22.5" customHeight="1">
      <c r="A10" s="42" t="s">
        <v>368</v>
      </c>
      <c r="B10" s="43" t="s">
        <v>390</v>
      </c>
      <c r="C10" s="43" t="s">
        <v>507</v>
      </c>
      <c r="D10" s="42" t="s">
        <v>324</v>
      </c>
      <c r="E10" s="42"/>
      <c r="F10" s="42" t="s">
        <v>384</v>
      </c>
      <c r="G10" s="42" t="s">
        <v>372</v>
      </c>
      <c r="H10" s="42" t="s">
        <v>373</v>
      </c>
      <c r="I10" s="42"/>
      <c r="J10" s="42"/>
      <c r="K10" s="42"/>
      <c r="L10" s="42"/>
      <c r="M10" s="42"/>
      <c r="N10" s="42"/>
      <c r="O10" s="42"/>
    </row>
    <row r="11" spans="1:15" ht="22.5" customHeight="1">
      <c r="A11" s="42" t="s">
        <v>374</v>
      </c>
      <c r="B11" s="43" t="s">
        <v>375</v>
      </c>
      <c r="C11" s="43" t="s">
        <v>508</v>
      </c>
      <c r="D11" s="42" t="s">
        <v>324</v>
      </c>
      <c r="E11" s="42"/>
      <c r="F11" s="42" t="s">
        <v>445</v>
      </c>
      <c r="G11" s="42" t="s">
        <v>447</v>
      </c>
      <c r="H11" s="42" t="s">
        <v>373</v>
      </c>
      <c r="I11" s="42"/>
      <c r="J11" s="42"/>
      <c r="K11" s="42"/>
      <c r="L11" s="42"/>
      <c r="M11" s="42"/>
      <c r="N11" s="42"/>
      <c r="O11" s="42"/>
    </row>
    <row r="12" spans="1:15" ht="22.5" customHeight="1">
      <c r="A12" s="42" t="s">
        <v>380</v>
      </c>
      <c r="B12" s="43" t="s">
        <v>381</v>
      </c>
      <c r="C12" s="43" t="s">
        <v>336</v>
      </c>
      <c r="D12" s="42" t="s">
        <v>324</v>
      </c>
      <c r="E12" s="42"/>
      <c r="F12" s="42" t="s">
        <v>474</v>
      </c>
      <c r="G12" s="42" t="s">
        <v>323</v>
      </c>
      <c r="H12" s="42" t="s">
        <v>384</v>
      </c>
      <c r="I12" s="42"/>
      <c r="J12" s="42"/>
      <c r="K12" s="42"/>
      <c r="L12" s="42"/>
      <c r="M12" s="42"/>
      <c r="N12" s="42"/>
      <c r="O12" s="42"/>
    </row>
  </sheetData>
  <sheetProtection/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rintOptions/>
  <pageMargins left="0.75" right="0.75" top="1" bottom="1" header="0.5" footer="0.5"/>
  <pageSetup fitToHeight="1" fitToWidth="1" orientation="landscape" paperSize="9" scale="77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SheetLayoutView="100" workbookViewId="0" topLeftCell="A1">
      <selection activeCell="A2" sqref="A2:O14"/>
    </sheetView>
  </sheetViews>
  <sheetFormatPr defaultColWidth="9.33203125" defaultRowHeight="11.25"/>
  <cols>
    <col min="3" max="3" width="29.16015625" style="0" customWidth="1"/>
    <col min="4" max="4" width="17.83203125" style="0" customWidth="1"/>
  </cols>
  <sheetData>
    <row r="1" spans="1:15" ht="21" customHeight="1">
      <c r="A1" s="36" t="s">
        <v>337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1" customHeight="1">
      <c r="A2" s="37" t="s">
        <v>338</v>
      </c>
      <c r="B2" s="38" t="s">
        <v>339</v>
      </c>
      <c r="C2" s="38"/>
      <c r="D2" s="37" t="s">
        <v>340</v>
      </c>
      <c r="E2" s="38" t="s">
        <v>509</v>
      </c>
      <c r="F2" s="38"/>
      <c r="G2" s="38"/>
      <c r="H2" s="38"/>
      <c r="I2" s="38"/>
      <c r="J2" s="45" t="s">
        <v>342</v>
      </c>
      <c r="K2" s="45"/>
      <c r="L2" s="38" t="s">
        <v>419</v>
      </c>
      <c r="M2" s="38"/>
      <c r="N2" s="38"/>
      <c r="O2" s="38"/>
    </row>
    <row r="3" spans="1:15" ht="21" customHeight="1">
      <c r="A3" s="37" t="s">
        <v>344</v>
      </c>
      <c r="B3" s="38" t="s">
        <v>345</v>
      </c>
      <c r="C3" s="38"/>
      <c r="D3" s="37" t="s">
        <v>346</v>
      </c>
      <c r="E3" s="38"/>
      <c r="F3" s="38"/>
      <c r="G3" s="38"/>
      <c r="H3" s="38"/>
      <c r="I3" s="38"/>
      <c r="J3" s="45" t="s">
        <v>347</v>
      </c>
      <c r="K3" s="45"/>
      <c r="L3" s="46">
        <v>243600</v>
      </c>
      <c r="M3" s="47"/>
      <c r="N3" s="47"/>
      <c r="O3" s="47"/>
    </row>
    <row r="4" spans="1:15" ht="21" customHeight="1">
      <c r="A4" s="37" t="s">
        <v>349</v>
      </c>
      <c r="B4" s="38">
        <v>10</v>
      </c>
      <c r="C4" s="38"/>
      <c r="D4" s="37" t="s">
        <v>350</v>
      </c>
      <c r="E4" s="38"/>
      <c r="F4" s="38"/>
      <c r="G4" s="38"/>
      <c r="H4" s="38"/>
      <c r="I4" s="38"/>
      <c r="J4" s="45" t="s">
        <v>351</v>
      </c>
      <c r="K4" s="45" t="s">
        <v>352</v>
      </c>
      <c r="L4" s="47">
        <v>243600</v>
      </c>
      <c r="M4" s="47"/>
      <c r="N4" s="47"/>
      <c r="O4" s="47"/>
    </row>
    <row r="5" spans="1:15" ht="21" customHeight="1">
      <c r="A5" s="39" t="s">
        <v>354</v>
      </c>
      <c r="B5" s="40" t="s">
        <v>510</v>
      </c>
      <c r="C5" s="40"/>
      <c r="D5" s="40"/>
      <c r="E5" s="40"/>
      <c r="F5" s="40"/>
      <c r="G5" s="40"/>
      <c r="H5" s="40"/>
      <c r="I5" s="40"/>
      <c r="J5" s="45" t="s">
        <v>356</v>
      </c>
      <c r="K5" s="45"/>
      <c r="L5" s="47" t="s">
        <v>357</v>
      </c>
      <c r="M5" s="47"/>
      <c r="N5" s="47"/>
      <c r="O5" s="47"/>
    </row>
    <row r="6" spans="1:15" ht="21" customHeight="1">
      <c r="A6" s="39"/>
      <c r="B6" s="40"/>
      <c r="C6" s="40"/>
      <c r="D6" s="40"/>
      <c r="E6" s="40"/>
      <c r="F6" s="40"/>
      <c r="G6" s="40"/>
      <c r="H6" s="40"/>
      <c r="I6" s="40"/>
      <c r="J6" s="45" t="s">
        <v>358</v>
      </c>
      <c r="K6" s="45"/>
      <c r="L6" s="47" t="s">
        <v>357</v>
      </c>
      <c r="M6" s="47"/>
      <c r="N6" s="47"/>
      <c r="O6" s="47"/>
    </row>
    <row r="7" spans="1:15" ht="21" customHeight="1">
      <c r="A7" s="39"/>
      <c r="B7" s="40"/>
      <c r="C7" s="40"/>
      <c r="D7" s="40"/>
      <c r="E7" s="40"/>
      <c r="F7" s="40"/>
      <c r="G7" s="40"/>
      <c r="H7" s="40"/>
      <c r="I7" s="40"/>
      <c r="J7" s="45" t="s">
        <v>359</v>
      </c>
      <c r="K7" s="45"/>
      <c r="L7" s="47" t="s">
        <v>357</v>
      </c>
      <c r="M7" s="47"/>
      <c r="N7" s="47"/>
      <c r="O7" s="47"/>
    </row>
    <row r="8" spans="1:15" ht="21" customHeight="1">
      <c r="A8" s="39"/>
      <c r="B8" s="40"/>
      <c r="C8" s="40"/>
      <c r="D8" s="40"/>
      <c r="E8" s="40"/>
      <c r="F8" s="40"/>
      <c r="G8" s="40"/>
      <c r="H8" s="40"/>
      <c r="I8" s="40"/>
      <c r="J8" s="45" t="s">
        <v>360</v>
      </c>
      <c r="K8" s="45"/>
      <c r="L8" s="47" t="s">
        <v>357</v>
      </c>
      <c r="M8" s="47"/>
      <c r="N8" s="47"/>
      <c r="O8" s="47"/>
    </row>
    <row r="9" spans="1:15" ht="21" customHeight="1">
      <c r="A9" s="41" t="s">
        <v>361</v>
      </c>
      <c r="B9" s="41" t="s">
        <v>362</v>
      </c>
      <c r="C9" s="41" t="s">
        <v>363</v>
      </c>
      <c r="D9" s="41" t="s">
        <v>320</v>
      </c>
      <c r="E9" s="41" t="s">
        <v>364</v>
      </c>
      <c r="F9" s="41" t="s">
        <v>321</v>
      </c>
      <c r="G9" s="41" t="s">
        <v>365</v>
      </c>
      <c r="H9" s="41" t="s">
        <v>366</v>
      </c>
      <c r="I9" s="41" t="s">
        <v>367</v>
      </c>
      <c r="J9" s="37"/>
      <c r="K9" s="43"/>
      <c r="L9" s="43"/>
      <c r="M9" s="43"/>
      <c r="N9" s="43"/>
      <c r="O9" s="43"/>
    </row>
    <row r="10" spans="1:15" ht="21" customHeight="1">
      <c r="A10" s="42" t="s">
        <v>368</v>
      </c>
      <c r="B10" s="43" t="s">
        <v>369</v>
      </c>
      <c r="C10" s="43" t="s">
        <v>511</v>
      </c>
      <c r="D10" s="42" t="s">
        <v>377</v>
      </c>
      <c r="E10" s="42"/>
      <c r="F10" s="42" t="s">
        <v>512</v>
      </c>
      <c r="G10" s="42" t="s">
        <v>323</v>
      </c>
      <c r="H10" s="42" t="s">
        <v>393</v>
      </c>
      <c r="I10" s="42"/>
      <c r="J10" s="42"/>
      <c r="K10" s="42"/>
      <c r="L10" s="42"/>
      <c r="M10" s="42"/>
      <c r="N10" s="42"/>
      <c r="O10" s="42"/>
    </row>
    <row r="11" spans="1:15" ht="21" customHeight="1">
      <c r="A11" s="42" t="s">
        <v>368</v>
      </c>
      <c r="B11" s="43" t="s">
        <v>390</v>
      </c>
      <c r="C11" s="43" t="s">
        <v>513</v>
      </c>
      <c r="D11" s="42" t="s">
        <v>324</v>
      </c>
      <c r="E11" s="42"/>
      <c r="F11" s="42" t="s">
        <v>425</v>
      </c>
      <c r="G11" s="42" t="s">
        <v>447</v>
      </c>
      <c r="H11" s="42" t="s">
        <v>393</v>
      </c>
      <c r="I11" s="42"/>
      <c r="J11" s="42"/>
      <c r="K11" s="42"/>
      <c r="L11" s="42"/>
      <c r="M11" s="42"/>
      <c r="N11" s="42"/>
      <c r="O11" s="42"/>
    </row>
    <row r="12" spans="1:15" ht="21" customHeight="1">
      <c r="A12" s="42" t="s">
        <v>374</v>
      </c>
      <c r="B12" s="43" t="s">
        <v>375</v>
      </c>
      <c r="C12" s="43" t="s">
        <v>514</v>
      </c>
      <c r="D12" s="42" t="s">
        <v>324</v>
      </c>
      <c r="E12" s="42"/>
      <c r="F12" s="42" t="s">
        <v>515</v>
      </c>
      <c r="G12" s="42" t="s">
        <v>335</v>
      </c>
      <c r="H12" s="42" t="s">
        <v>393</v>
      </c>
      <c r="I12" s="42"/>
      <c r="J12" s="42"/>
      <c r="K12" s="42"/>
      <c r="L12" s="42"/>
      <c r="M12" s="42"/>
      <c r="N12" s="42"/>
      <c r="O12" s="42"/>
    </row>
    <row r="13" spans="1:15" ht="21" customHeight="1">
      <c r="A13" s="42" t="s">
        <v>374</v>
      </c>
      <c r="B13" s="43" t="s">
        <v>375</v>
      </c>
      <c r="C13" s="43" t="s">
        <v>516</v>
      </c>
      <c r="D13" s="42" t="s">
        <v>324</v>
      </c>
      <c r="E13" s="42"/>
      <c r="F13" s="42" t="s">
        <v>517</v>
      </c>
      <c r="G13" s="42" t="s">
        <v>423</v>
      </c>
      <c r="H13" s="42" t="s">
        <v>393</v>
      </c>
      <c r="I13" s="42"/>
      <c r="J13" s="42"/>
      <c r="K13" s="42"/>
      <c r="L13" s="42"/>
      <c r="M13" s="42"/>
      <c r="N13" s="42"/>
      <c r="O13" s="42"/>
    </row>
    <row r="14" spans="1:15" ht="21" customHeight="1">
      <c r="A14" s="42" t="s">
        <v>380</v>
      </c>
      <c r="B14" s="43" t="s">
        <v>381</v>
      </c>
      <c r="C14" s="43" t="s">
        <v>336</v>
      </c>
      <c r="D14" s="42" t="s">
        <v>324</v>
      </c>
      <c r="E14" s="42"/>
      <c r="F14" s="42" t="s">
        <v>474</v>
      </c>
      <c r="G14" s="42" t="s">
        <v>323</v>
      </c>
      <c r="H14" s="42" t="s">
        <v>384</v>
      </c>
      <c r="I14" s="42"/>
      <c r="J14" s="42"/>
      <c r="K14" s="42"/>
      <c r="L14" s="42"/>
      <c r="M14" s="42"/>
      <c r="N14" s="42"/>
      <c r="O14" s="42"/>
    </row>
  </sheetData>
  <sheetProtection/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rintOptions/>
  <pageMargins left="0.75" right="0.75" top="1" bottom="1" header="0.5" footer="0.5"/>
  <pageSetup fitToHeight="1" fitToWidth="1" orientation="landscape" paperSize="9" scale="95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SheetLayoutView="100" workbookViewId="0" topLeftCell="A1">
      <selection activeCell="D10" sqref="D10"/>
    </sheetView>
  </sheetViews>
  <sheetFormatPr defaultColWidth="9.33203125" defaultRowHeight="11.25"/>
  <cols>
    <col min="3" max="3" width="51.16015625" style="0" customWidth="1"/>
    <col min="4" max="4" width="29.66015625" style="0" customWidth="1"/>
  </cols>
  <sheetData>
    <row r="1" spans="1:15" ht="21" customHeight="1">
      <c r="A1" s="36" t="s">
        <v>337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1" customHeight="1">
      <c r="A2" s="37" t="s">
        <v>338</v>
      </c>
      <c r="B2" s="38" t="s">
        <v>339</v>
      </c>
      <c r="C2" s="38"/>
      <c r="D2" s="37" t="s">
        <v>340</v>
      </c>
      <c r="E2" s="38" t="s">
        <v>518</v>
      </c>
      <c r="F2" s="38"/>
      <c r="G2" s="38"/>
      <c r="H2" s="38"/>
      <c r="I2" s="38"/>
      <c r="J2" s="45" t="s">
        <v>342</v>
      </c>
      <c r="K2" s="45"/>
      <c r="L2" s="38" t="s">
        <v>419</v>
      </c>
      <c r="M2" s="38"/>
      <c r="N2" s="38"/>
      <c r="O2" s="38"/>
    </row>
    <row r="3" spans="1:15" ht="21" customHeight="1">
      <c r="A3" s="37" t="s">
        <v>344</v>
      </c>
      <c r="B3" s="38" t="s">
        <v>345</v>
      </c>
      <c r="C3" s="38"/>
      <c r="D3" s="37" t="s">
        <v>346</v>
      </c>
      <c r="E3" s="38"/>
      <c r="F3" s="38"/>
      <c r="G3" s="38"/>
      <c r="H3" s="38"/>
      <c r="I3" s="38"/>
      <c r="J3" s="45" t="s">
        <v>347</v>
      </c>
      <c r="K3" s="45"/>
      <c r="L3" s="46" t="s">
        <v>519</v>
      </c>
      <c r="M3" s="47"/>
      <c r="N3" s="47"/>
      <c r="O3" s="47"/>
    </row>
    <row r="4" spans="1:15" ht="21" customHeight="1">
      <c r="A4" s="37" t="s">
        <v>349</v>
      </c>
      <c r="B4" s="38">
        <v>10</v>
      </c>
      <c r="C4" s="38"/>
      <c r="D4" s="37" t="s">
        <v>350</v>
      </c>
      <c r="E4" s="38"/>
      <c r="F4" s="38"/>
      <c r="G4" s="38"/>
      <c r="H4" s="38"/>
      <c r="I4" s="38"/>
      <c r="J4" s="45" t="s">
        <v>351</v>
      </c>
      <c r="K4" s="45" t="s">
        <v>352</v>
      </c>
      <c r="L4" s="47" t="s">
        <v>520</v>
      </c>
      <c r="M4" s="47"/>
      <c r="N4" s="47"/>
      <c r="O4" s="47"/>
    </row>
    <row r="5" spans="1:15" ht="21" customHeight="1">
      <c r="A5" s="39" t="s">
        <v>354</v>
      </c>
      <c r="B5" s="40" t="s">
        <v>521</v>
      </c>
      <c r="C5" s="40"/>
      <c r="D5" s="40"/>
      <c r="E5" s="40"/>
      <c r="F5" s="40"/>
      <c r="G5" s="40"/>
      <c r="H5" s="40"/>
      <c r="I5" s="40"/>
      <c r="J5" s="45" t="s">
        <v>356</v>
      </c>
      <c r="K5" s="45"/>
      <c r="L5" s="47" t="s">
        <v>357</v>
      </c>
      <c r="M5" s="47"/>
      <c r="N5" s="47"/>
      <c r="O5" s="47"/>
    </row>
    <row r="6" spans="1:15" ht="21" customHeight="1">
      <c r="A6" s="39"/>
      <c r="B6" s="40"/>
      <c r="C6" s="40"/>
      <c r="D6" s="40"/>
      <c r="E6" s="40"/>
      <c r="F6" s="40"/>
      <c r="G6" s="40"/>
      <c r="H6" s="40"/>
      <c r="I6" s="40"/>
      <c r="J6" s="45" t="s">
        <v>358</v>
      </c>
      <c r="K6" s="45"/>
      <c r="L6" s="47" t="s">
        <v>357</v>
      </c>
      <c r="M6" s="47"/>
      <c r="N6" s="47"/>
      <c r="O6" s="47"/>
    </row>
    <row r="7" spans="1:15" ht="21" customHeight="1">
      <c r="A7" s="39"/>
      <c r="B7" s="40"/>
      <c r="C7" s="40"/>
      <c r="D7" s="40"/>
      <c r="E7" s="40"/>
      <c r="F7" s="40"/>
      <c r="G7" s="40"/>
      <c r="H7" s="40"/>
      <c r="I7" s="40"/>
      <c r="J7" s="45" t="s">
        <v>359</v>
      </c>
      <c r="K7" s="45"/>
      <c r="L7" s="47" t="s">
        <v>357</v>
      </c>
      <c r="M7" s="47"/>
      <c r="N7" s="47"/>
      <c r="O7" s="47"/>
    </row>
    <row r="8" spans="1:15" ht="21" customHeight="1">
      <c r="A8" s="39"/>
      <c r="B8" s="40"/>
      <c r="C8" s="40"/>
      <c r="D8" s="40"/>
      <c r="E8" s="40"/>
      <c r="F8" s="40"/>
      <c r="G8" s="40"/>
      <c r="H8" s="40"/>
      <c r="I8" s="40"/>
      <c r="J8" s="45" t="s">
        <v>360</v>
      </c>
      <c r="K8" s="45"/>
      <c r="L8" s="47" t="s">
        <v>357</v>
      </c>
      <c r="M8" s="47"/>
      <c r="N8" s="47"/>
      <c r="O8" s="47"/>
    </row>
    <row r="9" spans="1:15" ht="21" customHeight="1">
      <c r="A9" s="41" t="s">
        <v>361</v>
      </c>
      <c r="B9" s="41" t="s">
        <v>362</v>
      </c>
      <c r="C9" s="41" t="s">
        <v>363</v>
      </c>
      <c r="D9" s="41" t="s">
        <v>320</v>
      </c>
      <c r="E9" s="41" t="s">
        <v>364</v>
      </c>
      <c r="F9" s="41" t="s">
        <v>321</v>
      </c>
      <c r="G9" s="41" t="s">
        <v>365</v>
      </c>
      <c r="H9" s="41" t="s">
        <v>366</v>
      </c>
      <c r="I9" s="41" t="s">
        <v>367</v>
      </c>
      <c r="J9" s="37"/>
      <c r="K9" s="43"/>
      <c r="L9" s="43"/>
      <c r="M9" s="43"/>
      <c r="N9" s="43"/>
      <c r="O9" s="43"/>
    </row>
    <row r="10" spans="1:15" ht="21" customHeight="1">
      <c r="A10" s="42" t="s">
        <v>368</v>
      </c>
      <c r="B10" s="43" t="s">
        <v>390</v>
      </c>
      <c r="C10" s="43" t="s">
        <v>522</v>
      </c>
      <c r="D10" s="42" t="s">
        <v>523</v>
      </c>
      <c r="E10" s="42"/>
      <c r="F10" s="42" t="s">
        <v>392</v>
      </c>
      <c r="G10" s="42" t="s">
        <v>447</v>
      </c>
      <c r="H10" s="42" t="s">
        <v>373</v>
      </c>
      <c r="I10" s="42"/>
      <c r="J10" s="42"/>
      <c r="K10" s="42"/>
      <c r="L10" s="42"/>
      <c r="M10" s="42"/>
      <c r="N10" s="42"/>
      <c r="O10" s="42"/>
    </row>
    <row r="11" spans="1:15" ht="21" customHeight="1">
      <c r="A11" s="42" t="s">
        <v>374</v>
      </c>
      <c r="B11" s="43" t="s">
        <v>524</v>
      </c>
      <c r="C11" s="43" t="s">
        <v>525</v>
      </c>
      <c r="D11" s="42" t="s">
        <v>324</v>
      </c>
      <c r="E11" s="42"/>
      <c r="F11" s="42" t="s">
        <v>526</v>
      </c>
      <c r="G11" s="42" t="s">
        <v>372</v>
      </c>
      <c r="H11" s="42" t="s">
        <v>373</v>
      </c>
      <c r="I11" s="42"/>
      <c r="J11" s="42"/>
      <c r="K11" s="42"/>
      <c r="L11" s="42"/>
      <c r="M11" s="42"/>
      <c r="N11" s="42"/>
      <c r="O11" s="42"/>
    </row>
    <row r="12" spans="1:15" ht="21" customHeight="1">
      <c r="A12" s="42" t="s">
        <v>380</v>
      </c>
      <c r="B12" s="43" t="s">
        <v>380</v>
      </c>
      <c r="C12" s="43" t="s">
        <v>336</v>
      </c>
      <c r="D12" s="42" t="s">
        <v>324</v>
      </c>
      <c r="E12" s="42"/>
      <c r="F12" s="42" t="s">
        <v>383</v>
      </c>
      <c r="G12" s="42" t="s">
        <v>323</v>
      </c>
      <c r="H12" s="42" t="s">
        <v>384</v>
      </c>
      <c r="I12" s="42"/>
      <c r="J12" s="42"/>
      <c r="K12" s="42"/>
      <c r="L12" s="42"/>
      <c r="M12" s="42"/>
      <c r="N12" s="42"/>
      <c r="O12" s="42"/>
    </row>
    <row r="13" spans="1:15" ht="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</sheetData>
  <sheetProtection/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rintOptions/>
  <pageMargins left="0.75" right="0.75" top="1" bottom="1" header="0.5" footer="0.5"/>
  <pageSetup fitToHeight="0" fitToWidth="1" orientation="landscape" paperSize="9" scale="7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SheetLayoutView="100" workbookViewId="0" topLeftCell="A1">
      <selection activeCell="J4" sqref="J4:O4"/>
    </sheetView>
  </sheetViews>
  <sheetFormatPr defaultColWidth="9.33203125" defaultRowHeight="11.25"/>
  <cols>
    <col min="3" max="3" width="17.83203125" style="0" customWidth="1"/>
    <col min="4" max="4" width="15.5" style="0" customWidth="1"/>
    <col min="7" max="7" width="16.83203125" style="0" customWidth="1"/>
    <col min="9" max="9" width="18.66015625" style="0" customWidth="1"/>
  </cols>
  <sheetData>
    <row r="1" spans="1:15" ht="25.5">
      <c r="A1" s="1" t="s">
        <v>337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4"/>
    </row>
    <row r="2" spans="1:15" ht="39">
      <c r="A2" s="3" t="s">
        <v>338</v>
      </c>
      <c r="B2" s="4" t="s">
        <v>339</v>
      </c>
      <c r="C2" s="5"/>
      <c r="D2" s="3" t="s">
        <v>484</v>
      </c>
      <c r="E2" s="4" t="s">
        <v>527</v>
      </c>
      <c r="F2" s="5"/>
      <c r="G2" s="5"/>
      <c r="H2" s="3" t="s">
        <v>342</v>
      </c>
      <c r="I2" s="6" t="s">
        <v>419</v>
      </c>
      <c r="J2" s="7"/>
      <c r="K2" s="7"/>
      <c r="L2" s="7"/>
      <c r="M2" s="7"/>
      <c r="N2" s="7"/>
      <c r="O2" s="8"/>
    </row>
    <row r="3" spans="1:15" ht="26.25">
      <c r="A3" s="3" t="s">
        <v>344</v>
      </c>
      <c r="B3" s="4" t="s">
        <v>345</v>
      </c>
      <c r="C3" s="5"/>
      <c r="D3" s="3" t="s">
        <v>346</v>
      </c>
      <c r="E3" s="6"/>
      <c r="F3" s="7"/>
      <c r="G3" s="8"/>
      <c r="H3" s="3" t="s">
        <v>347</v>
      </c>
      <c r="I3" s="25">
        <v>1397500</v>
      </c>
      <c r="J3" s="26"/>
      <c r="K3" s="26"/>
      <c r="L3" s="26"/>
      <c r="M3" s="26"/>
      <c r="N3" s="26"/>
      <c r="O3" s="27"/>
    </row>
    <row r="4" spans="1:15" ht="39">
      <c r="A4" s="3" t="s">
        <v>487</v>
      </c>
      <c r="B4" s="4">
        <v>10</v>
      </c>
      <c r="C4" s="5"/>
      <c r="D4" s="3" t="s">
        <v>488</v>
      </c>
      <c r="E4" s="6"/>
      <c r="F4" s="7"/>
      <c r="G4" s="8"/>
      <c r="H4" s="3" t="s">
        <v>489</v>
      </c>
      <c r="I4" s="5"/>
      <c r="J4" s="25">
        <v>1397500</v>
      </c>
      <c r="K4" s="26"/>
      <c r="L4" s="26"/>
      <c r="M4" s="26"/>
      <c r="N4" s="26"/>
      <c r="O4" s="27"/>
    </row>
    <row r="5" spans="1:15" ht="10.5">
      <c r="A5" s="9" t="s">
        <v>490</v>
      </c>
      <c r="B5" s="10" t="s">
        <v>528</v>
      </c>
      <c r="C5" s="11"/>
      <c r="D5" s="11"/>
      <c r="E5" s="11"/>
      <c r="F5" s="11"/>
      <c r="G5" s="12"/>
      <c r="H5" s="13" t="s">
        <v>356</v>
      </c>
      <c r="I5" s="28"/>
      <c r="J5" s="29" t="s">
        <v>492</v>
      </c>
      <c r="K5" s="30"/>
      <c r="L5" s="30"/>
      <c r="M5" s="30"/>
      <c r="N5" s="30"/>
      <c r="O5" s="31"/>
    </row>
    <row r="6" spans="1:15" ht="10.5">
      <c r="A6" s="14"/>
      <c r="B6" s="15"/>
      <c r="C6" s="16"/>
      <c r="D6" s="16"/>
      <c r="E6" s="16"/>
      <c r="F6" s="16"/>
      <c r="G6" s="17"/>
      <c r="H6" s="18"/>
      <c r="I6" s="32"/>
      <c r="J6" s="33"/>
      <c r="K6" s="34"/>
      <c r="L6" s="34"/>
      <c r="M6" s="34"/>
      <c r="N6" s="34"/>
      <c r="O6" s="35"/>
    </row>
    <row r="7" spans="1:15" ht="10.5">
      <c r="A7" s="14"/>
      <c r="B7" s="15"/>
      <c r="C7" s="16"/>
      <c r="D7" s="16"/>
      <c r="E7" s="16"/>
      <c r="F7" s="16"/>
      <c r="G7" s="17"/>
      <c r="H7" s="13" t="s">
        <v>358</v>
      </c>
      <c r="I7" s="28"/>
      <c r="J7" s="29" t="s">
        <v>492</v>
      </c>
      <c r="K7" s="30"/>
      <c r="L7" s="30"/>
      <c r="M7" s="30"/>
      <c r="N7" s="30"/>
      <c r="O7" s="31"/>
    </row>
    <row r="8" spans="1:15" ht="10.5">
      <c r="A8" s="14"/>
      <c r="B8" s="15"/>
      <c r="C8" s="16"/>
      <c r="D8" s="16"/>
      <c r="E8" s="16"/>
      <c r="F8" s="16"/>
      <c r="G8" s="17"/>
      <c r="H8" s="18"/>
      <c r="I8" s="32"/>
      <c r="J8" s="33"/>
      <c r="K8" s="34"/>
      <c r="L8" s="34"/>
      <c r="M8" s="34"/>
      <c r="N8" s="34"/>
      <c r="O8" s="35"/>
    </row>
    <row r="9" spans="1:15" ht="10.5">
      <c r="A9" s="14"/>
      <c r="B9" s="15"/>
      <c r="C9" s="16"/>
      <c r="D9" s="16"/>
      <c r="E9" s="16"/>
      <c r="F9" s="16"/>
      <c r="G9" s="17"/>
      <c r="H9" s="13" t="s">
        <v>359</v>
      </c>
      <c r="I9" s="28"/>
      <c r="J9" s="29" t="s">
        <v>492</v>
      </c>
      <c r="K9" s="30"/>
      <c r="L9" s="30"/>
      <c r="M9" s="30"/>
      <c r="N9" s="30"/>
      <c r="O9" s="31"/>
    </row>
    <row r="10" spans="1:15" ht="10.5">
      <c r="A10" s="14"/>
      <c r="B10" s="15"/>
      <c r="C10" s="16"/>
      <c r="D10" s="16"/>
      <c r="E10" s="16"/>
      <c r="F10" s="16"/>
      <c r="G10" s="17"/>
      <c r="H10" s="18"/>
      <c r="I10" s="32"/>
      <c r="J10" s="33"/>
      <c r="K10" s="34"/>
      <c r="L10" s="34"/>
      <c r="M10" s="34"/>
      <c r="N10" s="34"/>
      <c r="O10" s="35"/>
    </row>
    <row r="11" spans="1:15" ht="10.5">
      <c r="A11" s="14"/>
      <c r="B11" s="15"/>
      <c r="C11" s="16"/>
      <c r="D11" s="16"/>
      <c r="E11" s="16"/>
      <c r="F11" s="16"/>
      <c r="G11" s="17"/>
      <c r="H11" s="13" t="s">
        <v>360</v>
      </c>
      <c r="I11" s="28"/>
      <c r="J11" s="29" t="s">
        <v>492</v>
      </c>
      <c r="K11" s="30"/>
      <c r="L11" s="30"/>
      <c r="M11" s="30"/>
      <c r="N11" s="30"/>
      <c r="O11" s="31"/>
    </row>
    <row r="12" spans="1:15" ht="10.5">
      <c r="A12" s="19"/>
      <c r="B12" s="20"/>
      <c r="C12" s="21"/>
      <c r="D12" s="21"/>
      <c r="E12" s="21"/>
      <c r="F12" s="21"/>
      <c r="G12" s="22"/>
      <c r="H12" s="18"/>
      <c r="I12" s="32"/>
      <c r="J12" s="33"/>
      <c r="K12" s="34"/>
      <c r="L12" s="34"/>
      <c r="M12" s="34"/>
      <c r="N12" s="34"/>
      <c r="O12" s="35"/>
    </row>
    <row r="13" spans="1:15" ht="21" customHeight="1">
      <c r="A13" s="23" t="s">
        <v>361</v>
      </c>
      <c r="B13" s="23" t="s">
        <v>362</v>
      </c>
      <c r="C13" s="23" t="s">
        <v>363</v>
      </c>
      <c r="D13" s="23"/>
      <c r="E13" s="23" t="s">
        <v>320</v>
      </c>
      <c r="F13" s="23" t="s">
        <v>321</v>
      </c>
      <c r="G13" s="23" t="s">
        <v>494</v>
      </c>
      <c r="H13" s="23" t="s">
        <v>365</v>
      </c>
      <c r="I13" s="23" t="s">
        <v>366</v>
      </c>
      <c r="J13" s="23"/>
      <c r="K13" s="23" t="s">
        <v>495</v>
      </c>
      <c r="L13" s="23"/>
      <c r="M13" s="23" t="s">
        <v>367</v>
      </c>
      <c r="N13" s="23"/>
      <c r="O13" s="23"/>
    </row>
    <row r="14" spans="1:15" ht="21" customHeight="1">
      <c r="A14" s="5" t="s">
        <v>368</v>
      </c>
      <c r="B14" s="5" t="s">
        <v>390</v>
      </c>
      <c r="C14" s="5" t="s">
        <v>529</v>
      </c>
      <c r="D14" s="5"/>
      <c r="E14" s="5" t="s">
        <v>324</v>
      </c>
      <c r="F14" s="5" t="s">
        <v>530</v>
      </c>
      <c r="G14" s="5" t="s">
        <v>530</v>
      </c>
      <c r="H14" s="5" t="s">
        <v>423</v>
      </c>
      <c r="I14" s="5" t="s">
        <v>373</v>
      </c>
      <c r="J14" s="5"/>
      <c r="K14" s="5" t="s">
        <v>373</v>
      </c>
      <c r="L14" s="5"/>
      <c r="M14" s="5"/>
      <c r="N14" s="5"/>
      <c r="O14" s="5"/>
    </row>
    <row r="15" spans="1:15" ht="21" customHeight="1">
      <c r="A15" s="5" t="s">
        <v>374</v>
      </c>
      <c r="B15" s="5" t="s">
        <v>375</v>
      </c>
      <c r="C15" s="5" t="s">
        <v>531</v>
      </c>
      <c r="D15" s="5"/>
      <c r="E15" s="5" t="s">
        <v>324</v>
      </c>
      <c r="F15" s="5" t="s">
        <v>384</v>
      </c>
      <c r="G15" s="5" t="s">
        <v>384</v>
      </c>
      <c r="H15" s="5" t="s">
        <v>335</v>
      </c>
      <c r="I15" s="5" t="s">
        <v>373</v>
      </c>
      <c r="J15" s="5"/>
      <c r="K15" s="5" t="s">
        <v>373</v>
      </c>
      <c r="L15" s="5"/>
      <c r="M15" s="5"/>
      <c r="N15" s="5"/>
      <c r="O15" s="5"/>
    </row>
    <row r="16" spans="1:15" ht="21" customHeight="1">
      <c r="A16" s="5" t="s">
        <v>380</v>
      </c>
      <c r="B16" s="5" t="s">
        <v>381</v>
      </c>
      <c r="C16" s="5" t="s">
        <v>336</v>
      </c>
      <c r="D16" s="5"/>
      <c r="E16" s="5" t="s">
        <v>324</v>
      </c>
      <c r="F16" s="5" t="s">
        <v>383</v>
      </c>
      <c r="G16" s="5" t="s">
        <v>383</v>
      </c>
      <c r="H16" s="5" t="s">
        <v>323</v>
      </c>
      <c r="I16" s="5" t="s">
        <v>384</v>
      </c>
      <c r="J16" s="5"/>
      <c r="K16" s="5" t="s">
        <v>384</v>
      </c>
      <c r="L16" s="5"/>
      <c r="M16" s="5"/>
      <c r="N16" s="5"/>
      <c r="O16" s="5"/>
    </row>
  </sheetData>
  <sheetProtection/>
  <mergeCells count="37">
    <mergeCell ref="A1:O1"/>
    <mergeCell ref="B2:C2"/>
    <mergeCell ref="E2:G2"/>
    <mergeCell ref="I2:O2"/>
    <mergeCell ref="B3:C3"/>
    <mergeCell ref="E3:G3"/>
    <mergeCell ref="I3:O3"/>
    <mergeCell ref="B4:C4"/>
    <mergeCell ref="E4:G4"/>
    <mergeCell ref="H4:I4"/>
    <mergeCell ref="J4:O4"/>
    <mergeCell ref="C13:D13"/>
    <mergeCell ref="I13:J13"/>
    <mergeCell ref="K13:L13"/>
    <mergeCell ref="M13:N13"/>
    <mergeCell ref="C14:D14"/>
    <mergeCell ref="I14:J14"/>
    <mergeCell ref="K14:L14"/>
    <mergeCell ref="M14:N14"/>
    <mergeCell ref="C15:D15"/>
    <mergeCell ref="I15:J15"/>
    <mergeCell ref="K15:L15"/>
    <mergeCell ref="M15:N15"/>
    <mergeCell ref="C16:D16"/>
    <mergeCell ref="I16:J16"/>
    <mergeCell ref="K16:L16"/>
    <mergeCell ref="M16:N16"/>
    <mergeCell ref="A5:A12"/>
    <mergeCell ref="H5:I6"/>
    <mergeCell ref="J5:O6"/>
    <mergeCell ref="H7:I8"/>
    <mergeCell ref="J7:O8"/>
    <mergeCell ref="H9:I10"/>
    <mergeCell ref="J9:O10"/>
    <mergeCell ref="H11:I12"/>
    <mergeCell ref="J11:O12"/>
    <mergeCell ref="B5:G12"/>
  </mergeCells>
  <printOptions/>
  <pageMargins left="0.75" right="0.75" top="1" bottom="1" header="0.5" footer="0.5"/>
  <pageSetup fitToHeight="1" fitToWidth="1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5">
      <selection activeCell="E12" sqref="E12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113" t="s">
        <v>0</v>
      </c>
    </row>
    <row r="2" spans="1:10" ht="30" customHeight="1">
      <c r="A2" s="114" t="s">
        <v>1</v>
      </c>
      <c r="B2" s="114"/>
      <c r="C2" s="114"/>
      <c r="D2" s="114"/>
      <c r="E2" s="114"/>
      <c r="F2" s="114"/>
      <c r="G2" s="114"/>
      <c r="H2" s="141"/>
      <c r="I2" s="141"/>
      <c r="J2" s="141"/>
    </row>
    <row r="4" spans="5:7" ht="12">
      <c r="E4" s="273" t="s">
        <v>2</v>
      </c>
      <c r="F4" s="273"/>
      <c r="G4" s="273"/>
    </row>
    <row r="5" spans="1:7" ht="23.25" customHeight="1">
      <c r="A5" s="181" t="s">
        <v>3</v>
      </c>
      <c r="B5" s="119" t="s">
        <v>3</v>
      </c>
      <c r="C5" s="119" t="s">
        <v>4</v>
      </c>
      <c r="D5" s="119"/>
      <c r="E5" s="119"/>
      <c r="F5" s="119"/>
      <c r="G5" s="274"/>
    </row>
    <row r="6" spans="1:7" ht="12" customHeight="1">
      <c r="A6" s="275" t="s">
        <v>5</v>
      </c>
      <c r="B6" s="124" t="s">
        <v>6</v>
      </c>
      <c r="C6" s="124" t="s">
        <v>7</v>
      </c>
      <c r="D6" s="276" t="s">
        <v>8</v>
      </c>
      <c r="E6" s="276"/>
      <c r="F6" s="276"/>
      <c r="G6" s="277"/>
    </row>
    <row r="7" spans="1:7" ht="12.75">
      <c r="A7" s="275" t="s">
        <v>5</v>
      </c>
      <c r="B7" s="124" t="s">
        <v>9</v>
      </c>
      <c r="C7" s="124" t="s">
        <v>7</v>
      </c>
      <c r="D7" s="276" t="s">
        <v>10</v>
      </c>
      <c r="E7" s="124" t="s">
        <v>11</v>
      </c>
      <c r="F7" s="124" t="s">
        <v>12</v>
      </c>
      <c r="G7" s="125" t="s">
        <v>13</v>
      </c>
    </row>
    <row r="8" spans="1:7" ht="12.75">
      <c r="A8" s="278" t="s">
        <v>14</v>
      </c>
      <c r="B8" s="154">
        <f>SUM(B9:B11)</f>
        <v>4286.63</v>
      </c>
      <c r="C8" s="5" t="s">
        <v>15</v>
      </c>
      <c r="D8" s="279">
        <f>D35</f>
        <v>4286.630000000001</v>
      </c>
      <c r="E8" s="279">
        <f>E35</f>
        <v>3696.65</v>
      </c>
      <c r="F8" s="154">
        <v>589.98</v>
      </c>
      <c r="G8" s="280"/>
    </row>
    <row r="9" spans="1:7" ht="13.5" customHeight="1">
      <c r="A9" s="278" t="s">
        <v>11</v>
      </c>
      <c r="B9" s="154">
        <v>3696.65</v>
      </c>
      <c r="C9" s="281" t="s">
        <v>16</v>
      </c>
      <c r="D9" s="154">
        <f aca="true" t="shared" si="0" ref="D9:D32">SUM(E9:G9)</f>
        <v>3</v>
      </c>
      <c r="E9" s="154">
        <v>3</v>
      </c>
      <c r="F9" s="154"/>
      <c r="G9" s="282"/>
    </row>
    <row r="10" spans="1:7" ht="13.5" customHeight="1">
      <c r="A10" s="278" t="s">
        <v>12</v>
      </c>
      <c r="B10" s="154">
        <v>589.98</v>
      </c>
      <c r="C10" s="281" t="s">
        <v>17</v>
      </c>
      <c r="D10" s="154">
        <f t="shared" si="0"/>
        <v>0</v>
      </c>
      <c r="E10" s="154"/>
      <c r="F10" s="154"/>
      <c r="G10" s="282"/>
    </row>
    <row r="11" spans="1:7" ht="13.5" customHeight="1">
      <c r="A11" s="278" t="s">
        <v>13</v>
      </c>
      <c r="B11" s="154"/>
      <c r="C11" s="281" t="s">
        <v>18</v>
      </c>
      <c r="D11" s="154">
        <f t="shared" si="0"/>
        <v>0</v>
      </c>
      <c r="E11" s="154"/>
      <c r="F11" s="154"/>
      <c r="G11" s="282"/>
    </row>
    <row r="12" spans="1:7" ht="13.5" customHeight="1">
      <c r="A12" s="278"/>
      <c r="B12" s="154"/>
      <c r="C12" s="281" t="s">
        <v>19</v>
      </c>
      <c r="D12" s="154">
        <f t="shared" si="0"/>
        <v>0</v>
      </c>
      <c r="E12" s="154"/>
      <c r="F12" s="154"/>
      <c r="G12" s="282"/>
    </row>
    <row r="13" spans="1:7" ht="13.5" customHeight="1">
      <c r="A13" s="278"/>
      <c r="B13" s="154"/>
      <c r="C13" s="281" t="s">
        <v>20</v>
      </c>
      <c r="D13" s="154">
        <f t="shared" si="0"/>
        <v>0</v>
      </c>
      <c r="E13" s="154"/>
      <c r="F13" s="154"/>
      <c r="G13" s="282"/>
    </row>
    <row r="14" spans="1:7" ht="13.5" customHeight="1">
      <c r="A14" s="278"/>
      <c r="B14" s="154"/>
      <c r="C14" s="281" t="s">
        <v>21</v>
      </c>
      <c r="D14" s="154">
        <f t="shared" si="0"/>
        <v>0</v>
      </c>
      <c r="E14" s="154"/>
      <c r="F14" s="154"/>
      <c r="G14" s="282"/>
    </row>
    <row r="15" spans="1:7" ht="13.5" customHeight="1">
      <c r="A15" s="278"/>
      <c r="B15" s="154"/>
      <c r="C15" s="281" t="s">
        <v>22</v>
      </c>
      <c r="D15" s="154">
        <f t="shared" si="0"/>
        <v>3495.63</v>
      </c>
      <c r="E15" s="154">
        <v>3495.63</v>
      </c>
      <c r="F15" s="154"/>
      <c r="G15" s="282"/>
    </row>
    <row r="16" spans="1:7" ht="13.5" customHeight="1">
      <c r="A16" s="278"/>
      <c r="B16" s="154"/>
      <c r="C16" s="281" t="s">
        <v>23</v>
      </c>
      <c r="D16" s="154">
        <f t="shared" si="0"/>
        <v>126.96</v>
      </c>
      <c r="E16" s="154">
        <v>126.96</v>
      </c>
      <c r="F16" s="154"/>
      <c r="G16" s="282"/>
    </row>
    <row r="17" spans="1:7" ht="13.5" customHeight="1">
      <c r="A17" s="278"/>
      <c r="B17" s="154"/>
      <c r="C17" s="281" t="s">
        <v>24</v>
      </c>
      <c r="D17" s="154">
        <f t="shared" si="0"/>
        <v>30.03</v>
      </c>
      <c r="E17" s="154">
        <v>30.03</v>
      </c>
      <c r="F17" s="154"/>
      <c r="G17" s="282"/>
    </row>
    <row r="18" spans="1:7" ht="13.5" customHeight="1">
      <c r="A18" s="278"/>
      <c r="B18" s="154"/>
      <c r="C18" s="281" t="s">
        <v>25</v>
      </c>
      <c r="D18" s="154">
        <f t="shared" si="0"/>
        <v>0</v>
      </c>
      <c r="E18" s="154"/>
      <c r="F18" s="154"/>
      <c r="G18" s="282"/>
    </row>
    <row r="19" spans="1:7" ht="13.5" customHeight="1">
      <c r="A19" s="278"/>
      <c r="B19" s="154"/>
      <c r="C19" s="281" t="s">
        <v>26</v>
      </c>
      <c r="D19" s="154">
        <f t="shared" si="0"/>
        <v>0</v>
      </c>
      <c r="E19" s="154"/>
      <c r="F19" s="154"/>
      <c r="G19" s="282"/>
    </row>
    <row r="20" spans="1:7" ht="13.5" customHeight="1">
      <c r="A20" s="278"/>
      <c r="B20" s="154"/>
      <c r="C20" s="281" t="s">
        <v>27</v>
      </c>
      <c r="D20" s="154">
        <f t="shared" si="0"/>
        <v>0</v>
      </c>
      <c r="E20" s="154"/>
      <c r="F20" s="154"/>
      <c r="G20" s="282"/>
    </row>
    <row r="21" spans="1:7" ht="13.5" customHeight="1">
      <c r="A21" s="278"/>
      <c r="B21" s="154"/>
      <c r="C21" s="281" t="s">
        <v>28</v>
      </c>
      <c r="D21" s="154">
        <f t="shared" si="0"/>
        <v>0</v>
      </c>
      <c r="E21" s="154"/>
      <c r="F21" s="154"/>
      <c r="G21" s="282"/>
    </row>
    <row r="22" spans="1:7" ht="13.5" customHeight="1">
      <c r="A22" s="278"/>
      <c r="B22" s="154"/>
      <c r="C22" s="281" t="s">
        <v>29</v>
      </c>
      <c r="D22" s="154">
        <f t="shared" si="0"/>
        <v>0</v>
      </c>
      <c r="E22" s="154"/>
      <c r="F22" s="154"/>
      <c r="G22" s="282"/>
    </row>
    <row r="23" spans="1:7" ht="13.5" customHeight="1">
      <c r="A23" s="278"/>
      <c r="B23" s="283"/>
      <c r="C23" s="281" t="s">
        <v>30</v>
      </c>
      <c r="D23" s="154">
        <f t="shared" si="0"/>
        <v>0</v>
      </c>
      <c r="E23" s="154"/>
      <c r="F23" s="154"/>
      <c r="G23" s="282"/>
    </row>
    <row r="24" spans="1:7" ht="13.5" customHeight="1">
      <c r="A24" s="278"/>
      <c r="B24" s="283"/>
      <c r="C24" s="281" t="s">
        <v>31</v>
      </c>
      <c r="D24" s="154">
        <f t="shared" si="0"/>
        <v>0</v>
      </c>
      <c r="E24" s="154"/>
      <c r="F24" s="154"/>
      <c r="G24" s="282"/>
    </row>
    <row r="25" spans="1:7" ht="13.5" customHeight="1">
      <c r="A25" s="278"/>
      <c r="B25" s="283"/>
      <c r="C25" s="281" t="s">
        <v>32</v>
      </c>
      <c r="D25" s="154">
        <f t="shared" si="0"/>
        <v>0</v>
      </c>
      <c r="E25" s="154"/>
      <c r="F25" s="154"/>
      <c r="G25" s="282"/>
    </row>
    <row r="26" spans="1:7" ht="13.5" customHeight="1">
      <c r="A26" s="278"/>
      <c r="B26" s="283"/>
      <c r="C26" s="284" t="s">
        <v>33</v>
      </c>
      <c r="D26" s="154">
        <f t="shared" si="0"/>
        <v>0</v>
      </c>
      <c r="E26" s="154"/>
      <c r="F26" s="154"/>
      <c r="G26" s="282"/>
    </row>
    <row r="27" spans="1:7" ht="13.5" customHeight="1">
      <c r="A27" s="278"/>
      <c r="B27" s="283"/>
      <c r="C27" s="284" t="s">
        <v>34</v>
      </c>
      <c r="D27" s="154">
        <f t="shared" si="0"/>
        <v>41.03</v>
      </c>
      <c r="E27" s="154">
        <v>41.03</v>
      </c>
      <c r="F27" s="154"/>
      <c r="G27" s="282"/>
    </row>
    <row r="28" spans="1:7" ht="13.5" customHeight="1">
      <c r="A28" s="285"/>
      <c r="B28" s="154"/>
      <c r="C28" s="284" t="s">
        <v>35</v>
      </c>
      <c r="D28" s="154">
        <f t="shared" si="0"/>
        <v>0</v>
      </c>
      <c r="E28" s="154"/>
      <c r="F28" s="154"/>
      <c r="G28" s="282"/>
    </row>
    <row r="29" spans="1:7" ht="13.5" customHeight="1">
      <c r="A29" s="285"/>
      <c r="B29" s="154"/>
      <c r="C29" s="284" t="s">
        <v>36</v>
      </c>
      <c r="D29" s="154">
        <f t="shared" si="0"/>
        <v>0</v>
      </c>
      <c r="E29" s="154"/>
      <c r="F29" s="154"/>
      <c r="G29" s="282"/>
    </row>
    <row r="30" spans="1:7" ht="13.5" customHeight="1">
      <c r="A30" s="278"/>
      <c r="B30" s="283"/>
      <c r="C30" s="284" t="s">
        <v>37</v>
      </c>
      <c r="D30" s="154">
        <f t="shared" si="0"/>
        <v>589.98</v>
      </c>
      <c r="E30" s="154"/>
      <c r="F30" s="154">
        <v>589.98</v>
      </c>
      <c r="G30" s="282"/>
    </row>
    <row r="31" spans="1:7" ht="13.5" customHeight="1">
      <c r="A31" s="278" t="s">
        <v>38</v>
      </c>
      <c r="B31" s="154">
        <f>SUM(B32:B34)</f>
        <v>0</v>
      </c>
      <c r="C31" s="284" t="s">
        <v>39</v>
      </c>
      <c r="D31" s="154">
        <f t="shared" si="0"/>
        <v>0</v>
      </c>
      <c r="E31" s="154"/>
      <c r="F31" s="154"/>
      <c r="G31" s="282"/>
    </row>
    <row r="32" spans="1:7" ht="13.5" customHeight="1">
      <c r="A32" s="278" t="s">
        <v>40</v>
      </c>
      <c r="B32" s="154"/>
      <c r="C32" s="284" t="s">
        <v>41</v>
      </c>
      <c r="D32" s="154">
        <f t="shared" si="0"/>
        <v>0</v>
      </c>
      <c r="E32" s="154"/>
      <c r="F32" s="154"/>
      <c r="G32" s="282"/>
    </row>
    <row r="33" spans="1:7" ht="13.5" customHeight="1">
      <c r="A33" s="278" t="s">
        <v>42</v>
      </c>
      <c r="B33" s="154"/>
      <c r="C33" s="286" t="s">
        <v>43</v>
      </c>
      <c r="D33" s="154">
        <f>SUM(E34:F34)</f>
        <v>0</v>
      </c>
      <c r="E33" s="154"/>
      <c r="F33" s="154"/>
      <c r="G33" s="287">
        <f>SUM(G9:G32)</f>
        <v>0</v>
      </c>
    </row>
    <row r="34" spans="1:7" ht="13.5" customHeight="1">
      <c r="A34" s="278" t="s">
        <v>13</v>
      </c>
      <c r="B34" s="154"/>
      <c r="C34" s="288"/>
      <c r="D34" s="288"/>
      <c r="E34" s="154"/>
      <c r="F34" s="154"/>
      <c r="G34" s="282"/>
    </row>
    <row r="35" spans="1:7" ht="13.5" customHeight="1">
      <c r="A35" s="289" t="s">
        <v>44</v>
      </c>
      <c r="B35" s="279">
        <f>B9+B10+B31</f>
        <v>4286.63</v>
      </c>
      <c r="C35" s="290" t="s">
        <v>45</v>
      </c>
      <c r="D35" s="279">
        <f>D9+D15+D16+D17+D27+D30</f>
        <v>4286.630000000001</v>
      </c>
      <c r="E35" s="279">
        <f>E27+E17+E16+E15+E9</f>
        <v>3696.65</v>
      </c>
      <c r="F35" s="279">
        <v>589.98</v>
      </c>
      <c r="G35" s="291">
        <f>G33</f>
        <v>0</v>
      </c>
    </row>
    <row r="36" spans="1:7" ht="30" customHeight="1">
      <c r="A36" s="292" t="s">
        <v>46</v>
      </c>
      <c r="B36" s="292"/>
      <c r="C36" s="292"/>
      <c r="D36" s="292"/>
      <c r="E36" s="292"/>
      <c r="F36" s="292"/>
      <c r="G36" s="292"/>
    </row>
    <row r="37" spans="1:7" ht="16.5" customHeight="1">
      <c r="A37" s="292"/>
      <c r="B37" s="292"/>
      <c r="C37" s="292"/>
      <c r="D37" s="292"/>
      <c r="E37" s="292"/>
      <c r="F37" s="292"/>
      <c r="G37" s="292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tabSelected="1" workbookViewId="0" topLeftCell="A1">
      <selection activeCell="F8" sqref="F8"/>
    </sheetView>
  </sheetViews>
  <sheetFormatPr defaultColWidth="9.16015625" defaultRowHeight="12.75" customHeight="1"/>
  <cols>
    <col min="1" max="1" width="17.5" style="260" customWidth="1"/>
    <col min="2" max="2" width="52.66015625" style="0" customWidth="1"/>
    <col min="3" max="3" width="30.5" style="0" customWidth="1"/>
    <col min="4" max="5" width="21.5" style="0" customWidth="1"/>
  </cols>
  <sheetData>
    <row r="1" spans="1:5" ht="24" customHeight="1">
      <c r="A1" s="113" t="s">
        <v>47</v>
      </c>
      <c r="B1" s="211"/>
      <c r="C1" s="211"/>
      <c r="D1" s="211"/>
      <c r="E1" s="211"/>
    </row>
    <row r="2" spans="1:6" ht="54" customHeight="1">
      <c r="A2" s="261" t="s">
        <v>48</v>
      </c>
      <c r="B2" s="115"/>
      <c r="C2" s="115"/>
      <c r="D2" s="115"/>
      <c r="E2" s="115"/>
      <c r="F2" s="262"/>
    </row>
    <row r="3" spans="1:5" s="243" customFormat="1" ht="23.25" customHeight="1">
      <c r="A3" s="263"/>
      <c r="B3" s="236" t="s">
        <v>2</v>
      </c>
      <c r="C3" s="236"/>
      <c r="D3" s="236"/>
      <c r="E3" s="236"/>
    </row>
    <row r="4" spans="1:5" s="259" customFormat="1" ht="20.25" customHeight="1">
      <c r="A4" s="264" t="s">
        <v>49</v>
      </c>
      <c r="B4" s="245" t="s">
        <v>50</v>
      </c>
      <c r="C4" s="245" t="s">
        <v>51</v>
      </c>
      <c r="D4" s="245"/>
      <c r="E4" s="246"/>
    </row>
    <row r="5" spans="1:5" s="259" customFormat="1" ht="20.25" customHeight="1">
      <c r="A5" s="265"/>
      <c r="B5" s="248"/>
      <c r="C5" s="248" t="s">
        <v>52</v>
      </c>
      <c r="D5" s="248" t="s">
        <v>53</v>
      </c>
      <c r="E5" s="250" t="s">
        <v>54</v>
      </c>
    </row>
    <row r="6" spans="1:5" s="259" customFormat="1" ht="20.25" customHeight="1">
      <c r="A6" s="266"/>
      <c r="B6" s="267" t="s">
        <v>55</v>
      </c>
      <c r="C6" s="152">
        <f>D6+E6</f>
        <v>3696.6499999999996</v>
      </c>
      <c r="D6" s="152">
        <f>D7+D10+D24+D29+D34</f>
        <v>931.74</v>
      </c>
      <c r="E6" s="152">
        <f>E10</f>
        <v>2764.91</v>
      </c>
    </row>
    <row r="7" spans="1:5" s="259" customFormat="1" ht="20.25" customHeight="1">
      <c r="A7" s="156" t="s">
        <v>56</v>
      </c>
      <c r="B7" s="157" t="s">
        <v>57</v>
      </c>
      <c r="C7" s="152">
        <v>3</v>
      </c>
      <c r="D7" s="152">
        <v>3</v>
      </c>
      <c r="E7" s="268"/>
    </row>
    <row r="8" spans="1:5" s="259" customFormat="1" ht="20.25" customHeight="1">
      <c r="A8" s="269" t="s">
        <v>58</v>
      </c>
      <c r="B8" s="270" t="s">
        <v>59</v>
      </c>
      <c r="C8" s="152">
        <v>3</v>
      </c>
      <c r="D8" s="152">
        <v>3</v>
      </c>
      <c r="E8" s="268"/>
    </row>
    <row r="9" spans="1:5" s="259" customFormat="1" ht="20.25" customHeight="1">
      <c r="A9" s="269" t="s">
        <v>60</v>
      </c>
      <c r="B9" s="270" t="s">
        <v>61</v>
      </c>
      <c r="C9" s="152">
        <v>3</v>
      </c>
      <c r="D9" s="152">
        <v>3</v>
      </c>
      <c r="E9" s="268"/>
    </row>
    <row r="10" spans="1:5" s="259" customFormat="1" ht="20.25" customHeight="1">
      <c r="A10" s="156" t="s">
        <v>62</v>
      </c>
      <c r="B10" s="157" t="s">
        <v>63</v>
      </c>
      <c r="C10" s="152">
        <f>C11+C18+C21</f>
        <v>3495.63</v>
      </c>
      <c r="D10" s="152">
        <f>D11</f>
        <v>730.72</v>
      </c>
      <c r="E10" s="268">
        <f>E11+E18+E21</f>
        <v>2764.91</v>
      </c>
    </row>
    <row r="11" spans="1:5" s="259" customFormat="1" ht="20.25" customHeight="1">
      <c r="A11" s="269" t="s">
        <v>64</v>
      </c>
      <c r="B11" s="270" t="s">
        <v>65</v>
      </c>
      <c r="C11" s="152">
        <f>C12+C13+C14+C17+C15+C16</f>
        <v>2546.16</v>
      </c>
      <c r="D11" s="152">
        <f>D12+D14</f>
        <v>730.72</v>
      </c>
      <c r="E11" s="268">
        <f>E13+E17+E15+E14+E16</f>
        <v>1815.44</v>
      </c>
    </row>
    <row r="12" spans="1:5" s="259" customFormat="1" ht="20.25" customHeight="1">
      <c r="A12" s="269" t="s">
        <v>66</v>
      </c>
      <c r="B12" s="270" t="s">
        <v>67</v>
      </c>
      <c r="C12" s="152">
        <f>239.4+4.24</f>
        <v>243.64000000000001</v>
      </c>
      <c r="D12" s="152">
        <f>239.4+4.24</f>
        <v>243.64000000000001</v>
      </c>
      <c r="E12" s="268"/>
    </row>
    <row r="13" spans="1:5" s="259" customFormat="1" ht="20.25" customHeight="1">
      <c r="A13" s="160">
        <v>2070102</v>
      </c>
      <c r="B13" s="161" t="s">
        <v>68</v>
      </c>
      <c r="C13" s="152">
        <v>11</v>
      </c>
      <c r="D13" s="152"/>
      <c r="E13" s="268">
        <v>11</v>
      </c>
    </row>
    <row r="14" spans="1:5" s="259" customFormat="1" ht="20.25" customHeight="1">
      <c r="A14" s="269" t="s">
        <v>69</v>
      </c>
      <c r="B14" s="270" t="s">
        <v>70</v>
      </c>
      <c r="C14" s="152">
        <f>D14+E14</f>
        <v>562.0799999999999</v>
      </c>
      <c r="D14" s="152">
        <f>437.25+49.83</f>
        <v>487.08</v>
      </c>
      <c r="E14" s="163">
        <v>75</v>
      </c>
    </row>
    <row r="15" spans="1:5" s="259" customFormat="1" ht="20.25" customHeight="1">
      <c r="A15" s="160">
        <v>2070112</v>
      </c>
      <c r="B15" s="161" t="s">
        <v>71</v>
      </c>
      <c r="C15" s="162">
        <v>10.63</v>
      </c>
      <c r="D15" s="152"/>
      <c r="E15" s="163">
        <v>10.63</v>
      </c>
    </row>
    <row r="16" spans="1:5" s="259" customFormat="1" ht="20.25" customHeight="1">
      <c r="A16" s="160">
        <v>2070114</v>
      </c>
      <c r="B16" s="161" t="s">
        <v>72</v>
      </c>
      <c r="C16" s="162">
        <v>350</v>
      </c>
      <c r="D16" s="152"/>
      <c r="E16" s="163">
        <v>350</v>
      </c>
    </row>
    <row r="17" spans="1:5" s="259" customFormat="1" ht="20.25" customHeight="1">
      <c r="A17" s="160">
        <v>2070199</v>
      </c>
      <c r="B17" s="161" t="s">
        <v>73</v>
      </c>
      <c r="C17" s="163">
        <f>865.2+503.61</f>
        <v>1368.81</v>
      </c>
      <c r="D17" s="152"/>
      <c r="E17" s="163">
        <f>865.2+503.61</f>
        <v>1368.81</v>
      </c>
    </row>
    <row r="18" spans="1:5" s="259" customFormat="1" ht="20.25" customHeight="1">
      <c r="A18" s="160">
        <v>20702</v>
      </c>
      <c r="B18" s="161" t="s">
        <v>74</v>
      </c>
      <c r="C18" s="152">
        <f>C19+C20</f>
        <v>608</v>
      </c>
      <c r="D18" s="152"/>
      <c r="E18" s="163">
        <f>E19+E20</f>
        <v>608</v>
      </c>
    </row>
    <row r="19" spans="1:5" s="259" customFormat="1" ht="20.25" customHeight="1">
      <c r="A19" s="160">
        <v>2070204</v>
      </c>
      <c r="B19" s="161" t="s">
        <v>74</v>
      </c>
      <c r="C19" s="152">
        <f>6+195</f>
        <v>201</v>
      </c>
      <c r="D19" s="152"/>
      <c r="E19" s="163">
        <f>6+195</f>
        <v>201</v>
      </c>
    </row>
    <row r="20" spans="1:5" s="259" customFormat="1" ht="20.25" customHeight="1">
      <c r="A20" s="160">
        <v>2070205</v>
      </c>
      <c r="B20" s="161" t="s">
        <v>75</v>
      </c>
      <c r="C20" s="152">
        <f>200+207</f>
        <v>407</v>
      </c>
      <c r="D20" s="152"/>
      <c r="E20" s="163">
        <f>200+207</f>
        <v>407</v>
      </c>
    </row>
    <row r="21" spans="1:5" s="259" customFormat="1" ht="20.25" customHeight="1">
      <c r="A21" s="160">
        <v>20703</v>
      </c>
      <c r="B21" s="161" t="s">
        <v>76</v>
      </c>
      <c r="C21" s="152">
        <f>C22+C23</f>
        <v>341.47</v>
      </c>
      <c r="D21" s="152"/>
      <c r="E21" s="163">
        <f>E22+E23</f>
        <v>341.47</v>
      </c>
    </row>
    <row r="22" spans="1:5" s="259" customFormat="1" ht="20.25" customHeight="1">
      <c r="A22" s="160">
        <v>2070307</v>
      </c>
      <c r="B22" s="161" t="s">
        <v>77</v>
      </c>
      <c r="C22" s="152">
        <f>135+196.47</f>
        <v>331.47</v>
      </c>
      <c r="D22" s="152"/>
      <c r="E22" s="163">
        <f>135+196.47</f>
        <v>331.47</v>
      </c>
    </row>
    <row r="23" spans="1:5" s="259" customFormat="1" ht="20.25" customHeight="1">
      <c r="A23" s="160">
        <v>2070308</v>
      </c>
      <c r="B23" s="161" t="s">
        <v>78</v>
      </c>
      <c r="C23" s="152">
        <v>10</v>
      </c>
      <c r="D23" s="152"/>
      <c r="E23" s="152">
        <v>10</v>
      </c>
    </row>
    <row r="24" spans="1:5" s="259" customFormat="1" ht="20.25" customHeight="1">
      <c r="A24" s="156" t="s">
        <v>79</v>
      </c>
      <c r="B24" s="157" t="s">
        <v>80</v>
      </c>
      <c r="C24" s="152">
        <f>C26+C27+C28</f>
        <v>126.96</v>
      </c>
      <c r="D24" s="152">
        <f>D25</f>
        <v>126.96</v>
      </c>
      <c r="E24" s="152"/>
    </row>
    <row r="25" spans="1:5" s="259" customFormat="1" ht="20.25" customHeight="1">
      <c r="A25" s="269" t="s">
        <v>81</v>
      </c>
      <c r="B25" s="270" t="s">
        <v>82</v>
      </c>
      <c r="C25" s="152">
        <f>C26+C27+C28</f>
        <v>126.96</v>
      </c>
      <c r="D25" s="152">
        <f>D26+D27+D28</f>
        <v>126.96</v>
      </c>
      <c r="E25" s="152"/>
    </row>
    <row r="26" spans="1:5" s="259" customFormat="1" ht="20.25" customHeight="1">
      <c r="A26" s="269" t="s">
        <v>83</v>
      </c>
      <c r="B26" s="270" t="s">
        <v>84</v>
      </c>
      <c r="C26" s="152">
        <v>52.68</v>
      </c>
      <c r="D26" s="152">
        <v>52.68</v>
      </c>
      <c r="E26" s="152"/>
    </row>
    <row r="27" spans="1:5" s="259" customFormat="1" ht="20.25" customHeight="1">
      <c r="A27" s="269" t="s">
        <v>85</v>
      </c>
      <c r="B27" s="270" t="s">
        <v>86</v>
      </c>
      <c r="C27" s="152">
        <v>23.32</v>
      </c>
      <c r="D27" s="152">
        <v>23.32</v>
      </c>
      <c r="E27" s="152"/>
    </row>
    <row r="28" spans="1:5" s="259" customFormat="1" ht="20.25" customHeight="1">
      <c r="A28" s="269" t="s">
        <v>87</v>
      </c>
      <c r="B28" s="270" t="s">
        <v>88</v>
      </c>
      <c r="C28" s="152">
        <f>49.48+1.48</f>
        <v>50.959999999999994</v>
      </c>
      <c r="D28" s="152">
        <f>49.48+1.48</f>
        <v>50.959999999999994</v>
      </c>
      <c r="E28" s="152"/>
    </row>
    <row r="29" spans="1:5" s="259" customFormat="1" ht="20.25" customHeight="1">
      <c r="A29" s="271" t="s">
        <v>89</v>
      </c>
      <c r="B29" s="272" t="s">
        <v>90</v>
      </c>
      <c r="C29" s="152">
        <v>30.03</v>
      </c>
      <c r="D29" s="152">
        <v>30.03</v>
      </c>
      <c r="E29" s="152"/>
    </row>
    <row r="30" spans="1:5" s="259" customFormat="1" ht="20.25" customHeight="1">
      <c r="A30" s="135" t="s">
        <v>91</v>
      </c>
      <c r="B30" s="136" t="s">
        <v>92</v>
      </c>
      <c r="C30" s="152">
        <v>30.03</v>
      </c>
      <c r="D30" s="152">
        <v>30.03</v>
      </c>
      <c r="E30" s="152"/>
    </row>
    <row r="31" spans="1:5" s="259" customFormat="1" ht="20.25" customHeight="1">
      <c r="A31" s="135" t="s">
        <v>93</v>
      </c>
      <c r="B31" s="136" t="s">
        <v>94</v>
      </c>
      <c r="C31" s="152">
        <v>11.15</v>
      </c>
      <c r="D31" s="152">
        <v>11.15</v>
      </c>
      <c r="E31" s="152"/>
    </row>
    <row r="32" spans="1:5" s="259" customFormat="1" ht="20.25" customHeight="1">
      <c r="A32" s="135" t="s">
        <v>95</v>
      </c>
      <c r="B32" s="136" t="s">
        <v>96</v>
      </c>
      <c r="C32" s="152">
        <v>18</v>
      </c>
      <c r="D32" s="152">
        <v>18</v>
      </c>
      <c r="E32" s="152"/>
    </row>
    <row r="33" spans="1:5" s="259" customFormat="1" ht="20.25" customHeight="1">
      <c r="A33" s="135" t="s">
        <v>97</v>
      </c>
      <c r="B33" s="136" t="s">
        <v>98</v>
      </c>
      <c r="C33" s="152">
        <v>0.87</v>
      </c>
      <c r="D33" s="152">
        <v>0.87</v>
      </c>
      <c r="E33" s="152"/>
    </row>
    <row r="34" spans="1:5" s="259" customFormat="1" ht="20.25" customHeight="1">
      <c r="A34" s="131" t="s">
        <v>99</v>
      </c>
      <c r="B34" s="128" t="s">
        <v>100</v>
      </c>
      <c r="C34" s="152">
        <v>41.03</v>
      </c>
      <c r="D34" s="152">
        <v>41.03</v>
      </c>
      <c r="E34" s="152"/>
    </row>
    <row r="35" spans="1:5" s="259" customFormat="1" ht="27" customHeight="1">
      <c r="A35" s="135" t="s">
        <v>101</v>
      </c>
      <c r="B35" s="136" t="s">
        <v>102</v>
      </c>
      <c r="C35" s="152">
        <v>41.03</v>
      </c>
      <c r="D35" s="152">
        <v>41.03</v>
      </c>
      <c r="E35" s="152"/>
    </row>
    <row r="36" spans="1:5" ht="27" customHeight="1">
      <c r="A36" s="135" t="s">
        <v>103</v>
      </c>
      <c r="B36" s="136" t="s">
        <v>104</v>
      </c>
      <c r="C36" s="152">
        <v>41.03</v>
      </c>
      <c r="D36" s="152">
        <v>41.03</v>
      </c>
      <c r="E36" s="152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5">
      <selection activeCell="D6" sqref="D6:F6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233" t="s">
        <v>105</v>
      </c>
      <c r="B1" s="211"/>
      <c r="C1" s="211"/>
      <c r="D1" s="211"/>
    </row>
    <row r="2" spans="1:6" ht="94.5" customHeight="1">
      <c r="A2" s="242" t="s">
        <v>106</v>
      </c>
      <c r="B2" s="242"/>
      <c r="C2" s="242"/>
      <c r="D2" s="242"/>
      <c r="E2" s="242"/>
      <c r="F2" s="242"/>
    </row>
    <row r="3" spans="1:6" ht="18.75">
      <c r="A3" s="243"/>
      <c r="B3" s="243"/>
      <c r="C3" s="236" t="s">
        <v>2</v>
      </c>
      <c r="D3" s="236"/>
      <c r="E3" s="236"/>
      <c r="F3" s="236"/>
    </row>
    <row r="4" spans="1:6" ht="18.75" customHeight="1">
      <c r="A4" s="244" t="s">
        <v>49</v>
      </c>
      <c r="B4" s="245"/>
      <c r="C4" s="245" t="s">
        <v>107</v>
      </c>
      <c r="D4" s="245" t="s">
        <v>108</v>
      </c>
      <c r="E4" s="245"/>
      <c r="F4" s="246"/>
    </row>
    <row r="5" spans="1:6" ht="23.25" customHeight="1">
      <c r="A5" s="247" t="s">
        <v>109</v>
      </c>
      <c r="B5" s="248" t="s">
        <v>110</v>
      </c>
      <c r="C5" s="248"/>
      <c r="D5" s="249" t="s">
        <v>52</v>
      </c>
      <c r="E5" s="248" t="s">
        <v>111</v>
      </c>
      <c r="F5" s="250" t="s">
        <v>112</v>
      </c>
    </row>
    <row r="6" spans="3:6" ht="23.25" customHeight="1">
      <c r="C6" s="251" t="s">
        <v>113</v>
      </c>
      <c r="D6" s="252">
        <f>D7+D17+D29</f>
        <v>931.74</v>
      </c>
      <c r="E6" s="252">
        <f>E7+E17+E29</f>
        <v>892.8</v>
      </c>
      <c r="F6" s="252">
        <f>F17</f>
        <v>38.940000000000005</v>
      </c>
    </row>
    <row r="7" spans="1:6" ht="15">
      <c r="A7" s="253">
        <v>301</v>
      </c>
      <c r="B7" s="156" t="s">
        <v>114</v>
      </c>
      <c r="C7" s="157" t="s">
        <v>115</v>
      </c>
      <c r="D7" s="252">
        <f>D8+D9+D10+D11+D12+D13+D14+D15+D16</f>
        <v>829.76</v>
      </c>
      <c r="E7" s="254">
        <f>E8+E9+E10+E11+E12+E13+E14+E15+E16</f>
        <v>829.76</v>
      </c>
      <c r="F7" s="255"/>
    </row>
    <row r="8" spans="1:6" ht="15">
      <c r="A8" s="256"/>
      <c r="B8" s="160" t="s">
        <v>116</v>
      </c>
      <c r="C8" s="161" t="s">
        <v>117</v>
      </c>
      <c r="D8" s="252">
        <f>150.1+3.61+49.83</f>
        <v>203.54000000000002</v>
      </c>
      <c r="E8" s="254">
        <f>150.1+3.61+49.83</f>
        <v>203.54000000000002</v>
      </c>
      <c r="F8" s="255"/>
    </row>
    <row r="9" spans="1:6" ht="15">
      <c r="A9" s="256"/>
      <c r="B9" s="160" t="s">
        <v>118</v>
      </c>
      <c r="C9" s="161" t="s">
        <v>119</v>
      </c>
      <c r="D9" s="252">
        <v>47.62</v>
      </c>
      <c r="E9" s="254">
        <v>47.62</v>
      </c>
      <c r="F9" s="255"/>
    </row>
    <row r="10" spans="1:6" ht="15">
      <c r="A10" s="256"/>
      <c r="B10" s="160" t="s">
        <v>120</v>
      </c>
      <c r="C10" s="161" t="s">
        <v>121</v>
      </c>
      <c r="D10" s="252">
        <v>83.71</v>
      </c>
      <c r="E10" s="254">
        <v>83.71</v>
      </c>
      <c r="F10" s="255"/>
    </row>
    <row r="11" spans="1:6" ht="15">
      <c r="A11" s="256"/>
      <c r="B11" s="160" t="s">
        <v>122</v>
      </c>
      <c r="C11" s="161" t="s">
        <v>123</v>
      </c>
      <c r="D11" s="252">
        <v>347.83</v>
      </c>
      <c r="E11" s="254">
        <v>347.83</v>
      </c>
      <c r="F11" s="255"/>
    </row>
    <row r="12" spans="1:6" ht="15">
      <c r="A12" s="256"/>
      <c r="B12" s="160" t="s">
        <v>124</v>
      </c>
      <c r="C12" s="161" t="s">
        <v>125</v>
      </c>
      <c r="D12" s="252">
        <v>52.68</v>
      </c>
      <c r="E12" s="254">
        <v>52.68</v>
      </c>
      <c r="F12" s="255"/>
    </row>
    <row r="13" spans="1:6" ht="15">
      <c r="A13" s="253"/>
      <c r="B13" s="160" t="s">
        <v>126</v>
      </c>
      <c r="C13" s="161" t="s">
        <v>127</v>
      </c>
      <c r="D13" s="252">
        <v>23.32</v>
      </c>
      <c r="E13" s="254">
        <v>23.32</v>
      </c>
      <c r="F13" s="255"/>
    </row>
    <row r="14" spans="1:6" ht="15">
      <c r="A14" s="253"/>
      <c r="B14" s="160" t="s">
        <v>128</v>
      </c>
      <c r="C14" s="161" t="s">
        <v>129</v>
      </c>
      <c r="D14" s="252">
        <v>24.78</v>
      </c>
      <c r="E14" s="254">
        <v>24.78</v>
      </c>
      <c r="F14" s="255"/>
    </row>
    <row r="15" spans="1:6" ht="15">
      <c r="A15" s="253"/>
      <c r="B15" s="160" t="s">
        <v>130</v>
      </c>
      <c r="C15" s="161" t="s">
        <v>131</v>
      </c>
      <c r="D15" s="252">
        <v>5.25</v>
      </c>
      <c r="E15" s="254">
        <v>5.25</v>
      </c>
      <c r="F15" s="255"/>
    </row>
    <row r="16" spans="1:6" ht="15">
      <c r="A16" s="253"/>
      <c r="B16" s="160" t="s">
        <v>132</v>
      </c>
      <c r="C16" s="161" t="s">
        <v>133</v>
      </c>
      <c r="D16" s="252">
        <v>41.03</v>
      </c>
      <c r="E16" s="254">
        <v>41.03</v>
      </c>
      <c r="F16" s="255"/>
    </row>
    <row r="17" spans="1:6" ht="15">
      <c r="A17" s="253">
        <v>302</v>
      </c>
      <c r="B17" s="156" t="s">
        <v>134</v>
      </c>
      <c r="C17" s="157" t="s">
        <v>135</v>
      </c>
      <c r="D17" s="252">
        <f>D18+D19+D20+D21+D22+D23+D24+D25+D26+D27+D28</f>
        <v>47.86000000000001</v>
      </c>
      <c r="E17" s="254">
        <v>8.92</v>
      </c>
      <c r="F17" s="255">
        <f>F18+F19+F20+F21+F22+F23+F25+F24+F26+F28</f>
        <v>38.940000000000005</v>
      </c>
    </row>
    <row r="18" spans="1:6" ht="15">
      <c r="A18" s="256"/>
      <c r="B18" s="160" t="s">
        <v>136</v>
      </c>
      <c r="C18" s="161" t="s">
        <v>137</v>
      </c>
      <c r="D18" s="252">
        <v>1.04</v>
      </c>
      <c r="E18" s="252"/>
      <c r="F18" s="257">
        <v>1.04</v>
      </c>
    </row>
    <row r="19" spans="1:6" ht="15">
      <c r="A19" s="253"/>
      <c r="B19" s="160" t="s">
        <v>138</v>
      </c>
      <c r="C19" s="161" t="s">
        <v>139</v>
      </c>
      <c r="D19" s="252">
        <v>0.5</v>
      </c>
      <c r="E19" s="252"/>
      <c r="F19" s="252">
        <v>0.5</v>
      </c>
    </row>
    <row r="20" spans="2:6" ht="12.75">
      <c r="B20" s="160" t="s">
        <v>140</v>
      </c>
      <c r="C20" s="161" t="s">
        <v>141</v>
      </c>
      <c r="D20" s="252">
        <v>1</v>
      </c>
      <c r="E20" s="252"/>
      <c r="F20" s="252">
        <v>1</v>
      </c>
    </row>
    <row r="21" spans="1:6" ht="15">
      <c r="A21" s="253"/>
      <c r="B21" s="160" t="s">
        <v>142</v>
      </c>
      <c r="C21" s="161" t="s">
        <v>143</v>
      </c>
      <c r="D21" s="252">
        <v>2</v>
      </c>
      <c r="E21" s="252"/>
      <c r="F21" s="252">
        <v>2</v>
      </c>
    </row>
    <row r="22" spans="1:6" ht="15">
      <c r="A22" s="253"/>
      <c r="B22" s="160" t="s">
        <v>144</v>
      </c>
      <c r="C22" s="161" t="s">
        <v>145</v>
      </c>
      <c r="D22" s="252">
        <v>0.5</v>
      </c>
      <c r="E22" s="252"/>
      <c r="F22" s="252">
        <v>0.5</v>
      </c>
    </row>
    <row r="23" spans="1:6" ht="15">
      <c r="A23" s="253"/>
      <c r="B23" s="160" t="s">
        <v>146</v>
      </c>
      <c r="C23" s="161" t="s">
        <v>147</v>
      </c>
      <c r="D23" s="252">
        <v>3</v>
      </c>
      <c r="E23" s="252"/>
      <c r="F23" s="252">
        <v>3</v>
      </c>
    </row>
    <row r="24" spans="1:6" ht="15">
      <c r="A24" s="253"/>
      <c r="B24" s="160" t="s">
        <v>148</v>
      </c>
      <c r="C24" s="161" t="s">
        <v>149</v>
      </c>
      <c r="D24" s="252">
        <v>15.1</v>
      </c>
      <c r="E24" s="252"/>
      <c r="F24" s="252">
        <v>15.1</v>
      </c>
    </row>
    <row r="25" spans="1:6" ht="15">
      <c r="A25" s="253"/>
      <c r="B25" s="160" t="s">
        <v>150</v>
      </c>
      <c r="C25" s="161" t="s">
        <v>151</v>
      </c>
      <c r="D25" s="252">
        <v>3</v>
      </c>
      <c r="E25" s="252"/>
      <c r="F25" s="252">
        <v>3</v>
      </c>
    </row>
    <row r="26" spans="1:6" ht="15">
      <c r="A26" s="253"/>
      <c r="B26" s="160" t="s">
        <v>152</v>
      </c>
      <c r="C26" s="161" t="s">
        <v>153</v>
      </c>
      <c r="D26" s="252">
        <v>7.6</v>
      </c>
      <c r="E26" s="252"/>
      <c r="F26" s="252">
        <v>7.6</v>
      </c>
    </row>
    <row r="27" spans="1:6" ht="15">
      <c r="A27" s="253"/>
      <c r="B27" s="160" t="s">
        <v>154</v>
      </c>
      <c r="C27" s="161" t="s">
        <v>155</v>
      </c>
      <c r="D27" s="252">
        <f>8.46+0.46</f>
        <v>8.920000000000002</v>
      </c>
      <c r="E27" s="252">
        <f>8.46+0.46</f>
        <v>8.920000000000002</v>
      </c>
      <c r="F27" s="252"/>
    </row>
    <row r="28" spans="1:6" ht="15">
      <c r="A28" s="253"/>
      <c r="B28" s="160" t="s">
        <v>156</v>
      </c>
      <c r="C28" s="161" t="s">
        <v>157</v>
      </c>
      <c r="D28" s="252">
        <v>5.2</v>
      </c>
      <c r="E28" s="252"/>
      <c r="F28" s="252">
        <v>5.2</v>
      </c>
    </row>
    <row r="29" spans="1:6" ht="15">
      <c r="A29" s="253">
        <v>303</v>
      </c>
      <c r="B29" s="156" t="s">
        <v>158</v>
      </c>
      <c r="C29" s="157" t="s">
        <v>159</v>
      </c>
      <c r="D29" s="252">
        <f>D30+D31</f>
        <v>54.120000000000005</v>
      </c>
      <c r="E29" s="252">
        <f>E30+E31</f>
        <v>54.120000000000005</v>
      </c>
      <c r="F29" s="252"/>
    </row>
    <row r="30" spans="1:6" ht="12.75">
      <c r="A30" s="156"/>
      <c r="B30" s="160" t="s">
        <v>160</v>
      </c>
      <c r="C30" s="161" t="s">
        <v>161</v>
      </c>
      <c r="D30" s="252">
        <f>8.8+0.14</f>
        <v>8.940000000000001</v>
      </c>
      <c r="E30" s="252">
        <f>8.8+0.14</f>
        <v>8.940000000000001</v>
      </c>
      <c r="F30" s="252"/>
    </row>
    <row r="31" spans="1:6" ht="15">
      <c r="A31" s="253"/>
      <c r="B31" s="160" t="s">
        <v>162</v>
      </c>
      <c r="C31" s="161" t="s">
        <v>163</v>
      </c>
      <c r="D31" s="252">
        <f>43.7+1.48</f>
        <v>45.18</v>
      </c>
      <c r="E31" s="252">
        <f>43.7+1.48</f>
        <v>45.18</v>
      </c>
      <c r="F31" s="252"/>
    </row>
    <row r="32" spans="1:6" ht="12">
      <c r="A32" s="172" t="s">
        <v>164</v>
      </c>
      <c r="D32" s="258"/>
      <c r="E32" s="258"/>
      <c r="F32" s="258"/>
    </row>
    <row r="33" spans="4:6" ht="12">
      <c r="D33" s="258"/>
      <c r="E33" s="258"/>
      <c r="F33" s="258"/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8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B7" sqref="B7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231" customFormat="1" ht="24" customHeight="1">
      <c r="A1" s="233" t="s">
        <v>165</v>
      </c>
      <c r="B1" s="233"/>
    </row>
    <row r="2" spans="1:6" ht="69" customHeight="1">
      <c r="A2" s="234" t="s">
        <v>166</v>
      </c>
      <c r="B2" s="234"/>
      <c r="C2" s="234"/>
      <c r="D2" s="234"/>
      <c r="E2" s="234"/>
      <c r="F2" s="234"/>
    </row>
    <row r="3" spans="1:6" s="232" customFormat="1" ht="19.5" customHeight="1">
      <c r="A3" s="235"/>
      <c r="F3" s="236" t="s">
        <v>2</v>
      </c>
    </row>
    <row r="4" spans="1:7" ht="42" customHeight="1">
      <c r="A4" s="237" t="s">
        <v>167</v>
      </c>
      <c r="B4" s="237"/>
      <c r="C4" s="237"/>
      <c r="D4" s="237"/>
      <c r="E4" s="237"/>
      <c r="F4" s="237"/>
      <c r="G4" s="238"/>
    </row>
    <row r="5" spans="1:7" ht="42" customHeight="1">
      <c r="A5" s="237" t="s">
        <v>168</v>
      </c>
      <c r="B5" s="239" t="s">
        <v>169</v>
      </c>
      <c r="C5" s="237" t="s">
        <v>170</v>
      </c>
      <c r="D5" s="237"/>
      <c r="E5" s="237"/>
      <c r="F5" s="237" t="s">
        <v>171</v>
      </c>
      <c r="G5" s="238"/>
    </row>
    <row r="6" spans="1:7" ht="42" customHeight="1">
      <c r="A6" s="237"/>
      <c r="B6" s="239"/>
      <c r="C6" s="237" t="s">
        <v>172</v>
      </c>
      <c r="D6" s="239" t="s">
        <v>173</v>
      </c>
      <c r="E6" s="239" t="s">
        <v>174</v>
      </c>
      <c r="F6" s="237"/>
      <c r="G6" s="238"/>
    </row>
    <row r="7" spans="1:7" ht="42" customHeight="1">
      <c r="A7" s="240">
        <v>10.6</v>
      </c>
      <c r="B7" s="240">
        <v>0</v>
      </c>
      <c r="C7" s="240">
        <v>7.6</v>
      </c>
      <c r="D7" s="240">
        <v>0</v>
      </c>
      <c r="E7" s="240">
        <v>7.6</v>
      </c>
      <c r="F7" s="240">
        <v>3</v>
      </c>
      <c r="G7" s="238"/>
    </row>
    <row r="8" ht="20.25" customHeight="1"/>
    <row r="9" ht="20.25" customHeight="1">
      <c r="B9" s="241"/>
    </row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7" sqref="B7"/>
    </sheetView>
  </sheetViews>
  <sheetFormatPr defaultColWidth="9.33203125" defaultRowHeight="11.25"/>
  <cols>
    <col min="1" max="1" width="21" style="209" customWidth="1"/>
    <col min="2" max="2" width="55.16015625" style="209" customWidth="1"/>
    <col min="3" max="3" width="21.16015625" style="210" customWidth="1"/>
    <col min="4" max="4" width="18.33203125" style="210" customWidth="1"/>
    <col min="5" max="5" width="19.16015625" style="210" customWidth="1"/>
    <col min="6" max="16384" width="9.33203125" style="209" customWidth="1"/>
  </cols>
  <sheetData>
    <row r="1" spans="1:7" ht="17.25">
      <c r="A1" s="113" t="s">
        <v>175</v>
      </c>
      <c r="B1" s="113"/>
      <c r="C1" s="113"/>
      <c r="D1" s="113"/>
      <c r="E1" s="113"/>
      <c r="F1" s="211"/>
      <c r="G1" s="211"/>
    </row>
    <row r="2" spans="1:5" ht="24">
      <c r="A2" s="212" t="s">
        <v>176</v>
      </c>
      <c r="B2" s="213"/>
      <c r="C2" s="213"/>
      <c r="D2" s="213"/>
      <c r="E2" s="213"/>
    </row>
    <row r="3" spans="2:5" ht="15.75">
      <c r="B3" s="214"/>
      <c r="D3" s="215" t="s">
        <v>2</v>
      </c>
      <c r="E3" s="215"/>
    </row>
    <row r="4" spans="1:5" ht="20.25" customHeight="1">
      <c r="A4" s="216" t="s">
        <v>49</v>
      </c>
      <c r="B4" s="217" t="s">
        <v>50</v>
      </c>
      <c r="C4" s="217" t="s">
        <v>177</v>
      </c>
      <c r="D4" s="217"/>
      <c r="E4" s="218"/>
    </row>
    <row r="5" spans="1:5" ht="20.25" customHeight="1">
      <c r="A5" s="219"/>
      <c r="B5" s="220"/>
      <c r="C5" s="220" t="s">
        <v>52</v>
      </c>
      <c r="D5" s="221" t="s">
        <v>53</v>
      </c>
      <c r="E5" s="222" t="s">
        <v>54</v>
      </c>
    </row>
    <row r="6" spans="1:5" ht="20.25" customHeight="1">
      <c r="A6" s="223"/>
      <c r="B6" s="224" t="s">
        <v>113</v>
      </c>
      <c r="C6" s="139">
        <v>589.98</v>
      </c>
      <c r="D6" s="225"/>
      <c r="E6" s="139">
        <v>589.98</v>
      </c>
    </row>
    <row r="7" spans="1:5" ht="20.25" customHeight="1">
      <c r="A7" s="226">
        <v>229</v>
      </c>
      <c r="B7" s="227" t="s">
        <v>178</v>
      </c>
      <c r="C7" s="139">
        <v>589.98</v>
      </c>
      <c r="D7" s="228"/>
      <c r="E7" s="139">
        <v>589.98</v>
      </c>
    </row>
    <row r="8" spans="1:5" ht="20.25" customHeight="1">
      <c r="A8" s="226">
        <v>22960</v>
      </c>
      <c r="B8" s="227" t="s">
        <v>179</v>
      </c>
      <c r="C8" s="139">
        <v>589.98</v>
      </c>
      <c r="D8" s="228"/>
      <c r="E8" s="139">
        <v>589.98</v>
      </c>
    </row>
    <row r="9" spans="1:5" ht="20.25" customHeight="1">
      <c r="A9" s="226">
        <v>2296003</v>
      </c>
      <c r="B9" s="227" t="s">
        <v>180</v>
      </c>
      <c r="C9" s="139">
        <v>589.98</v>
      </c>
      <c r="D9" s="228"/>
      <c r="E9" s="139">
        <v>589.98</v>
      </c>
    </row>
    <row r="10" spans="1:4" ht="17.25">
      <c r="A10" s="209" t="s">
        <v>181</v>
      </c>
      <c r="B10" s="214"/>
      <c r="D10" s="229"/>
    </row>
    <row r="13" spans="2:5" s="208" customFormat="1" ht="15">
      <c r="B13" s="209"/>
      <c r="C13" s="210"/>
      <c r="D13" s="210"/>
      <c r="E13" s="230"/>
    </row>
    <row r="31" ht="15" hidden="1"/>
    <row r="32" ht="15" hidden="1"/>
    <row r="41" ht="15" hidden="1"/>
    <row r="42" ht="15" hidden="1"/>
    <row r="43" ht="15" hidden="1"/>
    <row r="44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5 B6 D3 F1:IV9 D5:E5 D6:D9 B10:IV65536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11" sqref="C11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178" t="s">
        <v>182</v>
      </c>
    </row>
    <row r="2" spans="1:4" ht="26.25">
      <c r="A2" s="114" t="s">
        <v>183</v>
      </c>
      <c r="B2" s="115"/>
      <c r="C2" s="115"/>
      <c r="D2" s="115"/>
    </row>
    <row r="3" spans="1:4" ht="12">
      <c r="A3" s="179"/>
      <c r="B3" s="179"/>
      <c r="C3" s="179"/>
      <c r="D3" s="180" t="s">
        <v>2</v>
      </c>
    </row>
    <row r="4" spans="1:4" ht="15.75" customHeight="1">
      <c r="A4" s="181" t="s">
        <v>184</v>
      </c>
      <c r="B4" s="145"/>
      <c r="C4" s="182" t="s">
        <v>185</v>
      </c>
      <c r="D4" s="183"/>
    </row>
    <row r="5" spans="1:4" ht="15.75" customHeight="1">
      <c r="A5" s="184" t="s">
        <v>186</v>
      </c>
      <c r="B5" s="127" t="s">
        <v>187</v>
      </c>
      <c r="C5" s="123" t="s">
        <v>188</v>
      </c>
      <c r="D5" s="185" t="s">
        <v>187</v>
      </c>
    </row>
    <row r="6" spans="1:4" ht="15.75" customHeight="1">
      <c r="A6" s="186" t="s">
        <v>189</v>
      </c>
      <c r="B6" s="129">
        <v>3696.65</v>
      </c>
      <c r="C6" s="187" t="s">
        <v>190</v>
      </c>
      <c r="D6" s="188">
        <v>3</v>
      </c>
    </row>
    <row r="7" spans="1:4" ht="15.75" customHeight="1">
      <c r="A7" s="186" t="s">
        <v>191</v>
      </c>
      <c r="B7" s="129">
        <v>589.98</v>
      </c>
      <c r="C7" s="187" t="s">
        <v>192</v>
      </c>
      <c r="D7" s="129">
        <v>0</v>
      </c>
    </row>
    <row r="8" spans="1:4" ht="15.75" customHeight="1">
      <c r="A8" s="186" t="s">
        <v>193</v>
      </c>
      <c r="B8" s="129"/>
      <c r="C8" s="187" t="s">
        <v>194</v>
      </c>
      <c r="D8" s="129">
        <v>0</v>
      </c>
    </row>
    <row r="9" spans="1:4" ht="15.75" customHeight="1">
      <c r="A9" s="186" t="s">
        <v>195</v>
      </c>
      <c r="B9" s="129"/>
      <c r="C9" s="187" t="s">
        <v>196</v>
      </c>
      <c r="D9" s="129">
        <v>0</v>
      </c>
    </row>
    <row r="10" spans="1:4" ht="15.75" customHeight="1">
      <c r="A10" s="186" t="s">
        <v>197</v>
      </c>
      <c r="B10" s="129"/>
      <c r="C10" s="187" t="s">
        <v>198</v>
      </c>
      <c r="D10" s="129">
        <v>0</v>
      </c>
    </row>
    <row r="11" spans="1:4" ht="15.75" customHeight="1">
      <c r="A11" s="186" t="s">
        <v>199</v>
      </c>
      <c r="B11" s="129"/>
      <c r="C11" s="187" t="s">
        <v>200</v>
      </c>
      <c r="D11" s="129">
        <v>0</v>
      </c>
    </row>
    <row r="12" spans="1:4" ht="15.75" customHeight="1">
      <c r="A12" s="186"/>
      <c r="B12" s="129"/>
      <c r="C12" s="187" t="s">
        <v>201</v>
      </c>
      <c r="D12" s="129">
        <v>3495.63</v>
      </c>
    </row>
    <row r="13" spans="1:4" ht="15.75" customHeight="1">
      <c r="A13" s="189"/>
      <c r="B13" s="190"/>
      <c r="C13" s="187" t="s">
        <v>202</v>
      </c>
      <c r="D13" s="129">
        <v>126.96</v>
      </c>
    </row>
    <row r="14" spans="1:4" ht="15.75" customHeight="1">
      <c r="A14" s="186"/>
      <c r="B14" s="190"/>
      <c r="C14" s="187" t="s">
        <v>203</v>
      </c>
      <c r="D14" s="129">
        <v>30.03</v>
      </c>
    </row>
    <row r="15" spans="1:4" ht="15.75" customHeight="1">
      <c r="A15" s="186"/>
      <c r="B15" s="190"/>
      <c r="C15" s="187" t="s">
        <v>204</v>
      </c>
      <c r="D15" s="129">
        <v>0</v>
      </c>
    </row>
    <row r="16" spans="1:4" ht="15.75" customHeight="1">
      <c r="A16" s="186"/>
      <c r="B16" s="190"/>
      <c r="C16" s="187" t="s">
        <v>205</v>
      </c>
      <c r="D16" s="129">
        <v>0</v>
      </c>
    </row>
    <row r="17" spans="1:4" ht="15.75" customHeight="1">
      <c r="A17" s="186"/>
      <c r="B17" s="190"/>
      <c r="C17" s="187" t="s">
        <v>206</v>
      </c>
      <c r="D17" s="129">
        <v>0</v>
      </c>
    </row>
    <row r="18" spans="1:4" ht="15.75" customHeight="1">
      <c r="A18" s="186"/>
      <c r="B18" s="190"/>
      <c r="C18" s="187" t="s">
        <v>207</v>
      </c>
      <c r="D18" s="129">
        <v>0</v>
      </c>
    </row>
    <row r="19" spans="1:4" ht="15.75" customHeight="1">
      <c r="A19" s="186"/>
      <c r="B19" s="190"/>
      <c r="C19" s="187" t="s">
        <v>208</v>
      </c>
      <c r="D19" s="129">
        <v>0</v>
      </c>
    </row>
    <row r="20" spans="1:4" ht="15.75" customHeight="1">
      <c r="A20" s="186"/>
      <c r="B20" s="190"/>
      <c r="C20" s="187" t="s">
        <v>209</v>
      </c>
      <c r="D20" s="129">
        <v>0</v>
      </c>
    </row>
    <row r="21" spans="1:4" ht="15.75" customHeight="1">
      <c r="A21" s="186"/>
      <c r="B21" s="190"/>
      <c r="C21" s="187" t="s">
        <v>210</v>
      </c>
      <c r="D21" s="129">
        <v>0</v>
      </c>
    </row>
    <row r="22" spans="1:4" ht="15.75" customHeight="1">
      <c r="A22" s="186"/>
      <c r="B22" s="190"/>
      <c r="C22" s="187" t="s">
        <v>211</v>
      </c>
      <c r="D22" s="129">
        <v>0</v>
      </c>
    </row>
    <row r="23" spans="1:4" ht="15.75" customHeight="1">
      <c r="A23" s="186"/>
      <c r="B23" s="190"/>
      <c r="C23" s="126" t="s">
        <v>212</v>
      </c>
      <c r="D23" s="129">
        <v>0</v>
      </c>
    </row>
    <row r="24" spans="1:4" ht="15.75" customHeight="1">
      <c r="A24" s="186"/>
      <c r="B24" s="190"/>
      <c r="C24" s="126" t="s">
        <v>213</v>
      </c>
      <c r="D24" s="129">
        <v>41.03</v>
      </c>
    </row>
    <row r="25" spans="1:4" ht="15.75" customHeight="1">
      <c r="A25" s="186"/>
      <c r="B25" s="190"/>
      <c r="C25" s="126" t="s">
        <v>214</v>
      </c>
      <c r="D25" s="129">
        <v>0</v>
      </c>
    </row>
    <row r="26" spans="1:4" ht="15.75" customHeight="1">
      <c r="A26" s="186"/>
      <c r="B26" s="190"/>
      <c r="C26" s="126" t="s">
        <v>215</v>
      </c>
      <c r="D26" s="129">
        <v>0</v>
      </c>
    </row>
    <row r="27" spans="1:4" ht="15.75" customHeight="1">
      <c r="A27" s="186"/>
      <c r="B27" s="190"/>
      <c r="C27" s="126" t="s">
        <v>216</v>
      </c>
      <c r="D27" s="129">
        <v>589.98</v>
      </c>
    </row>
    <row r="28" spans="1:4" ht="15.75" customHeight="1">
      <c r="A28" s="186"/>
      <c r="B28" s="190"/>
      <c r="C28" s="126" t="s">
        <v>217</v>
      </c>
      <c r="D28" s="129">
        <v>0</v>
      </c>
    </row>
    <row r="29" spans="1:4" ht="15.75" customHeight="1">
      <c r="A29" s="186"/>
      <c r="B29" s="190"/>
      <c r="C29" s="126" t="s">
        <v>218</v>
      </c>
      <c r="D29" s="129">
        <v>0</v>
      </c>
    </row>
    <row r="30" spans="1:4" ht="15.75" customHeight="1">
      <c r="A30" s="191"/>
      <c r="B30" s="190"/>
      <c r="C30" s="192"/>
      <c r="D30" s="130"/>
    </row>
    <row r="31" spans="1:4" ht="15.75" customHeight="1">
      <c r="A31" s="191" t="s">
        <v>219</v>
      </c>
      <c r="B31" s="129">
        <f>SUM(B6:B30)</f>
        <v>4286.63</v>
      </c>
      <c r="C31" s="192" t="s">
        <v>220</v>
      </c>
      <c r="D31" s="193">
        <f>SUM(D6:D30)</f>
        <v>4286.630000000001</v>
      </c>
    </row>
    <row r="32" spans="1:4" ht="15.75" customHeight="1">
      <c r="A32" s="191" t="s">
        <v>221</v>
      </c>
      <c r="B32" s="190"/>
      <c r="C32" s="194" t="s">
        <v>222</v>
      </c>
      <c r="D32" s="195"/>
    </row>
    <row r="33" spans="1:4" ht="15.75" customHeight="1">
      <c r="A33" s="191" t="s">
        <v>223</v>
      </c>
      <c r="B33" s="190"/>
      <c r="C33" s="194"/>
      <c r="D33" s="196"/>
    </row>
    <row r="34" spans="1:4" ht="15.75" customHeight="1">
      <c r="A34" s="197" t="s">
        <v>224</v>
      </c>
      <c r="B34" s="188">
        <f>B31+B32+B33</f>
        <v>4286.63</v>
      </c>
      <c r="C34" s="198" t="s">
        <v>225</v>
      </c>
      <c r="D34" s="199">
        <f>D31+D33</f>
        <v>4286.630000000001</v>
      </c>
    </row>
    <row r="35" spans="1:6" ht="24" customHeight="1">
      <c r="A35" s="200" t="s">
        <v>226</v>
      </c>
      <c r="B35" s="201"/>
      <c r="C35" s="201"/>
      <c r="D35" s="201"/>
      <c r="E35" s="201"/>
      <c r="F35" s="201"/>
    </row>
    <row r="36" spans="1:6" ht="24" customHeight="1">
      <c r="A36" s="202" t="s">
        <v>227</v>
      </c>
      <c r="B36" s="203"/>
      <c r="C36" s="203"/>
      <c r="D36" s="203"/>
      <c r="E36" s="203"/>
      <c r="F36" s="203"/>
    </row>
    <row r="37" spans="1:6" ht="24" customHeight="1">
      <c r="A37" s="204" t="s">
        <v>228</v>
      </c>
      <c r="B37" s="201"/>
      <c r="C37" s="201"/>
      <c r="D37" s="201"/>
      <c r="E37" s="201"/>
      <c r="F37" s="201"/>
    </row>
    <row r="38" spans="1:5" ht="24.75" customHeight="1">
      <c r="A38" s="205"/>
      <c r="B38" s="206"/>
      <c r="C38" s="206"/>
      <c r="D38" s="206"/>
      <c r="E38" s="206"/>
    </row>
    <row r="49" ht="10.5">
      <c r="F49" s="207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2024-03-25T02:43:01Z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61B3A0D611414B3D9207D61C45E9CAFE</vt:lpwstr>
  </property>
</Properties>
</file>