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12" firstSheet="23" activeTab="25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伤残抚恤金" sheetId="14" r:id="rId14"/>
    <sheet name=" 文化、旅游、体育市场监管绩效目标" sheetId="15" r:id="rId15"/>
    <sheet name="老年人体育工作经费绩效目标" sheetId="16" r:id="rId16"/>
    <sheet name="川陕苏区城口纪念馆安保经费绩效目标" sheetId="17" r:id="rId17"/>
    <sheet name="原乡镇社区老广播员医疗补助绩效目标" sheetId="18" r:id="rId18"/>
    <sheet name="2022年市级文物保护专项资金绩效目标" sheetId="19" r:id="rId19"/>
    <sheet name="2022年体彩公益金转移支付目标绩效表" sheetId="20" r:id="rId20"/>
    <sheet name="2022年体育馆免费开放目标绩效表" sheetId="21" r:id="rId21"/>
    <sheet name="2022年中央广播电视节目无线覆盖运行维护目标绩效表" sheetId="22" r:id="rId22"/>
    <sheet name="2022年公共图书馆、美术馆、文化馆（站）免费开放补助资金目标" sheetId="23" r:id="rId23"/>
    <sheet name="2022年中央公共文化服务体系建设目标绩效表" sheetId="24" r:id="rId24"/>
    <sheet name="2022年纪念馆免费开放目标绩效表" sheetId="25" r:id="rId25"/>
    <sheet name="2022年戏曲进乡村专项目标绩效表" sheetId="26" r:id="rId26"/>
  </sheets>
  <definedNames/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sz val="9"/>
            <rFont val="宋体"/>
            <family val="0"/>
          </rPr>
          <t>张道红:
与收入支出总表的上年结转和结余数据相对应</t>
        </r>
      </text>
    </comment>
    <comment ref="E9" authorId="0">
      <text>
        <r>
          <rPr>
            <sz val="9"/>
            <rFont val="宋体"/>
            <family val="0"/>
          </rPr>
          <t>张道红:
本列数据可根据财政拨款支出表填列。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sz val="9"/>
            <rFont val="宋体"/>
            <family val="0"/>
          </rPr>
          <t>张道红:
本表可从部门预算系统里面取数后填列</t>
        </r>
      </text>
    </comment>
    <comment ref="B8" authorId="0">
      <text>
        <r>
          <rPr>
            <sz val="9"/>
            <rFont val="宋体"/>
            <family val="0"/>
          </rPr>
          <t>张道红:
可直接从部门预算系统里面取数，收舍到万元后填列。</t>
        </r>
      </text>
    </comment>
    <comment ref="E9" authorId="0">
      <text>
        <r>
          <rPr>
            <sz val="9"/>
            <rFont val="宋体"/>
            <family val="0"/>
          </rPr>
          <t>贾鹏程：
本列数据从部门预算管理系统里面直接取数，收舍到万元后填列。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sz val="9"/>
            <rFont val="宋体"/>
            <family val="0"/>
          </rPr>
          <t>张道红:
本表可从部门预算系统里面取数填列</t>
        </r>
      </text>
    </comment>
    <comment ref="C6" authorId="0">
      <text>
        <r>
          <rPr>
            <sz val="9"/>
            <rFont val="宋体"/>
            <family val="0"/>
          </rPr>
          <t>张道红:
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sz val="9"/>
            <rFont val="宋体"/>
            <family val="0"/>
          </rPr>
          <t>张道红:
本表可从部门预算系统里面取数填列</t>
        </r>
      </text>
    </comment>
    <comment ref="D5" authorId="0">
      <text>
        <r>
          <rPr>
            <sz val="9"/>
            <rFont val="宋体"/>
            <family val="0"/>
          </rPr>
          <t>张道红:
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D6" authorId="0">
      <text>
        <r>
          <rPr>
            <sz val="9"/>
            <rFont val="宋体"/>
            <family val="0"/>
          </rPr>
          <t>贾鹏程：
本列数据从部门预算管理系统里面直接取数，收舍到万元后填列。</t>
        </r>
      </text>
    </comment>
    <comment ref="B32" authorId="0">
      <text>
        <r>
          <rPr>
            <sz val="9"/>
            <rFont val="宋体"/>
            <family val="0"/>
          </rPr>
          <t>张道红:
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<sst xmlns="http://schemas.openxmlformats.org/spreadsheetml/2006/main" count="1097" uniqueCount="479">
  <si>
    <t>表一：</t>
  </si>
  <si>
    <t>城口县文化和旅游发展委员会2022年财政拨款收入支出总表</t>
  </si>
  <si>
    <t>单位：万元</t>
  </si>
  <si>
    <t>收     入</t>
  </si>
  <si>
    <t>支     出</t>
  </si>
  <si>
    <t>项    目</t>
  </si>
  <si>
    <t>2022年预算数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</si>
  <si>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</si>
  <si>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</si>
  <si>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</si>
  <si>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</si>
  <si>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</si>
  <si>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</si>
  <si>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</si>
  <si>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</si>
  <si>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</si>
  <si>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</si>
  <si>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</si>
  <si>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</si>
  <si>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</si>
  <si>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</si>
  <si>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</si>
  <si>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</si>
  <si>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</si>
  <si>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</si>
  <si>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</si>
  <si>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</si>
  <si>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</si>
  <si>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</si>
  <si>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</si>
  <si>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</si>
  <si>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</si>
  <si>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</si>
  <si>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</si>
  <si>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</si>
  <si>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</si>
  <si>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</si>
  <si>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</si>
  <si>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</si>
  <si>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</si>
  <si>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</si>
  <si>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</si>
  <si>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</si>
  <si>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</si>
  <si>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</si>
  <si>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</si>
  <si>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</si>
  <si>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</si>
  <si>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城口县文化和旅游发展委员会</t>
    </r>
    <r>
      <rPr>
        <b/>
        <sz val="18"/>
        <rFont val="方正黑体_GBK"/>
        <family val="4"/>
      </rPr>
      <t>2022年一般公共预算财政拨款支出预算表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</si>
  <si>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</si>
  <si>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</si>
  <si>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</si>
  <si>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</si>
  <si>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</si>
  <si>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</si>
  <si>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t>201-一般公共服务支出</t>
  </si>
  <si>
    <t>20136</t>
  </si>
  <si>
    <t>20136-其他共产党事务支出</t>
  </si>
  <si>
    <t>2013699</t>
  </si>
  <si>
    <t>2013699-其他共产党事务支出</t>
  </si>
  <si>
    <t>207</t>
  </si>
  <si>
    <t>207-文化旅游体育与传媒支出</t>
  </si>
  <si>
    <t>20701</t>
  </si>
  <si>
    <t>20701-文化和旅游</t>
  </si>
  <si>
    <t>2070101</t>
  </si>
  <si>
    <t>2070101-行政运行</t>
  </si>
  <si>
    <t>2070102</t>
  </si>
  <si>
    <t>2070102-一般行政管理事务</t>
  </si>
  <si>
    <t>2070109</t>
  </si>
  <si>
    <t>2070109-群众文化</t>
  </si>
  <si>
    <t>2070112</t>
  </si>
  <si>
    <t>2070112-文化和旅游市场管理</t>
  </si>
  <si>
    <t>2070199</t>
  </si>
  <si>
    <t>2070199-其他文化和旅游支出</t>
  </si>
  <si>
    <t>20702</t>
  </si>
  <si>
    <t>20702-文物</t>
  </si>
  <si>
    <t>2070204</t>
  </si>
  <si>
    <t>2070204-文物保护</t>
  </si>
  <si>
    <t>2070205</t>
  </si>
  <si>
    <t>2070205-博物馆</t>
  </si>
  <si>
    <t>20703</t>
  </si>
  <si>
    <t>20703-体育</t>
  </si>
  <si>
    <t>2070307</t>
  </si>
  <si>
    <t>2070307-体育场馆</t>
  </si>
  <si>
    <t>2070308</t>
  </si>
  <si>
    <t>2070308-群众体育</t>
  </si>
  <si>
    <t>20708-广播电视</t>
  </si>
  <si>
    <t>2070807-传输发射</t>
  </si>
  <si>
    <t>20799-其他文化旅游体育与传媒支出</t>
  </si>
  <si>
    <t>2079999-其他文化旅游体育与传媒支出</t>
  </si>
  <si>
    <t>208</t>
  </si>
  <si>
    <t>208-社会保障和就业支出</t>
  </si>
  <si>
    <t>20805</t>
  </si>
  <si>
    <t>20805-行政事业单位养老支出</t>
  </si>
  <si>
    <t>2080505</t>
  </si>
  <si>
    <t>2080505-机关事业单位基本养老保险缴费支出</t>
  </si>
  <si>
    <t>2080506</t>
  </si>
  <si>
    <t>2080506-机关事业单位职业年金缴费支出</t>
  </si>
  <si>
    <t>210</t>
  </si>
  <si>
    <t>210-卫生健康支出</t>
  </si>
  <si>
    <t>21011</t>
  </si>
  <si>
    <t>21011-行政事业单位医疗</t>
  </si>
  <si>
    <t>2101101</t>
  </si>
  <si>
    <t>2101101-行政单位医疗</t>
  </si>
  <si>
    <t>2101102</t>
  </si>
  <si>
    <t>2101102-事业单位医疗</t>
  </si>
  <si>
    <t>2101199</t>
  </si>
  <si>
    <t>2101199-其他行政事业单位医疗支出</t>
  </si>
  <si>
    <t>221</t>
  </si>
  <si>
    <t>221-住房保障支出</t>
  </si>
  <si>
    <t>22102</t>
  </si>
  <si>
    <t>22102-住房改革支出</t>
  </si>
  <si>
    <t>2210201</t>
  </si>
  <si>
    <t>2210201-住房公积金</t>
  </si>
  <si>
    <t>表三：</t>
  </si>
  <si>
    <r>
      <t>城口县</t>
    </r>
    <r>
      <rPr>
        <b/>
        <u val="single"/>
        <sz val="18"/>
        <rFont val="方正黑体_GBK"/>
        <family val="4"/>
      </rPr>
      <t>文化和旅游发展委员会</t>
    </r>
    <r>
      <rPr>
        <b/>
        <sz val="18"/>
        <rFont val="方正黑体_GBK"/>
        <family val="4"/>
      </rPr>
      <t>2022年一般公共预算财政拨款基本支出预算表
（按支出经济分类分）</t>
    </r>
  </si>
  <si>
    <t>经济分类科目名称</t>
  </si>
  <si>
    <t>2022年基本支出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</si>
  <si>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</si>
  <si>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</si>
  <si>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</si>
  <si>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</si>
  <si>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</si>
  <si>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</si>
  <si>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</si>
  <si>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</si>
  <si>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</si>
  <si>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</si>
  <si>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</si>
  <si>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</si>
  <si>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</si>
  <si>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</si>
  <si>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</si>
  <si>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</si>
  <si>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</si>
  <si>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</si>
  <si>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30201</t>
  </si>
  <si>
    <t xml:space="preserve">  办公费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</si>
  <si>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</si>
  <si>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</si>
  <si>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</si>
  <si>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</si>
  <si>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</si>
  <si>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</si>
  <si>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</si>
  <si>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</si>
  <si>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</si>
  <si>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</si>
  <si>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</si>
  <si>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</si>
  <si>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</si>
  <si>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</si>
  <si>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</si>
  <si>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</si>
  <si>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</si>
  <si>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>说明：此表不得填报退休费支出。</t>
  </si>
  <si>
    <t>表四：</t>
  </si>
  <si>
    <t>城口县文化和旅游发展委员会2022年一般公共预算“三公”经费支出表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</si>
  <si>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</si>
  <si>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</si>
  <si>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</si>
  <si>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</si>
  <si>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</si>
  <si>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</si>
  <si>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4"/>
      </rPr>
      <t>文化和旅游发展委员会</t>
    </r>
    <r>
      <rPr>
        <b/>
        <sz val="18"/>
        <rFont val="方正黑体_GBK"/>
        <family val="4"/>
      </rPr>
      <t>2022年政府性基金预算支出表</t>
    </r>
  </si>
  <si>
    <t>2022年政府性基金预算财政拨款支出</t>
  </si>
  <si>
    <t>其他支出</t>
  </si>
  <si>
    <t>彩票公益金安排的支出</t>
  </si>
  <si>
    <t>用于体育事业的彩票公益金支出</t>
  </si>
  <si>
    <t>文化旅游体育与传媒支出</t>
  </si>
  <si>
    <t>旅游发展基金支出</t>
  </si>
  <si>
    <t>地方旅游开发项目补助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</si>
  <si>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</si>
  <si>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</si>
  <si>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4"/>
      </rPr>
      <t>文化和旅游发展委员会</t>
    </r>
    <r>
      <rPr>
        <b/>
        <sz val="20"/>
        <rFont val="方正黑体_GBK"/>
        <family val="4"/>
      </rPr>
      <t>2022部门收支总表</t>
    </r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</si>
  <si>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</si>
  <si>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</si>
  <si>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</si>
  <si>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</si>
  <si>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</si>
  <si>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</si>
  <si>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</si>
  <si>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</si>
  <si>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</si>
  <si>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</si>
  <si>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</si>
  <si>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</si>
  <si>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</si>
  <si>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</si>
  <si>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</si>
  <si>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</si>
  <si>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</si>
  <si>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</si>
  <si>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</si>
  <si>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</si>
  <si>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</si>
  <si>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</si>
  <si>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</si>
  <si>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</si>
  <si>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</si>
  <si>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</si>
  <si>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</si>
  <si>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</si>
  <si>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</si>
  <si>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</si>
  <si>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</si>
  <si>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</si>
  <si>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</si>
  <si>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</si>
  <si>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</si>
  <si>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</si>
  <si>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</si>
  <si>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</si>
  <si>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</si>
  <si>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</si>
  <si>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</si>
  <si>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</si>
  <si>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</si>
  <si>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</si>
  <si>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14"/>
        <rFont val="方正黑体_GBK"/>
        <family val="4"/>
      </rPr>
      <t>文化和旅游发展委员会</t>
    </r>
    <r>
      <rPr>
        <b/>
        <sz val="14"/>
        <rFont val="方正黑体_GBK"/>
        <family val="4"/>
      </rPr>
      <t>2022年收入总表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</si>
  <si>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</si>
  <si>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</si>
  <si>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</si>
  <si>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</si>
  <si>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</si>
  <si>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</si>
  <si>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</si>
  <si>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</si>
  <si>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</si>
  <si>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</si>
  <si>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</si>
  <si>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</si>
  <si>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</si>
  <si>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</si>
  <si>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一般公共服务支出</t>
  </si>
  <si>
    <t>其他共产党事务支出</t>
  </si>
  <si>
    <t>文化和旅游</t>
  </si>
  <si>
    <t>行政运行</t>
  </si>
  <si>
    <t>一般行政管理事务</t>
  </si>
  <si>
    <t>群众文化</t>
  </si>
  <si>
    <t>文化和旅游市场管理</t>
  </si>
  <si>
    <t>其他文化和旅游支出</t>
  </si>
  <si>
    <t>文物</t>
  </si>
  <si>
    <t>文物保护</t>
  </si>
  <si>
    <t>博物馆</t>
  </si>
  <si>
    <t>体育</t>
  </si>
  <si>
    <t>体育场馆</t>
  </si>
  <si>
    <t>群众体育</t>
  </si>
  <si>
    <t>广播电视</t>
  </si>
  <si>
    <t>传输发射</t>
  </si>
  <si>
    <t>其他文化旅游体育与传媒支出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</si>
  <si>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</si>
  <si>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</si>
  <si>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</si>
  <si>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</si>
  <si>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</si>
  <si>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</si>
  <si>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</si>
  <si>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事业单位医疗</t>
  </si>
  <si>
    <t>其他行政事业单位医疗支出</t>
  </si>
  <si>
    <t>住房保障支出</t>
  </si>
  <si>
    <t>住房改革支出</t>
  </si>
  <si>
    <t>住房公积金</t>
  </si>
  <si>
    <t>229</t>
  </si>
  <si>
    <t>22960</t>
  </si>
  <si>
    <t>2296003</t>
  </si>
  <si>
    <t>表八：</t>
  </si>
  <si>
    <r>
      <t>城口县</t>
    </r>
    <r>
      <rPr>
        <b/>
        <u val="single"/>
        <sz val="20"/>
        <rFont val="方正黑体_GBK"/>
        <family val="4"/>
      </rPr>
      <t>文化和旅游发展委员会</t>
    </r>
    <r>
      <rPr>
        <b/>
        <sz val="20"/>
        <rFont val="方正黑体_GBK"/>
        <family val="4"/>
      </rPr>
      <t>2022年部门支出总表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</si>
  <si>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</si>
  <si>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</si>
  <si>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</si>
  <si>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</si>
  <si>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</si>
  <si>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</si>
  <si>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城口县文化和旅游发展委员会政府采购预算明细表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</si>
  <si>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</si>
  <si>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</si>
  <si>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</si>
  <si>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</si>
  <si>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</si>
  <si>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</si>
  <si>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</si>
  <si>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</si>
  <si>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 xml:space="preserve"> </t>
  </si>
  <si>
    <t>表十：</t>
  </si>
  <si>
    <t>2022年城口县文化和旅游发展委员会预算整体绩效目标表</t>
  </si>
  <si>
    <t>部门（单位）名称</t>
  </si>
  <si>
    <t>城口县文化和旅游发展委员会</t>
  </si>
  <si>
    <t>支出预算总量</t>
  </si>
  <si>
    <t>其中：部门预算支出</t>
  </si>
  <si>
    <t>当年整体绩效目标</t>
  </si>
  <si>
    <t>组织实施文化、旅游、体育资源普查、挖掘、保护和利用。指导A级景区创建，对旅游基础设施旅游景区开发项目审批提出建议。组织查处全县文化旅游违法行为，维护市场秩序，加强文化旅游安全监管。指导全县文化、旅游、体育市场发展，全县广场电视、广播管理。指导全县文物和博物馆工作等。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</si>
  <si>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</si>
  <si>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</si>
  <si>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</si>
  <si>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</si>
  <si>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</si>
  <si>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</si>
  <si>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</si>
  <si>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</si>
  <si>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数量指标</t>
  </si>
  <si>
    <t>一般性支出压减率</t>
  </si>
  <si>
    <t>三公经费变动率</t>
  </si>
  <si>
    <t>基本支出预算控制率</t>
  </si>
  <si>
    <t>往来账款变动率</t>
  </si>
  <si>
    <t>重点项目支出</t>
  </si>
  <si>
    <t>群众满意度</t>
  </si>
  <si>
    <t>游客接待人数</t>
  </si>
  <si>
    <t>人次</t>
  </si>
  <si>
    <t>社会效益</t>
  </si>
  <si>
    <t>≥350万</t>
  </si>
  <si>
    <t>旅游综合收入</t>
  </si>
  <si>
    <t>元</t>
  </si>
  <si>
    <t>≥7亿</t>
  </si>
  <si>
    <t>文化活动场次</t>
  </si>
  <si>
    <t>场</t>
  </si>
  <si>
    <t>≥100</t>
  </si>
  <si>
    <t>体育活动场数</t>
  </si>
  <si>
    <t>场次</t>
  </si>
  <si>
    <t>≥400</t>
  </si>
  <si>
    <t xml:space="preserve">文化、旅游、体育活动惠民人数 </t>
  </si>
  <si>
    <t>≥20万</t>
  </si>
  <si>
    <t>表十一：</t>
  </si>
  <si>
    <t>城口县文化和旅游发展委员会2022年项目绩效目标表</t>
  </si>
  <si>
    <t>项目单位</t>
  </si>
  <si>
    <t>项目名称</t>
  </si>
  <si>
    <t>遗留人员伤残抚恤金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</si>
  <si>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</si>
  <si>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</si>
  <si>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</si>
  <si>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</si>
  <si>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</si>
  <si>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</si>
  <si>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</si>
  <si>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设立依据</t>
  </si>
  <si>
    <t>城委办发〔2019〕31 号关于印发《城口县文化和旅游发展委员会职能配置、内设机构和人员编制规定》的通知</t>
  </si>
  <si>
    <t>年度绩效目标</t>
  </si>
  <si>
    <t>2022年遗留人员伤残抚恤金 。</t>
  </si>
  <si>
    <t>一级指标</t>
  </si>
  <si>
    <t>二级指标</t>
  </si>
  <si>
    <t>三级指标</t>
  </si>
  <si>
    <t>指标单位</t>
  </si>
  <si>
    <t>分值</t>
  </si>
  <si>
    <t>产出指标</t>
  </si>
  <si>
    <t>补助人数</t>
  </si>
  <si>
    <t>人</t>
  </si>
  <si>
    <t>补助月数</t>
  </si>
  <si>
    <t>月</t>
  </si>
  <si>
    <t>时效指标</t>
  </si>
  <si>
    <t>预算执行率</t>
  </si>
  <si>
    <t>满意度
指标</t>
  </si>
  <si>
    <t>服务对象满意度</t>
  </si>
  <si>
    <t>≥90</t>
  </si>
  <si>
    <t>文化、旅游、体育市场监管</t>
  </si>
  <si>
    <t>2022年文化、旅游、体育市场监管。</t>
  </si>
  <si>
    <t>2022年全县文化、旅游、体育市场安全有序运行。</t>
  </si>
  <si>
    <t>安全检查次数</t>
  </si>
  <si>
    <t>≥20</t>
  </si>
  <si>
    <t>次</t>
  </si>
  <si>
    <t xml:space="preserve">游客投诉次数 </t>
  </si>
  <si>
    <t>&lt;10</t>
  </si>
  <si>
    <t>游客满意度</t>
  </si>
  <si>
    <t>老年人体育工作经费</t>
  </si>
  <si>
    <t>2022年县老年人体育工作经费。</t>
  </si>
  <si>
    <t>开展老年人健身活动、参加全市中老年运动会、举办老年人节假日庆祝活动。</t>
  </si>
  <si>
    <t>老年人参与人次</t>
  </si>
  <si>
    <t>≥1000</t>
  </si>
  <si>
    <t>举办、参加活动次数</t>
  </si>
  <si>
    <t>≥5</t>
  </si>
  <si>
    <t>≥80</t>
  </si>
  <si>
    <t>川陕苏区城口纪念馆安保经费</t>
  </si>
  <si>
    <t>2022年川陕苏区城口纪念馆安保经费。</t>
  </si>
  <si>
    <t>2022年川陕苏区城口纪念馆安全有序运行。</t>
  </si>
  <si>
    <t>安全事故</t>
  </si>
  <si>
    <t>≤2</t>
  </si>
  <si>
    <t>安全开放天数</t>
  </si>
  <si>
    <t>≥300</t>
  </si>
  <si>
    <t>天</t>
  </si>
  <si>
    <t>安全设施维护数量</t>
  </si>
  <si>
    <t>≥30</t>
  </si>
  <si>
    <t>个</t>
  </si>
  <si>
    <t>原乡镇（社区）老广播员医疗补助</t>
  </si>
  <si>
    <t>2022年原乡镇（社区）老广播员医疗补助。</t>
  </si>
  <si>
    <t>≥15</t>
  </si>
  <si>
    <t>补助月份</t>
  </si>
  <si>
    <t>质量指标</t>
  </si>
  <si>
    <t>补助对象满意度</t>
  </si>
  <si>
    <t>2022年市级文物保护专项资金</t>
  </si>
  <si>
    <t>古佛洞红军生活旧址位于城口双河乡，占地面积250平米，原建筑呈三合院，现厢房已垮塌，仅存正房。</t>
  </si>
  <si>
    <t xml:space="preserve">  根据《中华人民共和国文物保护法》、第三批重庆市文物保护单位--渝府法【2019】5号文件</t>
  </si>
  <si>
    <t xml:space="preserve"> 全面完成古佛洞红军生活旧址文物本体修缮任务</t>
  </si>
  <si>
    <t>修缮面积</t>
  </si>
  <si>
    <t>平方米</t>
  </si>
  <si>
    <t>修缮本体</t>
  </si>
  <si>
    <t>间</t>
  </si>
  <si>
    <t>修缮合格率</t>
  </si>
  <si>
    <t>接待游客</t>
  </si>
  <si>
    <t>≥1500</t>
  </si>
  <si>
    <t>修缮完成及时率</t>
  </si>
  <si>
    <t>成本指标</t>
  </si>
  <si>
    <t>预算控制数</t>
  </si>
  <si>
    <t xml:space="preserve">      ≤ 55</t>
  </si>
  <si>
    <t>万元</t>
  </si>
  <si>
    <t>2022年体彩公益金转移支付</t>
  </si>
  <si>
    <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</si>
  <si>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开展巴山蜀水运动川渝系列赛事活动，凤凰社区运动会，9个行政村农民体育健身工程与1个乡镇健身广场建设，后备人才基地。</t>
  </si>
  <si>
    <t>完成9个农体工程建设</t>
  </si>
  <si>
    <t>完成1个乡镇健身广场建设</t>
  </si>
  <si>
    <t>凤凰社区运动会</t>
  </si>
  <si>
    <t>开展巴山蜀水运动川渝活动</t>
  </si>
  <si>
    <t>1</t>
  </si>
  <si>
    <t>输送运动员</t>
  </si>
  <si>
    <t>按进度完成</t>
  </si>
  <si>
    <t>百分比</t>
  </si>
  <si>
    <t>效益指标</t>
  </si>
  <si>
    <t>经济效益
指标</t>
  </si>
  <si>
    <t>参观人次</t>
  </si>
  <si>
    <t>参加企业</t>
  </si>
  <si>
    <t>2022年体育馆免费开放</t>
  </si>
  <si>
    <t>体育馆免费开放资金</t>
  </si>
  <si>
    <t>城委办发〔2019〕31 号关于印发《城口县文化和旅游发展委员会
职能配置、内设机构和人员编制规定》的通知</t>
  </si>
  <si>
    <t>完成2022年县体育馆免费开放工作。</t>
  </si>
  <si>
    <t>接待人次</t>
  </si>
  <si>
    <t>万人次</t>
  </si>
  <si>
    <t>承接活动</t>
  </si>
  <si>
    <t>全年开放天数</t>
  </si>
  <si>
    <t>2022年中央广播电视节目无线覆盖运行维护</t>
  </si>
  <si>
    <t>用于闹阳山无线覆盖运行维护</t>
  </si>
  <si>
    <t>2022年无线广播安全运行。</t>
  </si>
  <si>
    <t>收听节目台数</t>
  </si>
  <si>
    <t>收听广播</t>
  </si>
  <si>
    <t>100</t>
  </si>
  <si>
    <t>社会效益
指标</t>
  </si>
  <si>
    <t>覆盖人数</t>
  </si>
  <si>
    <t>万人</t>
  </si>
  <si>
    <t>2022年公共图书馆、美术馆、文化馆（站）免费开放补助资金</t>
  </si>
  <si>
    <t>用于文化馆、图书馆、乡镇（街道）综合文化服务中心免费开放。</t>
  </si>
  <si>
    <t xml:space="preserve">城委办发〔2019〕31 号关于印发《城口县文化和旅游发展委员会职能配置、内设机构和人员编制规定》的通知
</t>
  </si>
  <si>
    <t>按重庆市免费开放绩效评价实施免费开放。</t>
  </si>
  <si>
    <t>实施免费开放单位</t>
  </si>
  <si>
    <t>文化馆开放时间</t>
  </si>
  <si>
    <t>≧ 56</t>
  </si>
  <si>
    <t>小时/周</t>
  </si>
  <si>
    <t>图书馆开放时间</t>
  </si>
  <si>
    <t>≧ 64</t>
  </si>
  <si>
    <t>乡镇（街道）综合文化服务中心开放时间</t>
  </si>
  <si>
    <t>≧ 42</t>
  </si>
  <si>
    <t>2022年中央公共文化服务体系建设</t>
  </si>
  <si>
    <t>用于参加、举办各类文化旅游活动；公共文化服务体系建设；挖掘传统民俗文化；应急广播补点、维护。</t>
  </si>
  <si>
    <t>参加、举办文旅活动。</t>
  </si>
  <si>
    <t>参加、举办文旅活动</t>
  </si>
  <si>
    <t>3--5</t>
  </si>
  <si>
    <t>应急广播补点、维护</t>
  </si>
  <si>
    <t>增设终端20</t>
  </si>
  <si>
    <t>处</t>
  </si>
  <si>
    <t>服务人次</t>
  </si>
  <si>
    <t>2022年纪念馆免费开放</t>
  </si>
  <si>
    <t>纪念馆建筑面积1250平米，馆藏文物865件（套），红色主题基本陈列展1个，配套红色纪念公园1个。</t>
  </si>
  <si>
    <t>2022年完成县纪念馆免费开放工作。</t>
  </si>
  <si>
    <t>展馆面积</t>
  </si>
  <si>
    <t>馆藏文物</t>
  </si>
  <si>
    <t>件（套）</t>
  </si>
  <si>
    <t>≥95000</t>
  </si>
  <si>
    <t>红色主题陈列展免费开放</t>
  </si>
  <si>
    <t>≥315</t>
  </si>
  <si>
    <t>基本陈列展</t>
  </si>
  <si>
    <t>临时展览</t>
  </si>
  <si>
    <t>≥10</t>
  </si>
  <si>
    <t>传承红色基因，接受教育人次</t>
  </si>
  <si>
    <t>2022年戏曲进乡村专项</t>
  </si>
  <si>
    <t>开展送戏下乡活动。</t>
  </si>
  <si>
    <t>城委办发〔2019〕31号关于印发《城口县文化和旅游发展委员会职能配置、内设机构和人员编制规定 》的通知</t>
  </si>
  <si>
    <t>开展2022年送戏下乡活动。</t>
  </si>
  <si>
    <t>活动场次</t>
  </si>
  <si>
    <t>≥50</t>
  </si>
  <si>
    <t>惠民乡镇街道数量</t>
  </si>
  <si>
    <t>25</t>
  </si>
  <si>
    <t>90</t>
  </si>
  <si>
    <t>≥1.5万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</si>
</sst>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00"/>
    <numFmt numFmtId="179" formatCode="00"/>
    <numFmt numFmtId="180" formatCode=";;"/>
  </numFmts>
  <fonts count="60">
    <font>
      <sz val="9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4"/>
      <name val="方正黑体简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3"/>
    </font>
    <font>
      <b/>
      <sz val="18"/>
      <name val="宋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sz val="9"/>
      <color indexed="10"/>
      <name val="宋体"/>
      <family val="0"/>
    </font>
    <font>
      <b/>
      <sz val="14"/>
      <name val="宋体"/>
      <family val="0"/>
    </font>
    <font>
      <b/>
      <sz val="14"/>
      <name val="方正黑体_GBK"/>
      <family val="4"/>
    </font>
    <font>
      <b/>
      <sz val="11"/>
      <name val="宋体"/>
      <family val="0"/>
    </font>
    <font>
      <sz val="12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0"/>
      <name val="黑体"/>
      <family val="3"/>
    </font>
    <font>
      <sz val="9"/>
      <name val="方正黑体简体"/>
      <family val="0"/>
    </font>
    <font>
      <sz val="12"/>
      <name val="楷体_GB2312"/>
      <family val="3"/>
    </font>
    <font>
      <b/>
      <sz val="12"/>
      <name val="Times New Roman"/>
      <family val="1"/>
    </font>
    <font>
      <sz val="12"/>
      <name val="仿宋_GB2312"/>
      <family val="3"/>
    </font>
    <font>
      <b/>
      <sz val="12"/>
      <name val="方正黑体_GBK"/>
      <family val="4"/>
    </font>
    <font>
      <sz val="14"/>
      <name val="黑体"/>
      <family val="3"/>
    </font>
    <font>
      <sz val="9"/>
      <name val="方正黑体_GBK"/>
      <family val="4"/>
    </font>
    <font>
      <sz val="10"/>
      <name val="仿宋_GB2312"/>
      <family val="3"/>
    </font>
    <font>
      <b/>
      <sz val="11"/>
      <color indexed="56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u val="single"/>
      <sz val="20"/>
      <name val="方正黑体_GBK"/>
      <family val="4"/>
    </font>
    <font>
      <b/>
      <u val="single"/>
      <sz val="14"/>
      <name val="方正黑体_GBK"/>
      <family val="4"/>
    </font>
    <font>
      <b/>
      <u val="single"/>
      <sz val="18"/>
      <name val="方正黑体_GBK"/>
      <family val="4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9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39" fillId="8" borderId="0" applyNumberFormat="0" applyBorder="0" applyAlignment="0" applyProtection="0"/>
    <xf numFmtId="0" fontId="38" fillId="0" borderId="5" applyNumberFormat="0" applyFill="0" applyAlignment="0" applyProtection="0"/>
    <xf numFmtId="0" fontId="39" fillId="9" borderId="0" applyNumberFormat="0" applyBorder="0" applyAlignment="0" applyProtection="0"/>
    <xf numFmtId="0" fontId="43" fillId="10" borderId="6" applyNumberFormat="0" applyAlignment="0" applyProtection="0"/>
    <xf numFmtId="0" fontId="52" fillId="10" borderId="1" applyNumberFormat="0" applyAlignment="0" applyProtection="0"/>
    <xf numFmtId="0" fontId="53" fillId="11" borderId="7" applyNumberFormat="0" applyAlignment="0" applyProtection="0"/>
    <xf numFmtId="0" fontId="14" fillId="3" borderId="0" applyNumberFormat="0" applyBorder="0" applyAlignment="0" applyProtection="0"/>
    <xf numFmtId="0" fontId="39" fillId="12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41" fillId="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3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39" fillId="18" borderId="0" applyNumberFormat="0" applyBorder="0" applyAlignment="0" applyProtection="0"/>
    <xf numFmtId="0" fontId="3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9" fillId="20" borderId="0" applyNumberFormat="0" applyBorder="0" applyAlignment="0" applyProtection="0"/>
    <xf numFmtId="0" fontId="24" fillId="0" borderId="0">
      <alignment vertical="center"/>
      <protection/>
    </xf>
    <xf numFmtId="0" fontId="14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4" fillId="0" borderId="0">
      <alignment/>
      <protection/>
    </xf>
    <xf numFmtId="0" fontId="14" fillId="22" borderId="0" applyNumberFormat="0" applyBorder="0" applyAlignment="0" applyProtection="0"/>
    <xf numFmtId="0" fontId="39" fillId="2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65" applyFont="1" applyFill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2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center" vertical="center"/>
      <protection/>
    </xf>
    <xf numFmtId="0" fontId="3" fillId="0" borderId="16" xfId="65" applyFont="1" applyFill="1" applyBorder="1" applyAlignment="1">
      <alignment horizontal="center" vertical="center" wrapText="1"/>
      <protection/>
    </xf>
    <xf numFmtId="0" fontId="3" fillId="0" borderId="16" xfId="65" applyFont="1" applyFill="1" applyBorder="1" applyAlignment="1">
      <alignment horizontal="center" vertical="center"/>
      <protection/>
    </xf>
    <xf numFmtId="0" fontId="3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center" vertical="center" wrapText="1"/>
      <protection/>
    </xf>
    <xf numFmtId="0" fontId="4" fillId="0" borderId="16" xfId="65" applyFont="1" applyFill="1" applyBorder="1" applyAlignment="1">
      <alignment horizontal="center" vertical="center" wrapText="1"/>
      <protection/>
    </xf>
    <xf numFmtId="0" fontId="5" fillId="0" borderId="16" xfId="65" applyFont="1" applyFill="1" applyBorder="1" applyAlignment="1">
      <alignment horizontal="center" vertical="center" wrapText="1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0" fontId="5" fillId="0" borderId="19" xfId="65" applyFont="1" applyFill="1" applyBorder="1" applyAlignment="1">
      <alignment horizontal="center" vertical="center" wrapText="1"/>
      <protection/>
    </xf>
    <xf numFmtId="0" fontId="5" fillId="0" borderId="20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5" fillId="0" borderId="21" xfId="65" applyFont="1" applyFill="1" applyBorder="1" applyAlignment="1">
      <alignment horizontal="center" vertical="center" wrapText="1"/>
      <protection/>
    </xf>
    <xf numFmtId="0" fontId="4" fillId="0" borderId="20" xfId="65" applyFont="1" applyFill="1" applyBorder="1" applyAlignment="1">
      <alignment horizontal="center" vertical="center" wrapText="1"/>
      <protection/>
    </xf>
    <xf numFmtId="0" fontId="4" fillId="0" borderId="15" xfId="65" applyFont="1" applyFill="1" applyBorder="1" applyAlignment="1">
      <alignment horizontal="center" vertical="center" wrapText="1"/>
      <protection/>
    </xf>
    <xf numFmtId="0" fontId="5" fillId="0" borderId="22" xfId="65" applyFont="1" applyFill="1" applyBorder="1" applyAlignment="1">
      <alignment horizontal="center" vertical="center" wrapText="1"/>
      <protection/>
    </xf>
    <xf numFmtId="0" fontId="5" fillId="0" borderId="20" xfId="65" applyFont="1" applyFill="1" applyBorder="1" applyAlignment="1">
      <alignment vertical="center" wrapText="1"/>
      <protection/>
    </xf>
    <xf numFmtId="0" fontId="5" fillId="0" borderId="14" xfId="65" applyFont="1" applyFill="1" applyBorder="1" applyAlignment="1">
      <alignment vertical="center" wrapText="1"/>
      <protection/>
    </xf>
    <xf numFmtId="0" fontId="5" fillId="0" borderId="21" xfId="65" applyFont="1" applyFill="1" applyBorder="1" applyAlignment="1">
      <alignment vertical="center" wrapText="1"/>
      <protection/>
    </xf>
    <xf numFmtId="0" fontId="4" fillId="0" borderId="22" xfId="65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23" xfId="66" applyFont="1" applyFill="1" applyBorder="1" applyAlignment="1">
      <alignment horizontal="center" vertical="center" textRotation="255" wrapText="1"/>
      <protection/>
    </xf>
    <xf numFmtId="0" fontId="6" fillId="0" borderId="16" xfId="66" applyFont="1" applyFill="1" applyBorder="1" applyAlignment="1">
      <alignment horizontal="center" vertical="center" wrapText="1"/>
      <protection/>
    </xf>
    <xf numFmtId="0" fontId="4" fillId="0" borderId="17" xfId="65" applyFont="1" applyFill="1" applyBorder="1" applyAlignment="1">
      <alignment horizontal="center" vertical="center" wrapText="1"/>
      <protection/>
    </xf>
    <xf numFmtId="0" fontId="3" fillId="0" borderId="16" xfId="62" applyFont="1" applyBorder="1" applyAlignment="1">
      <alignment horizontal="center" vertical="center" wrapText="1" readingOrder="1"/>
      <protection/>
    </xf>
    <xf numFmtId="0" fontId="3" fillId="0" borderId="16" xfId="62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24" xfId="62" applyFont="1" applyBorder="1" applyAlignment="1">
      <alignment horizontal="center" vertical="center" wrapText="1"/>
      <protection/>
    </xf>
    <xf numFmtId="0" fontId="3" fillId="0" borderId="25" xfId="62" applyFont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6" xfId="65" applyFont="1" applyFill="1" applyBorder="1" applyAlignment="1">
      <alignment vertical="center" wrapText="1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7" xfId="65" applyFont="1" applyFill="1" applyBorder="1" applyAlignment="1">
      <alignment vertical="center"/>
      <protection/>
    </xf>
    <xf numFmtId="0" fontId="6" fillId="0" borderId="26" xfId="66" applyFont="1" applyFill="1" applyBorder="1" applyAlignment="1">
      <alignment horizontal="center" vertical="center" textRotation="255" wrapText="1"/>
      <protection/>
    </xf>
    <xf numFmtId="0" fontId="3" fillId="0" borderId="27" xfId="62" applyFont="1" applyBorder="1" applyAlignment="1">
      <alignment horizontal="center" vertical="center" wrapText="1"/>
      <protection/>
    </xf>
    <xf numFmtId="0" fontId="3" fillId="0" borderId="28" xfId="62" applyFont="1" applyBorder="1" applyAlignment="1">
      <alignment horizontal="center" vertical="center" wrapText="1"/>
      <protection/>
    </xf>
    <xf numFmtId="0" fontId="4" fillId="0" borderId="28" xfId="65" applyFont="1" applyFill="1" applyBorder="1" applyAlignment="1">
      <alignment vertical="center" wrapText="1"/>
      <protection/>
    </xf>
    <xf numFmtId="0" fontId="7" fillId="0" borderId="28" xfId="65" applyFont="1" applyFill="1" applyBorder="1" applyAlignment="1">
      <alignment vertical="center"/>
      <protection/>
    </xf>
    <xf numFmtId="0" fontId="7" fillId="0" borderId="29" xfId="65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4" fillId="0" borderId="14" xfId="65" applyFont="1" applyFill="1" applyBorder="1" applyAlignment="1">
      <alignment horizontal="center" vertical="center" wrapText="1"/>
      <protection/>
    </xf>
    <xf numFmtId="0" fontId="4" fillId="0" borderId="21" xfId="65" applyFont="1" applyFill="1" applyBorder="1" applyAlignment="1">
      <alignment horizontal="center" vertical="center" wrapText="1"/>
      <protection/>
    </xf>
    <xf numFmtId="0" fontId="4" fillId="0" borderId="16" xfId="65" applyNumberFormat="1" applyFont="1" applyFill="1" applyBorder="1" applyAlignment="1">
      <alignment vertical="center" wrapText="1"/>
      <protection/>
    </xf>
    <xf numFmtId="0" fontId="6" fillId="0" borderId="16" xfId="65" applyFont="1" applyFill="1" applyBorder="1" applyAlignment="1">
      <alignment vertical="center"/>
      <protection/>
    </xf>
    <xf numFmtId="0" fontId="6" fillId="0" borderId="17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vertical="center"/>
      <protection/>
    </xf>
    <xf numFmtId="0" fontId="6" fillId="0" borderId="29" xfId="65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8" xfId="65" applyFont="1" applyFill="1" applyBorder="1" applyAlignment="1">
      <alignment horizontal="center" vertical="center" wrapText="1"/>
      <protection/>
    </xf>
    <xf numFmtId="9" fontId="4" fillId="0" borderId="20" xfId="65" applyNumberFormat="1" applyFont="1" applyFill="1" applyBorder="1" applyAlignment="1">
      <alignment horizontal="center" vertical="center" wrapText="1"/>
      <protection/>
    </xf>
    <xf numFmtId="58" fontId="4" fillId="0" borderId="16" xfId="65" applyNumberFormat="1" applyFont="1" applyFill="1" applyBorder="1" applyAlignment="1">
      <alignment horizontal="center" vertical="center" wrapText="1"/>
      <protection/>
    </xf>
    <xf numFmtId="49" fontId="4" fillId="0" borderId="16" xfId="65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/>
    </xf>
    <xf numFmtId="0" fontId="6" fillId="0" borderId="16" xfId="6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49" fontId="6" fillId="0" borderId="16" xfId="65" applyNumberFormat="1" applyFont="1" applyFill="1" applyBorder="1" applyAlignment="1">
      <alignment horizontal="center" vertical="center"/>
      <protection/>
    </xf>
    <xf numFmtId="0" fontId="4" fillId="0" borderId="28" xfId="65" applyFont="1" applyFill="1" applyBorder="1" applyAlignment="1">
      <alignment horizontal="center" vertical="center" wrapText="1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17" xfId="65" applyFont="1" applyFill="1" applyBorder="1" applyAlignment="1">
      <alignment horizontal="center" vertical="center" wrapText="1"/>
      <protection/>
    </xf>
    <xf numFmtId="9" fontId="6" fillId="0" borderId="16" xfId="65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9" fontId="4" fillId="0" borderId="16" xfId="0" applyNumberFormat="1" applyFont="1" applyFill="1" applyBorder="1" applyAlignment="1">
      <alignment horizontal="center" vertical="center" wrapText="1"/>
    </xf>
    <xf numFmtId="9" fontId="4" fillId="0" borderId="16" xfId="65" applyNumberFormat="1" applyFont="1" applyFill="1" applyBorder="1" applyAlignment="1">
      <alignment horizontal="center" vertical="center" wrapText="1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7" fillId="0" borderId="17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65" applyFont="1">
      <alignment/>
      <protection/>
    </xf>
    <xf numFmtId="0" fontId="9" fillId="0" borderId="0" xfId="65">
      <alignment/>
      <protection/>
    </xf>
    <xf numFmtId="0" fontId="10" fillId="0" borderId="0" xfId="66" applyNumberFormat="1" applyFont="1" applyFill="1" applyBorder="1" applyAlignment="1" applyProtection="1">
      <alignment vertical="center" wrapText="1"/>
      <protection/>
    </xf>
    <xf numFmtId="0" fontId="11" fillId="0" borderId="0" xfId="65" applyNumberFormat="1" applyFont="1" applyFill="1" applyAlignment="1">
      <alignment horizontal="center" vertical="center" wrapText="1"/>
      <protection/>
    </xf>
    <xf numFmtId="0" fontId="12" fillId="0" borderId="0" xfId="65" applyNumberFormat="1" applyFont="1" applyFill="1" applyAlignment="1">
      <alignment horizontal="center" vertical="center" wrapText="1"/>
      <protection/>
    </xf>
    <xf numFmtId="0" fontId="1" fillId="0" borderId="0" xfId="65" applyNumberFormat="1" applyFont="1" applyFill="1" applyBorder="1" applyAlignment="1" applyProtection="1">
      <alignment horizontal="right" vertical="center" wrapText="1"/>
      <protection/>
    </xf>
    <xf numFmtId="0" fontId="3" fillId="0" borderId="16" xfId="65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/>
    </xf>
    <xf numFmtId="0" fontId="3" fillId="0" borderId="15" xfId="65" applyNumberFormat="1" applyFont="1" applyFill="1" applyBorder="1" applyAlignment="1" applyProtection="1">
      <alignment horizontal="center" vertical="center" wrapText="1"/>
      <protection/>
    </xf>
    <xf numFmtId="9" fontId="3" fillId="0" borderId="16" xfId="65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9" fillId="0" borderId="0" xfId="65" applyFont="1">
      <alignment/>
      <protection/>
    </xf>
    <xf numFmtId="0" fontId="9" fillId="0" borderId="0" xfId="65" applyFont="1" applyAlignme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9" fillId="0" borderId="0" xfId="65" applyAlignment="1">
      <alignment vertical="center"/>
      <protection/>
    </xf>
    <xf numFmtId="0" fontId="9" fillId="0" borderId="0" xfId="65" applyAlignment="1">
      <alignment horizontal="center" vertical="center"/>
      <protection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6" xfId="67" applyNumberFormat="1" applyFont="1" applyFill="1" applyBorder="1" applyAlignment="1" applyProtection="1">
      <alignment horizontal="center" vertical="center" wrapText="1"/>
      <protection/>
    </xf>
    <xf numFmtId="176" fontId="18" fillId="0" borderId="16" xfId="66" applyNumberFormat="1" applyFont="1" applyFill="1" applyBorder="1" applyAlignment="1">
      <alignment horizontal="left" vertical="center"/>
      <protection/>
    </xf>
    <xf numFmtId="176" fontId="14" fillId="0" borderId="16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176" fontId="18" fillId="0" borderId="16" xfId="66" applyNumberFormat="1" applyFont="1" applyFill="1" applyBorder="1" applyAlignment="1">
      <alignment horizontal="left" vertical="center" indent="2"/>
      <protection/>
    </xf>
    <xf numFmtId="0" fontId="18" fillId="0" borderId="16" xfId="66" applyFont="1" applyFill="1" applyBorder="1" applyAlignment="1">
      <alignment horizontal="left" vertical="center" indent="2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center" vertical="center" shrinkToFit="1"/>
    </xf>
    <xf numFmtId="4" fontId="3" fillId="0" borderId="16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4" fontId="3" fillId="0" borderId="16" xfId="0" applyNumberFormat="1" applyFont="1" applyFill="1" applyBorder="1" applyAlignment="1">
      <alignment horizontal="right" vertical="center" shrinkToFit="1"/>
    </xf>
    <xf numFmtId="0" fontId="3" fillId="24" borderId="16" xfId="0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77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vertical="center" shrinkToFi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right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right" vertical="center" shrinkToFit="1"/>
    </xf>
    <xf numFmtId="0" fontId="3" fillId="0" borderId="23" xfId="0" applyFont="1" applyFill="1" applyBorder="1" applyAlignment="1">
      <alignment horizontal="left" vertical="center" shrinkToFit="1"/>
    </xf>
    <xf numFmtId="4" fontId="3" fillId="0" borderId="16" xfId="0" applyNumberFormat="1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4" fontId="10" fillId="0" borderId="16" xfId="0" applyNumberFormat="1" applyFont="1" applyFill="1" applyBorder="1" applyAlignment="1">
      <alignment horizontal="center" vertical="center" shrinkToFit="1"/>
    </xf>
    <xf numFmtId="4" fontId="10" fillId="0" borderId="17" xfId="0" applyNumberFormat="1" applyFont="1" applyFill="1" applyBorder="1" applyAlignment="1">
      <alignment horizontal="right" vertical="center" shrinkToFit="1"/>
    </xf>
    <xf numFmtId="4" fontId="10" fillId="0" borderId="34" xfId="0" applyNumberFormat="1" applyFont="1" applyFill="1" applyBorder="1" applyAlignment="1">
      <alignment horizontal="center" vertical="center" shrinkToFit="1"/>
    </xf>
    <xf numFmtId="4" fontId="3" fillId="0" borderId="35" xfId="0" applyNumberFormat="1" applyFont="1" applyFill="1" applyBorder="1" applyAlignment="1">
      <alignment horizontal="right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4" fontId="3" fillId="0" borderId="28" xfId="0" applyNumberFormat="1" applyFont="1" applyFill="1" applyBorder="1" applyAlignment="1">
      <alignment horizontal="right" vertical="center" shrinkToFit="1"/>
    </xf>
    <xf numFmtId="4" fontId="3" fillId="0" borderId="29" xfId="0" applyNumberFormat="1" applyFont="1" applyFill="1" applyBorder="1" applyAlignment="1">
      <alignment horizontal="right" vertical="center" shrinkToFit="1"/>
    </xf>
    <xf numFmtId="0" fontId="3" fillId="0" borderId="1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9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76" fontId="3" fillId="0" borderId="16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7" fillId="0" borderId="16" xfId="67" applyNumberFormat="1" applyFont="1" applyFill="1" applyBorder="1" applyAlignment="1" applyProtection="1">
      <alignment horizontal="center" vertical="center"/>
      <protection/>
    </xf>
    <xf numFmtId="0" fontId="0" fillId="0" borderId="0" xfId="67" applyFont="1" applyFill="1" applyBorder="1" applyAlignment="1">
      <alignment/>
      <protection/>
    </xf>
    <xf numFmtId="4" fontId="24" fillId="0" borderId="20" xfId="67" applyNumberFormat="1" applyFont="1" applyFill="1" applyBorder="1" applyAlignment="1" applyProtection="1">
      <alignment horizontal="right" vertical="center" wrapText="1"/>
      <protection/>
    </xf>
    <xf numFmtId="4" fontId="24" fillId="0" borderId="16" xfId="67" applyNumberFormat="1" applyFont="1" applyFill="1" applyBorder="1" applyAlignment="1" applyProtection="1">
      <alignment horizontal="right" vertical="center" wrapText="1"/>
      <protection/>
    </xf>
    <xf numFmtId="4" fontId="24" fillId="0" borderId="15" xfId="67" applyNumberFormat="1" applyFont="1" applyFill="1" applyBorder="1" applyAlignment="1" applyProtection="1">
      <alignment horizontal="right" vertical="center" wrapText="1"/>
      <protection/>
    </xf>
    <xf numFmtId="4" fontId="24" fillId="0" borderId="14" xfId="67" applyNumberFormat="1" applyFont="1" applyFill="1" applyBorder="1" applyAlignment="1" applyProtection="1">
      <alignment horizontal="right" vertical="center" wrapText="1"/>
      <protection/>
    </xf>
    <xf numFmtId="4" fontId="32" fillId="0" borderId="16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33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center"/>
    </xf>
    <xf numFmtId="178" fontId="3" fillId="0" borderId="23" xfId="0" applyNumberFormat="1" applyFont="1" applyBorder="1" applyAlignment="1">
      <alignment horizontal="center" vertical="center" wrapText="1"/>
    </xf>
    <xf numFmtId="179" fontId="3" fillId="0" borderId="16" xfId="0" applyNumberFormat="1" applyFont="1" applyBorder="1" applyAlignment="1">
      <alignment horizontal="center" vertical="center" wrapText="1"/>
    </xf>
    <xf numFmtId="179" fontId="3" fillId="0" borderId="16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49" fontId="3" fillId="0" borderId="16" xfId="67" applyNumberFormat="1" applyFont="1" applyFill="1" applyBorder="1" applyAlignment="1" applyProtection="1">
      <alignment horizontal="center" vertical="center"/>
      <protection/>
    </xf>
    <xf numFmtId="180" fontId="3" fillId="0" borderId="16" xfId="67" applyNumberFormat="1" applyFont="1" applyFill="1" applyBorder="1" applyAlignment="1" applyProtection="1">
      <alignment vertical="center"/>
      <protection/>
    </xf>
    <xf numFmtId="0" fontId="3" fillId="0" borderId="16" xfId="67" applyFont="1" applyFill="1" applyBorder="1" applyAlignment="1">
      <alignment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35" fillId="0" borderId="37" xfId="0" applyFont="1" applyBorder="1" applyAlignment="1">
      <alignment horizontal="right" vertical="center" wrapText="1"/>
    </xf>
    <xf numFmtId="0" fontId="35" fillId="0" borderId="32" xfId="0" applyFont="1" applyBorder="1" applyAlignment="1">
      <alignment horizontal="right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right" vertical="center" wrapText="1"/>
    </xf>
    <xf numFmtId="0" fontId="35" fillId="0" borderId="33" xfId="0" applyFont="1" applyBorder="1" applyAlignment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7" fillId="0" borderId="16" xfId="0" applyFont="1" applyBorder="1" applyAlignment="1">
      <alignment horizontal="center"/>
    </xf>
    <xf numFmtId="4" fontId="3" fillId="24" borderId="1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10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3" fillId="0" borderId="24" xfId="0" applyNumberFormat="1" applyFont="1" applyFill="1" applyBorder="1" applyAlignment="1">
      <alignment horizontal="right" vertical="center" shrinkToFit="1"/>
    </xf>
    <xf numFmtId="0" fontId="10" fillId="0" borderId="24" xfId="0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right" vertical="center" shrinkToFit="1"/>
    </xf>
    <xf numFmtId="4" fontId="3" fillId="0" borderId="41" xfId="0" applyNumberFormat="1" applyFont="1" applyFill="1" applyBorder="1" applyAlignment="1">
      <alignment horizontal="right" vertical="center" shrinkToFit="1"/>
    </xf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90" zoomScaleNormal="90" workbookViewId="0" topLeftCell="A1">
      <selection activeCell="A9" sqref="A9:IV46"/>
    </sheetView>
  </sheetViews>
  <sheetFormatPr defaultColWidth="9.33203125" defaultRowHeight="11.25"/>
  <cols>
    <col min="1" max="1" width="18" style="172" customWidth="1"/>
    <col min="2" max="2" width="45.16015625" style="173" customWidth="1"/>
    <col min="3" max="3" width="14.16015625" style="174" customWidth="1"/>
    <col min="4" max="4" width="28" style="174" customWidth="1"/>
    <col min="5" max="5" width="19.33203125" style="174" customWidth="1"/>
    <col min="6" max="6" width="16" style="174" customWidth="1"/>
    <col min="7" max="12" width="14.16015625" style="0" customWidth="1"/>
  </cols>
  <sheetData>
    <row r="1" ht="18.75">
      <c r="A1" s="175" t="s">
        <v>218</v>
      </c>
    </row>
    <row r="2" spans="1:12" ht="41.25" customHeight="1">
      <c r="A2" s="176" t="s">
        <v>219</v>
      </c>
      <c r="B2" s="176"/>
      <c r="C2" s="177"/>
      <c r="D2" s="177"/>
      <c r="E2" s="177"/>
      <c r="F2" s="177"/>
      <c r="G2" s="132"/>
      <c r="H2" s="132"/>
      <c r="I2" s="132"/>
      <c r="J2" s="132"/>
      <c r="K2" s="132"/>
      <c r="L2" s="132"/>
    </row>
    <row r="3" ht="18.75"/>
    <row r="4" ht="18.75">
      <c r="L4" s="191" t="s">
        <v>2</v>
      </c>
    </row>
    <row r="5" spans="1:12" ht="17.25" customHeight="1">
      <c r="A5" s="178" t="s">
        <v>220</v>
      </c>
      <c r="B5" s="179" t="s">
        <v>177</v>
      </c>
      <c r="C5" s="180" t="s">
        <v>209</v>
      </c>
      <c r="D5" s="181" t="s">
        <v>213</v>
      </c>
      <c r="E5" s="180" t="s">
        <v>221</v>
      </c>
      <c r="F5" s="181" t="s">
        <v>222</v>
      </c>
      <c r="G5" s="137" t="s">
        <v>223</v>
      </c>
      <c r="H5" s="137" t="s">
        <v>224</v>
      </c>
      <c r="I5" s="137"/>
      <c r="J5" s="137" t="s">
        <v>225</v>
      </c>
      <c r="K5" s="138" t="s">
        <v>226</v>
      </c>
      <c r="L5" s="138" t="s">
        <v>211</v>
      </c>
    </row>
    <row r="6" spans="1:12" ht="24" customHeight="1">
      <c r="A6" s="182" t="s">
        <v>227</v>
      </c>
      <c r="B6" s="183" t="s">
        <v>228</v>
      </c>
      <c r="C6" s="184" t="s">
        <v>209</v>
      </c>
      <c r="D6" s="185"/>
      <c r="E6" s="184" t="s">
        <v>229</v>
      </c>
      <c r="F6" s="185"/>
      <c r="G6" s="141" t="s">
        <v>230</v>
      </c>
      <c r="H6" s="141" t="s">
        <v>231</v>
      </c>
      <c r="I6" s="141" t="s">
        <v>232</v>
      </c>
      <c r="J6" s="141" t="s">
        <v>233</v>
      </c>
      <c r="K6" s="142" t="s">
        <v>226</v>
      </c>
      <c r="L6" s="142" t="s">
        <v>226</v>
      </c>
    </row>
    <row r="7" spans="1:12" ht="12" customHeight="1">
      <c r="A7" s="182" t="s">
        <v>227</v>
      </c>
      <c r="B7" s="183" t="s">
        <v>228</v>
      </c>
      <c r="C7" s="184" t="s">
        <v>209</v>
      </c>
      <c r="D7" s="185"/>
      <c r="E7" s="184" t="s">
        <v>229</v>
      </c>
      <c r="F7" s="185"/>
      <c r="G7" s="141" t="s">
        <v>230</v>
      </c>
      <c r="H7" s="141"/>
      <c r="I7" s="141"/>
      <c r="J7" s="141" t="s">
        <v>233</v>
      </c>
      <c r="K7" s="142" t="s">
        <v>226</v>
      </c>
      <c r="L7" s="142" t="s">
        <v>226</v>
      </c>
    </row>
    <row r="8" spans="1:12" ht="27.75" customHeight="1">
      <c r="A8" s="182" t="s">
        <v>227</v>
      </c>
      <c r="B8" s="183" t="s">
        <v>228</v>
      </c>
      <c r="C8" s="184" t="s">
        <v>209</v>
      </c>
      <c r="D8" s="186"/>
      <c r="E8" s="184" t="s">
        <v>229</v>
      </c>
      <c r="F8" s="186"/>
      <c r="G8" s="141" t="s">
        <v>230</v>
      </c>
      <c r="H8" s="141"/>
      <c r="I8" s="141"/>
      <c r="J8" s="141" t="s">
        <v>233</v>
      </c>
      <c r="K8" s="142" t="s">
        <v>226</v>
      </c>
      <c r="L8" s="142" t="s">
        <v>226</v>
      </c>
    </row>
    <row r="9" spans="1:12" s="85" customFormat="1" ht="27.75" customHeight="1">
      <c r="A9" s="187"/>
      <c r="B9" s="187" t="s">
        <v>51</v>
      </c>
      <c r="C9" s="187">
        <f>E9+F9+D9</f>
        <v>2124.99</v>
      </c>
      <c r="D9" s="187">
        <v>816.98</v>
      </c>
      <c r="E9" s="187">
        <f>E10+E13+E32+E36+E41</f>
        <v>1198.01</v>
      </c>
      <c r="F9" s="187">
        <v>110</v>
      </c>
      <c r="G9" s="187"/>
      <c r="H9" s="187"/>
      <c r="I9" s="187"/>
      <c r="J9" s="187"/>
      <c r="K9" s="187"/>
      <c r="L9" s="187"/>
    </row>
    <row r="10" spans="1:12" s="169" customFormat="1" ht="19.5" customHeight="1">
      <c r="A10" s="187" t="s">
        <v>54</v>
      </c>
      <c r="B10" s="187" t="s">
        <v>234</v>
      </c>
      <c r="C10" s="187">
        <f>SUM(E10:L10)</f>
        <v>2.79</v>
      </c>
      <c r="D10" s="187"/>
      <c r="E10" s="187">
        <v>2.79</v>
      </c>
      <c r="F10" s="187"/>
      <c r="G10" s="187"/>
      <c r="H10" s="187"/>
      <c r="I10" s="187"/>
      <c r="J10" s="187"/>
      <c r="K10" s="187"/>
      <c r="L10" s="187"/>
    </row>
    <row r="11" spans="1:12" s="169" customFormat="1" ht="19.5" customHeight="1">
      <c r="A11" s="187" t="s">
        <v>56</v>
      </c>
      <c r="B11" s="187" t="s">
        <v>235</v>
      </c>
      <c r="C11" s="187">
        <f aca="true" t="shared" si="0" ref="C11:C32">SUM(E11:L11)</f>
        <v>2.79</v>
      </c>
      <c r="D11" s="187"/>
      <c r="E11" s="187">
        <v>2.79</v>
      </c>
      <c r="F11" s="187"/>
      <c r="G11" s="187"/>
      <c r="H11" s="187"/>
      <c r="I11" s="187"/>
      <c r="J11" s="187"/>
      <c r="K11" s="187"/>
      <c r="L11" s="187"/>
    </row>
    <row r="12" spans="1:12" s="169" customFormat="1" ht="19.5" customHeight="1">
      <c r="A12" s="187" t="s">
        <v>58</v>
      </c>
      <c r="B12" s="187" t="s">
        <v>235</v>
      </c>
      <c r="C12" s="187">
        <f t="shared" si="0"/>
        <v>2.79</v>
      </c>
      <c r="D12" s="187"/>
      <c r="E12" s="187">
        <v>2.79</v>
      </c>
      <c r="F12" s="187"/>
      <c r="G12" s="187"/>
      <c r="H12" s="187"/>
      <c r="I12" s="187"/>
      <c r="J12" s="187"/>
      <c r="K12" s="187"/>
      <c r="L12" s="187"/>
    </row>
    <row r="13" spans="1:12" s="169" customFormat="1" ht="19.5" customHeight="1">
      <c r="A13" s="187" t="s">
        <v>60</v>
      </c>
      <c r="B13" s="187" t="s">
        <v>169</v>
      </c>
      <c r="C13" s="187">
        <f t="shared" si="0"/>
        <v>1062.74</v>
      </c>
      <c r="D13" s="187">
        <f>D19+D20+D23+D28+D30</f>
        <v>698.29</v>
      </c>
      <c r="E13" s="187">
        <f>E14+E20+E23+E26</f>
        <v>1062.74</v>
      </c>
      <c r="F13" s="187"/>
      <c r="G13" s="187"/>
      <c r="H13" s="187"/>
      <c r="I13" s="187"/>
      <c r="J13" s="187"/>
      <c r="K13" s="187"/>
      <c r="L13" s="187"/>
    </row>
    <row r="14" spans="1:12" s="169" customFormat="1" ht="19.5" customHeight="1">
      <c r="A14" s="187" t="s">
        <v>62</v>
      </c>
      <c r="B14" s="187" t="s">
        <v>236</v>
      </c>
      <c r="C14" s="187">
        <f t="shared" si="0"/>
        <v>869.74</v>
      </c>
      <c r="D14" s="187"/>
      <c r="E14" s="187">
        <v>869.74</v>
      </c>
      <c r="F14" s="187"/>
      <c r="G14" s="187"/>
      <c r="H14" s="187"/>
      <c r="I14" s="187"/>
      <c r="J14" s="187"/>
      <c r="K14" s="187"/>
      <c r="L14" s="187"/>
    </row>
    <row r="15" spans="1:12" s="169" customFormat="1" ht="19.5" customHeight="1">
      <c r="A15" s="187" t="s">
        <v>64</v>
      </c>
      <c r="B15" s="187" t="s">
        <v>237</v>
      </c>
      <c r="C15" s="187">
        <f t="shared" si="0"/>
        <v>119.19</v>
      </c>
      <c r="D15" s="187"/>
      <c r="E15" s="187">
        <v>119.19</v>
      </c>
      <c r="F15" s="187"/>
      <c r="G15" s="187"/>
      <c r="H15" s="187"/>
      <c r="I15" s="187"/>
      <c r="J15" s="187"/>
      <c r="K15" s="187"/>
      <c r="L15" s="187"/>
    </row>
    <row r="16" spans="1:12" s="169" customFormat="1" ht="19.5" customHeight="1">
      <c r="A16" s="187" t="s">
        <v>66</v>
      </c>
      <c r="B16" s="187" t="s">
        <v>238</v>
      </c>
      <c r="C16" s="187">
        <f t="shared" si="0"/>
        <v>10.3</v>
      </c>
      <c r="D16" s="187"/>
      <c r="E16" s="187">
        <v>10.3</v>
      </c>
      <c r="F16" s="187"/>
      <c r="G16" s="187"/>
      <c r="H16" s="187"/>
      <c r="I16" s="187"/>
      <c r="J16" s="187"/>
      <c r="K16" s="187"/>
      <c r="L16" s="187"/>
    </row>
    <row r="17" spans="1:12" s="85" customFormat="1" ht="19.5" customHeight="1">
      <c r="A17" s="187" t="s">
        <v>68</v>
      </c>
      <c r="B17" s="187" t="s">
        <v>239</v>
      </c>
      <c r="C17" s="187">
        <f t="shared" si="0"/>
        <v>288.25</v>
      </c>
      <c r="D17" s="187"/>
      <c r="E17" s="187">
        <v>288.25</v>
      </c>
      <c r="F17" s="187"/>
      <c r="G17" s="187"/>
      <c r="H17" s="187"/>
      <c r="I17" s="187"/>
      <c r="J17" s="187"/>
      <c r="K17" s="187"/>
      <c r="L17" s="187"/>
    </row>
    <row r="18" spans="1:12" s="85" customFormat="1" ht="19.5" customHeight="1">
      <c r="A18" s="187" t="s">
        <v>70</v>
      </c>
      <c r="B18" s="187" t="s">
        <v>240</v>
      </c>
      <c r="C18" s="187">
        <f t="shared" si="0"/>
        <v>10</v>
      </c>
      <c r="D18" s="187"/>
      <c r="E18" s="187">
        <v>10</v>
      </c>
      <c r="F18" s="187"/>
      <c r="G18" s="187"/>
      <c r="H18" s="187"/>
      <c r="I18" s="187"/>
      <c r="J18" s="187"/>
      <c r="K18" s="187"/>
      <c r="L18" s="187"/>
    </row>
    <row r="19" spans="1:12" s="85" customFormat="1" ht="19.5" customHeight="1">
      <c r="A19" s="187" t="s">
        <v>72</v>
      </c>
      <c r="B19" s="187" t="s">
        <v>241</v>
      </c>
      <c r="C19" s="187">
        <f t="shared" si="0"/>
        <v>442</v>
      </c>
      <c r="D19" s="187">
        <v>146.72</v>
      </c>
      <c r="E19" s="187">
        <v>442</v>
      </c>
      <c r="F19" s="187"/>
      <c r="G19" s="187"/>
      <c r="H19" s="187"/>
      <c r="I19" s="187"/>
      <c r="J19" s="187"/>
      <c r="K19" s="187"/>
      <c r="L19" s="187"/>
    </row>
    <row r="20" spans="1:12" s="170" customFormat="1" ht="19.5" customHeight="1">
      <c r="A20" s="187" t="s">
        <v>74</v>
      </c>
      <c r="B20" s="187" t="s">
        <v>242</v>
      </c>
      <c r="C20" s="187">
        <f t="shared" si="0"/>
        <v>100</v>
      </c>
      <c r="D20" s="187">
        <v>12.41</v>
      </c>
      <c r="E20" s="187">
        <v>100</v>
      </c>
      <c r="F20" s="187"/>
      <c r="G20" s="187"/>
      <c r="H20" s="187"/>
      <c r="I20" s="187"/>
      <c r="J20" s="187"/>
      <c r="K20" s="187"/>
      <c r="L20" s="187"/>
    </row>
    <row r="21" spans="1:12" s="85" customFormat="1" ht="19.5" customHeight="1">
      <c r="A21" s="187" t="s">
        <v>76</v>
      </c>
      <c r="B21" s="187" t="s">
        <v>243</v>
      </c>
      <c r="C21" s="187">
        <f t="shared" si="0"/>
        <v>6</v>
      </c>
      <c r="D21" s="187">
        <v>12.41</v>
      </c>
      <c r="E21" s="187">
        <v>6</v>
      </c>
      <c r="F21" s="187"/>
      <c r="G21" s="187"/>
      <c r="H21" s="187"/>
      <c r="I21" s="187"/>
      <c r="J21" s="187"/>
      <c r="K21" s="187"/>
      <c r="L21" s="187"/>
    </row>
    <row r="22" spans="1:12" s="85" customFormat="1" ht="19.5" customHeight="1">
      <c r="A22" s="187" t="s">
        <v>78</v>
      </c>
      <c r="B22" s="187" t="s">
        <v>244</v>
      </c>
      <c r="C22" s="187">
        <f t="shared" si="0"/>
        <v>94</v>
      </c>
      <c r="D22" s="187"/>
      <c r="E22" s="187">
        <v>94</v>
      </c>
      <c r="F22" s="187"/>
      <c r="G22" s="187"/>
      <c r="H22" s="187"/>
      <c r="I22" s="187"/>
      <c r="J22" s="187"/>
      <c r="K22" s="187"/>
      <c r="L22" s="187"/>
    </row>
    <row r="23" spans="1:12" s="170" customFormat="1" ht="19.5" customHeight="1">
      <c r="A23" s="187" t="s">
        <v>80</v>
      </c>
      <c r="B23" s="187" t="s">
        <v>245</v>
      </c>
      <c r="C23" s="187">
        <f t="shared" si="0"/>
        <v>76</v>
      </c>
      <c r="D23" s="187">
        <v>37.29</v>
      </c>
      <c r="E23" s="187">
        <v>76</v>
      </c>
      <c r="F23" s="187"/>
      <c r="G23" s="187"/>
      <c r="H23" s="187"/>
      <c r="I23" s="187"/>
      <c r="J23" s="187"/>
      <c r="K23" s="187"/>
      <c r="L23" s="187"/>
    </row>
    <row r="24" spans="1:12" s="85" customFormat="1" ht="19.5" customHeight="1">
      <c r="A24" s="187" t="s">
        <v>82</v>
      </c>
      <c r="B24" s="187" t="s">
        <v>246</v>
      </c>
      <c r="C24" s="187">
        <f t="shared" si="0"/>
        <v>66</v>
      </c>
      <c r="D24" s="187">
        <v>37.29</v>
      </c>
      <c r="E24" s="187">
        <v>66</v>
      </c>
      <c r="F24" s="187"/>
      <c r="G24" s="187"/>
      <c r="H24" s="187"/>
      <c r="I24" s="187"/>
      <c r="J24" s="187"/>
      <c r="K24" s="187"/>
      <c r="L24" s="187"/>
    </row>
    <row r="25" spans="1:12" s="85" customFormat="1" ht="19.5" customHeight="1">
      <c r="A25" s="187" t="s">
        <v>84</v>
      </c>
      <c r="B25" s="187" t="s">
        <v>247</v>
      </c>
      <c r="C25" s="187">
        <f t="shared" si="0"/>
        <v>10</v>
      </c>
      <c r="D25" s="187"/>
      <c r="E25" s="187">
        <v>10</v>
      </c>
      <c r="F25" s="187"/>
      <c r="G25" s="187"/>
      <c r="H25" s="187"/>
      <c r="I25" s="187"/>
      <c r="J25" s="187"/>
      <c r="K25" s="187"/>
      <c r="L25" s="187"/>
    </row>
    <row r="26" spans="1:12" s="170" customFormat="1" ht="19.5" customHeight="1">
      <c r="A26" s="187">
        <v>20708</v>
      </c>
      <c r="B26" s="187" t="s">
        <v>248</v>
      </c>
      <c r="C26" s="187">
        <f t="shared" si="0"/>
        <v>17</v>
      </c>
      <c r="D26" s="187"/>
      <c r="E26" s="187">
        <v>17</v>
      </c>
      <c r="F26" s="187"/>
      <c r="G26" s="187"/>
      <c r="H26" s="187"/>
      <c r="I26" s="187"/>
      <c r="J26" s="187"/>
      <c r="K26" s="187"/>
      <c r="L26" s="187"/>
    </row>
    <row r="27" spans="1:12" s="85" customFormat="1" ht="19.5" customHeight="1">
      <c r="A27" s="187">
        <v>2070807</v>
      </c>
      <c r="B27" s="187" t="s">
        <v>249</v>
      </c>
      <c r="C27" s="187">
        <f t="shared" si="0"/>
        <v>17</v>
      </c>
      <c r="D27" s="187"/>
      <c r="E27" s="187">
        <v>17</v>
      </c>
      <c r="F27" s="187"/>
      <c r="G27" s="187"/>
      <c r="H27" s="187"/>
      <c r="I27" s="187"/>
      <c r="J27" s="187"/>
      <c r="K27" s="187"/>
      <c r="L27" s="187"/>
    </row>
    <row r="28" spans="1:12" s="85" customFormat="1" ht="19.5" customHeight="1">
      <c r="A28" s="187">
        <v>20709</v>
      </c>
      <c r="B28" s="187" t="s">
        <v>170</v>
      </c>
      <c r="C28" s="187">
        <v>215</v>
      </c>
      <c r="D28" s="187">
        <v>215</v>
      </c>
      <c r="E28" s="187"/>
      <c r="F28" s="187"/>
      <c r="G28" s="187"/>
      <c r="H28" s="187"/>
      <c r="I28" s="187"/>
      <c r="J28" s="187"/>
      <c r="K28" s="187"/>
      <c r="L28" s="187"/>
    </row>
    <row r="29" spans="1:12" s="169" customFormat="1" ht="19.5" customHeight="1">
      <c r="A29" s="187">
        <v>2070904</v>
      </c>
      <c r="B29" s="187" t="s">
        <v>171</v>
      </c>
      <c r="C29" s="187">
        <v>215</v>
      </c>
      <c r="D29" s="187">
        <v>215</v>
      </c>
      <c r="E29" s="187"/>
      <c r="F29" s="187"/>
      <c r="G29" s="187"/>
      <c r="H29" s="187"/>
      <c r="I29" s="187"/>
      <c r="J29" s="187"/>
      <c r="K29" s="187"/>
      <c r="L29" s="187"/>
    </row>
    <row r="30" spans="1:12" s="169" customFormat="1" ht="19.5" customHeight="1">
      <c r="A30" s="187">
        <v>20799</v>
      </c>
      <c r="B30" s="187" t="s">
        <v>250</v>
      </c>
      <c r="C30" s="187">
        <f>290.48-3.61</f>
        <v>286.87</v>
      </c>
      <c r="D30" s="187">
        <f>290.48-3.61</f>
        <v>286.87</v>
      </c>
      <c r="E30" s="187"/>
      <c r="F30" s="187"/>
      <c r="G30" s="187"/>
      <c r="H30" s="187"/>
      <c r="I30" s="187"/>
      <c r="J30" s="187"/>
      <c r="K30" s="187"/>
      <c r="L30" s="187"/>
    </row>
    <row r="31" spans="1:12" s="169" customFormat="1" ht="19.5" customHeight="1">
      <c r="A31" s="187">
        <v>2079999</v>
      </c>
      <c r="B31" s="187" t="s">
        <v>250</v>
      </c>
      <c r="C31" s="187">
        <f>290.48-3.61</f>
        <v>286.87</v>
      </c>
      <c r="D31" s="187">
        <f>290.48-3.61</f>
        <v>286.87</v>
      </c>
      <c r="E31" s="187"/>
      <c r="F31" s="187"/>
      <c r="G31" s="187"/>
      <c r="H31" s="187"/>
      <c r="I31" s="187"/>
      <c r="J31" s="187"/>
      <c r="K31" s="187"/>
      <c r="L31" s="187"/>
    </row>
    <row r="32" spans="1:12" s="169" customFormat="1" ht="19.5" customHeight="1">
      <c r="A32" s="187" t="s">
        <v>90</v>
      </c>
      <c r="B32" s="187" t="s">
        <v>251</v>
      </c>
      <c r="C32" s="187">
        <f aca="true" t="shared" si="1" ref="C32:C36">SUM(E32:L32)</f>
        <v>68.68</v>
      </c>
      <c r="D32" s="187"/>
      <c r="E32" s="187">
        <v>68.68</v>
      </c>
      <c r="F32" s="187"/>
      <c r="G32" s="187"/>
      <c r="H32" s="187"/>
      <c r="I32" s="187"/>
      <c r="J32" s="187"/>
      <c r="K32" s="187"/>
      <c r="L32" s="187"/>
    </row>
    <row r="33" spans="1:12" s="169" customFormat="1" ht="19.5" customHeight="1">
      <c r="A33" s="187" t="s">
        <v>92</v>
      </c>
      <c r="B33" s="187" t="s">
        <v>252</v>
      </c>
      <c r="C33" s="187">
        <f t="shared" si="1"/>
        <v>68.68</v>
      </c>
      <c r="D33" s="187"/>
      <c r="E33" s="187">
        <v>68.68</v>
      </c>
      <c r="F33" s="187"/>
      <c r="G33" s="187"/>
      <c r="H33" s="187"/>
      <c r="I33" s="187"/>
      <c r="J33" s="187"/>
      <c r="K33" s="187"/>
      <c r="L33" s="187"/>
    </row>
    <row r="34" spans="1:12" s="169" customFormat="1" ht="19.5" customHeight="1">
      <c r="A34" s="187" t="s">
        <v>94</v>
      </c>
      <c r="B34" s="187" t="s">
        <v>253</v>
      </c>
      <c r="C34" s="187">
        <f t="shared" si="1"/>
        <v>45.79</v>
      </c>
      <c r="D34" s="187"/>
      <c r="E34" s="187">
        <v>45.79</v>
      </c>
      <c r="F34" s="187"/>
      <c r="G34" s="187"/>
      <c r="H34" s="187"/>
      <c r="I34" s="187"/>
      <c r="J34" s="187"/>
      <c r="K34" s="187"/>
      <c r="L34" s="187"/>
    </row>
    <row r="35" spans="1:12" s="169" customFormat="1" ht="19.5" customHeight="1">
      <c r="A35" s="187" t="s">
        <v>96</v>
      </c>
      <c r="B35" s="187" t="s">
        <v>254</v>
      </c>
      <c r="C35" s="187">
        <f t="shared" si="1"/>
        <v>22.89</v>
      </c>
      <c r="D35" s="187"/>
      <c r="E35" s="187">
        <v>22.89</v>
      </c>
      <c r="F35" s="187"/>
      <c r="G35" s="187"/>
      <c r="H35" s="187"/>
      <c r="I35" s="187"/>
      <c r="J35" s="187"/>
      <c r="K35" s="187"/>
      <c r="L35" s="187"/>
    </row>
    <row r="36" spans="1:12" s="169" customFormat="1" ht="19.5" customHeight="1">
      <c r="A36" s="187" t="s">
        <v>98</v>
      </c>
      <c r="B36" s="187" t="s">
        <v>255</v>
      </c>
      <c r="C36" s="187">
        <f t="shared" si="1"/>
        <v>29.46</v>
      </c>
      <c r="D36" s="187"/>
      <c r="E36" s="187">
        <v>29.46</v>
      </c>
      <c r="F36" s="187"/>
      <c r="G36" s="187"/>
      <c r="H36" s="187"/>
      <c r="I36" s="187"/>
      <c r="J36" s="187"/>
      <c r="K36" s="187"/>
      <c r="L36" s="187"/>
    </row>
    <row r="37" spans="1:12" s="169" customFormat="1" ht="19.5" customHeight="1">
      <c r="A37" s="187" t="s">
        <v>100</v>
      </c>
      <c r="B37" s="187" t="s">
        <v>256</v>
      </c>
      <c r="C37" s="187">
        <v>29.46</v>
      </c>
      <c r="D37" s="187"/>
      <c r="E37" s="187">
        <v>29.46</v>
      </c>
      <c r="F37" s="187"/>
      <c r="G37" s="187"/>
      <c r="H37" s="187"/>
      <c r="I37" s="187"/>
      <c r="J37" s="187"/>
      <c r="K37" s="187"/>
      <c r="L37" s="187"/>
    </row>
    <row r="38" spans="1:12" s="169" customFormat="1" ht="19.5" customHeight="1">
      <c r="A38" s="187" t="s">
        <v>102</v>
      </c>
      <c r="B38" s="187" t="s">
        <v>257</v>
      </c>
      <c r="C38" s="187">
        <v>9.45</v>
      </c>
      <c r="D38" s="187"/>
      <c r="E38" s="187">
        <v>9.45</v>
      </c>
      <c r="F38" s="187"/>
      <c r="G38" s="187"/>
      <c r="H38" s="187"/>
      <c r="I38" s="187"/>
      <c r="J38" s="187"/>
      <c r="K38" s="187"/>
      <c r="L38" s="187"/>
    </row>
    <row r="39" spans="1:12" s="169" customFormat="1" ht="19.5" customHeight="1">
      <c r="A39" s="187" t="s">
        <v>104</v>
      </c>
      <c r="B39" s="187" t="s">
        <v>258</v>
      </c>
      <c r="C39" s="187">
        <v>19.16</v>
      </c>
      <c r="D39" s="187"/>
      <c r="E39" s="187">
        <v>19.16</v>
      </c>
      <c r="F39" s="187"/>
      <c r="G39" s="187"/>
      <c r="H39" s="187"/>
      <c r="I39" s="187"/>
      <c r="J39" s="187"/>
      <c r="K39" s="187"/>
      <c r="L39" s="187"/>
    </row>
    <row r="40" spans="1:12" s="169" customFormat="1" ht="19.5" customHeight="1">
      <c r="A40" s="187" t="s">
        <v>106</v>
      </c>
      <c r="B40" s="187" t="s">
        <v>259</v>
      </c>
      <c r="C40" s="187">
        <v>0.85</v>
      </c>
      <c r="D40" s="187"/>
      <c r="E40" s="187">
        <v>0.85</v>
      </c>
      <c r="F40" s="187"/>
      <c r="G40" s="187"/>
      <c r="H40" s="187"/>
      <c r="I40" s="187"/>
      <c r="J40" s="187"/>
      <c r="K40" s="187"/>
      <c r="L40" s="187"/>
    </row>
    <row r="41" spans="1:12" s="169" customFormat="1" ht="19.5" customHeight="1">
      <c r="A41" s="187" t="s">
        <v>108</v>
      </c>
      <c r="B41" s="187" t="s">
        <v>260</v>
      </c>
      <c r="C41" s="187">
        <v>34.34</v>
      </c>
      <c r="D41" s="187"/>
      <c r="E41" s="187">
        <v>34.34</v>
      </c>
      <c r="F41" s="187"/>
      <c r="G41" s="187"/>
      <c r="H41" s="187"/>
      <c r="I41" s="187"/>
      <c r="J41" s="187"/>
      <c r="K41" s="187"/>
      <c r="L41" s="187"/>
    </row>
    <row r="42" spans="1:12" s="169" customFormat="1" ht="19.5" customHeight="1">
      <c r="A42" s="187" t="s">
        <v>110</v>
      </c>
      <c r="B42" s="187" t="s">
        <v>261</v>
      </c>
      <c r="C42" s="187">
        <v>34.34</v>
      </c>
      <c r="D42" s="187"/>
      <c r="E42" s="187">
        <v>34.34</v>
      </c>
      <c r="F42" s="187"/>
      <c r="G42" s="187"/>
      <c r="H42" s="187"/>
      <c r="I42" s="187"/>
      <c r="J42" s="187"/>
      <c r="K42" s="187"/>
      <c r="L42" s="187"/>
    </row>
    <row r="43" spans="1:12" s="169" customFormat="1" ht="19.5" customHeight="1">
      <c r="A43" s="187" t="s">
        <v>112</v>
      </c>
      <c r="B43" s="187" t="s">
        <v>262</v>
      </c>
      <c r="C43" s="187">
        <v>34.34</v>
      </c>
      <c r="D43" s="187"/>
      <c r="E43" s="187">
        <v>34.34</v>
      </c>
      <c r="F43" s="187"/>
      <c r="G43" s="187"/>
      <c r="H43" s="187"/>
      <c r="I43" s="187"/>
      <c r="J43" s="187"/>
      <c r="K43" s="187"/>
      <c r="L43" s="187"/>
    </row>
    <row r="44" spans="1:12" s="169" customFormat="1" ht="19.5" customHeight="1">
      <c r="A44" s="187" t="s">
        <v>263</v>
      </c>
      <c r="B44" s="187" t="s">
        <v>166</v>
      </c>
      <c r="C44" s="187">
        <v>110</v>
      </c>
      <c r="D44" s="187">
        <v>118.69</v>
      </c>
      <c r="E44" s="187"/>
      <c r="F44" s="187">
        <v>110</v>
      </c>
      <c r="G44" s="187"/>
      <c r="H44" s="187"/>
      <c r="I44" s="187"/>
      <c r="J44" s="187"/>
      <c r="K44" s="187"/>
      <c r="L44" s="187"/>
    </row>
    <row r="45" spans="1:12" s="169" customFormat="1" ht="19.5" customHeight="1">
      <c r="A45" s="187" t="s">
        <v>264</v>
      </c>
      <c r="B45" s="187" t="s">
        <v>167</v>
      </c>
      <c r="C45" s="187">
        <v>110</v>
      </c>
      <c r="D45" s="187">
        <v>118.69</v>
      </c>
      <c r="E45" s="187"/>
      <c r="F45" s="187">
        <v>110</v>
      </c>
      <c r="G45" s="187"/>
      <c r="H45" s="187"/>
      <c r="I45" s="187"/>
      <c r="J45" s="187"/>
      <c r="K45" s="187"/>
      <c r="L45" s="187"/>
    </row>
    <row r="46" spans="1:12" s="169" customFormat="1" ht="19.5" customHeight="1">
      <c r="A46" s="187" t="s">
        <v>265</v>
      </c>
      <c r="B46" s="187" t="s">
        <v>168</v>
      </c>
      <c r="C46" s="187">
        <v>110</v>
      </c>
      <c r="D46" s="187">
        <v>118.69</v>
      </c>
      <c r="E46" s="187"/>
      <c r="F46" s="187">
        <v>110</v>
      </c>
      <c r="G46" s="187"/>
      <c r="H46" s="187"/>
      <c r="I46" s="187"/>
      <c r="J46" s="187"/>
      <c r="K46" s="187"/>
      <c r="L46" s="187"/>
    </row>
    <row r="47" spans="1:6" s="171" customFormat="1" ht="18.75">
      <c r="A47" s="188"/>
      <c r="B47" s="189"/>
      <c r="C47" s="190"/>
      <c r="D47" s="190"/>
      <c r="E47" s="190"/>
      <c r="F47" s="190"/>
    </row>
    <row r="48" spans="1:7" ht="18.75">
      <c r="A48" s="188"/>
      <c r="B48" s="189"/>
      <c r="C48" s="190"/>
      <c r="D48" s="190"/>
      <c r="E48" s="190"/>
      <c r="F48" s="190"/>
      <c r="G48" s="171"/>
    </row>
    <row r="49" spans="1:7" ht="18.75">
      <c r="A49" s="188"/>
      <c r="B49" s="189"/>
      <c r="C49" s="190"/>
      <c r="D49" s="190"/>
      <c r="E49" s="190"/>
      <c r="F49" s="190"/>
      <c r="G49" s="171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097222222222223" right="0.7097222222222223" top="0.75" bottom="0.75" header="0.30972222222222223" footer="0.30972222222222223"/>
  <pageSetup fitToHeight="0" fitToWidth="1" horizontalDpi="600" verticalDpi="600" orientation="landscape" paperSize="9" scale="7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3">
      <selection activeCell="A9" sqref="A9:IV46"/>
    </sheetView>
  </sheetViews>
  <sheetFormatPr defaultColWidth="9.33203125" defaultRowHeight="11.25"/>
  <cols>
    <col min="1" max="1" width="18.5" style="129" customWidth="1"/>
    <col min="2" max="2" width="47" style="0" customWidth="1"/>
    <col min="3" max="3" width="15.16015625" style="85" customWidth="1"/>
    <col min="4" max="5" width="16" style="85" customWidth="1"/>
    <col min="6" max="8" width="16" style="0" customWidth="1"/>
  </cols>
  <sheetData>
    <row r="1" ht="13.5">
      <c r="A1" s="130" t="s">
        <v>266</v>
      </c>
    </row>
    <row r="2" spans="1:9" ht="32.25" customHeight="1">
      <c r="A2" s="131" t="s">
        <v>267</v>
      </c>
      <c r="B2" s="132"/>
      <c r="C2" s="132"/>
      <c r="D2" s="132"/>
      <c r="E2" s="132"/>
      <c r="F2" s="132"/>
      <c r="G2" s="132"/>
      <c r="H2" s="132"/>
      <c r="I2" s="168"/>
    </row>
    <row r="4" spans="7:8" ht="27" customHeight="1">
      <c r="G4" s="133" t="s">
        <v>2</v>
      </c>
      <c r="H4" s="134"/>
    </row>
    <row r="5" spans="1:8" ht="18" customHeight="1">
      <c r="A5" s="135" t="s">
        <v>177</v>
      </c>
      <c r="B5" s="136" t="s">
        <v>177</v>
      </c>
      <c r="C5" s="137" t="s">
        <v>210</v>
      </c>
      <c r="D5" s="137" t="s">
        <v>52</v>
      </c>
      <c r="E5" s="137" t="s">
        <v>53</v>
      </c>
      <c r="F5" s="137" t="s">
        <v>268</v>
      </c>
      <c r="G5" s="137" t="s">
        <v>269</v>
      </c>
      <c r="H5" s="138" t="s">
        <v>270</v>
      </c>
    </row>
    <row r="6" spans="1:8" ht="11.25">
      <c r="A6" s="139" t="s">
        <v>227</v>
      </c>
      <c r="B6" s="140" t="s">
        <v>228</v>
      </c>
      <c r="C6" s="141" t="s">
        <v>210</v>
      </c>
      <c r="D6" s="141" t="s">
        <v>52</v>
      </c>
      <c r="E6" s="141" t="s">
        <v>53</v>
      </c>
      <c r="F6" s="141" t="s">
        <v>268</v>
      </c>
      <c r="G6" s="141" t="s">
        <v>271</v>
      </c>
      <c r="H6" s="142" t="s">
        <v>272</v>
      </c>
    </row>
    <row r="7" spans="1:8" ht="11.25">
      <c r="A7" s="139" t="s">
        <v>227</v>
      </c>
      <c r="B7" s="140" t="s">
        <v>228</v>
      </c>
      <c r="C7" s="141" t="s">
        <v>210</v>
      </c>
      <c r="D7" s="141" t="s">
        <v>52</v>
      </c>
      <c r="E7" s="141" t="s">
        <v>53</v>
      </c>
      <c r="F7" s="141" t="s">
        <v>268</v>
      </c>
      <c r="G7" s="141" t="s">
        <v>271</v>
      </c>
      <c r="H7" s="142" t="s">
        <v>272</v>
      </c>
    </row>
    <row r="8" spans="1:8" ht="15.75" customHeight="1">
      <c r="A8" s="139" t="s">
        <v>227</v>
      </c>
      <c r="B8" s="140" t="s">
        <v>228</v>
      </c>
      <c r="C8" s="141" t="s">
        <v>210</v>
      </c>
      <c r="D8" s="141" t="s">
        <v>52</v>
      </c>
      <c r="E8" s="141" t="s">
        <v>53</v>
      </c>
      <c r="F8" s="141" t="s">
        <v>268</v>
      </c>
      <c r="G8" s="141" t="s">
        <v>271</v>
      </c>
      <c r="H8" s="142" t="s">
        <v>272</v>
      </c>
    </row>
    <row r="9" spans="1:8" s="126" customFormat="1" ht="18" customHeight="1">
      <c r="A9" s="143"/>
      <c r="B9" s="144" t="s">
        <v>51</v>
      </c>
      <c r="C9" s="145">
        <f>SUM(D9:H9)</f>
        <v>2124.99</v>
      </c>
      <c r="D9" s="146">
        <v>467.71</v>
      </c>
      <c r="E9" s="146">
        <f>E13+E44</f>
        <v>1657.2799999999997</v>
      </c>
      <c r="F9" s="147"/>
      <c r="G9" s="147"/>
      <c r="H9" s="147"/>
    </row>
    <row r="10" spans="1:8" s="127" customFormat="1" ht="18" customHeight="1">
      <c r="A10" s="148" t="s">
        <v>54</v>
      </c>
      <c r="B10" s="148" t="s">
        <v>234</v>
      </c>
      <c r="C10" s="145">
        <f aca="true" t="shared" si="0" ref="C9:C15">SUM(D10:H10)</f>
        <v>2.79</v>
      </c>
      <c r="D10" s="149">
        <v>2.79</v>
      </c>
      <c r="E10" s="150"/>
      <c r="F10" s="151"/>
      <c r="G10" s="151"/>
      <c r="H10" s="151"/>
    </row>
    <row r="11" spans="1:8" s="127" customFormat="1" ht="18" customHeight="1">
      <c r="A11" s="148" t="s">
        <v>56</v>
      </c>
      <c r="B11" s="148" t="s">
        <v>235</v>
      </c>
      <c r="C11" s="145">
        <f t="shared" si="0"/>
        <v>2.79</v>
      </c>
      <c r="D11" s="149">
        <v>2.79</v>
      </c>
      <c r="E11" s="150"/>
      <c r="F11" s="151"/>
      <c r="G11" s="151"/>
      <c r="H11" s="151"/>
    </row>
    <row r="12" spans="1:8" s="127" customFormat="1" ht="18" customHeight="1">
      <c r="A12" s="148" t="s">
        <v>58</v>
      </c>
      <c r="B12" s="148" t="s">
        <v>235</v>
      </c>
      <c r="C12" s="145">
        <f t="shared" si="0"/>
        <v>2.79</v>
      </c>
      <c r="D12" s="149">
        <v>2.79</v>
      </c>
      <c r="E12" s="150"/>
      <c r="F12" s="151"/>
      <c r="G12" s="151"/>
      <c r="H12" s="151"/>
    </row>
    <row r="13" spans="1:8" s="128" customFormat="1" ht="18" customHeight="1">
      <c r="A13" s="148" t="s">
        <v>60</v>
      </c>
      <c r="B13" s="148" t="s">
        <v>169</v>
      </c>
      <c r="C13" s="145">
        <f t="shared" si="0"/>
        <v>1761.0299999999997</v>
      </c>
      <c r="D13" s="152">
        <f>D14</f>
        <v>332.44</v>
      </c>
      <c r="E13" s="153">
        <f>E14+E20+E23+E26+E28+E30</f>
        <v>1428.5899999999997</v>
      </c>
      <c r="F13" s="154"/>
      <c r="G13" s="154"/>
      <c r="H13" s="154"/>
    </row>
    <row r="14" spans="1:8" s="127" customFormat="1" ht="18" customHeight="1">
      <c r="A14" s="148" t="s">
        <v>62</v>
      </c>
      <c r="B14" s="148" t="s">
        <v>236</v>
      </c>
      <c r="C14" s="145">
        <f t="shared" si="0"/>
        <v>1016.46</v>
      </c>
      <c r="D14" s="155">
        <f>D15+D17</f>
        <v>332.44</v>
      </c>
      <c r="E14" s="150">
        <f>E16+E17+E18+E19</f>
        <v>684.02</v>
      </c>
      <c r="F14" s="151"/>
      <c r="G14" s="151"/>
      <c r="H14" s="151"/>
    </row>
    <row r="15" spans="1:8" s="127" customFormat="1" ht="18" customHeight="1">
      <c r="A15" s="148" t="s">
        <v>64</v>
      </c>
      <c r="B15" s="148" t="s">
        <v>237</v>
      </c>
      <c r="C15" s="145">
        <f t="shared" si="0"/>
        <v>119.19</v>
      </c>
      <c r="D15" s="149">
        <v>119.19</v>
      </c>
      <c r="E15" s="150"/>
      <c r="F15" s="151"/>
      <c r="G15" s="151"/>
      <c r="H15" s="151"/>
    </row>
    <row r="16" spans="1:8" s="127" customFormat="1" ht="18" customHeight="1">
      <c r="A16" s="148" t="s">
        <v>66</v>
      </c>
      <c r="B16" s="148" t="s">
        <v>238</v>
      </c>
      <c r="C16" s="145">
        <f>SUM(E16:H16)</f>
        <v>10.3</v>
      </c>
      <c r="D16" s="156"/>
      <c r="E16" s="149">
        <v>10.3</v>
      </c>
      <c r="F16" s="151"/>
      <c r="G16" s="151"/>
      <c r="H16" s="151"/>
    </row>
    <row r="17" spans="1:8" s="127" customFormat="1" ht="18" customHeight="1">
      <c r="A17" s="148" t="s">
        <v>68</v>
      </c>
      <c r="B17" s="148" t="s">
        <v>239</v>
      </c>
      <c r="C17" s="145">
        <f>SUM(D17:H17)</f>
        <v>288.25</v>
      </c>
      <c r="D17" s="157">
        <f>288.25-75</f>
        <v>213.25</v>
      </c>
      <c r="E17" s="150">
        <v>75</v>
      </c>
      <c r="F17" s="151"/>
      <c r="G17" s="151"/>
      <c r="H17" s="151"/>
    </row>
    <row r="18" spans="1:8" s="127" customFormat="1" ht="18" customHeight="1">
      <c r="A18" s="148" t="s">
        <v>70</v>
      </c>
      <c r="B18" s="148" t="s">
        <v>240</v>
      </c>
      <c r="C18" s="145">
        <f aca="true" t="shared" si="1" ref="C18:C27">SUM(E18:H18)</f>
        <v>10</v>
      </c>
      <c r="D18" s="156"/>
      <c r="E18" s="158">
        <v>10</v>
      </c>
      <c r="F18" s="151"/>
      <c r="G18" s="151"/>
      <c r="H18" s="151"/>
    </row>
    <row r="19" spans="1:8" s="127" customFormat="1" ht="18" customHeight="1">
      <c r="A19" s="148" t="s">
        <v>72</v>
      </c>
      <c r="B19" s="148" t="s">
        <v>241</v>
      </c>
      <c r="C19" s="145">
        <f t="shared" si="1"/>
        <v>588.72</v>
      </c>
      <c r="D19" s="156"/>
      <c r="E19" s="150">
        <f>442+146.72</f>
        <v>588.72</v>
      </c>
      <c r="F19" s="151"/>
      <c r="G19" s="151"/>
      <c r="H19" s="151"/>
    </row>
    <row r="20" spans="1:8" s="127" customFormat="1" ht="18" customHeight="1">
      <c r="A20" s="148" t="s">
        <v>74</v>
      </c>
      <c r="B20" s="148" t="s">
        <v>242</v>
      </c>
      <c r="C20" s="145">
        <f t="shared" si="1"/>
        <v>112.41</v>
      </c>
      <c r="D20" s="156"/>
      <c r="E20" s="159">
        <f>E21+E22</f>
        <v>112.41</v>
      </c>
      <c r="F20" s="151"/>
      <c r="G20" s="151"/>
      <c r="H20" s="151"/>
    </row>
    <row r="21" spans="1:8" s="127" customFormat="1" ht="18" customHeight="1">
      <c r="A21" s="148" t="s">
        <v>76</v>
      </c>
      <c r="B21" s="148" t="s">
        <v>243</v>
      </c>
      <c r="C21" s="145">
        <f t="shared" si="1"/>
        <v>18.41</v>
      </c>
      <c r="D21" s="156"/>
      <c r="E21" s="159">
        <f>6+12.41</f>
        <v>18.41</v>
      </c>
      <c r="F21" s="151"/>
      <c r="G21" s="151"/>
      <c r="H21" s="151"/>
    </row>
    <row r="22" spans="1:8" s="127" customFormat="1" ht="18" customHeight="1">
      <c r="A22" s="148" t="s">
        <v>78</v>
      </c>
      <c r="B22" s="148" t="s">
        <v>244</v>
      </c>
      <c r="C22" s="145">
        <f t="shared" si="1"/>
        <v>94</v>
      </c>
      <c r="D22" s="156"/>
      <c r="E22" s="159">
        <v>94</v>
      </c>
      <c r="F22" s="151"/>
      <c r="G22" s="151"/>
      <c r="H22" s="151"/>
    </row>
    <row r="23" spans="1:8" s="127" customFormat="1" ht="18" customHeight="1">
      <c r="A23" s="148" t="s">
        <v>80</v>
      </c>
      <c r="B23" s="148" t="s">
        <v>245</v>
      </c>
      <c r="C23" s="145">
        <f t="shared" si="1"/>
        <v>113.28999999999999</v>
      </c>
      <c r="D23" s="156"/>
      <c r="E23" s="159">
        <f>E24+E25</f>
        <v>113.28999999999999</v>
      </c>
      <c r="F23" s="151"/>
      <c r="G23" s="151"/>
      <c r="H23" s="151"/>
    </row>
    <row r="24" spans="1:8" s="127" customFormat="1" ht="18" customHeight="1">
      <c r="A24" s="148" t="s">
        <v>82</v>
      </c>
      <c r="B24" s="148" t="s">
        <v>246</v>
      </c>
      <c r="C24" s="145">
        <f t="shared" si="1"/>
        <v>103.28999999999999</v>
      </c>
      <c r="D24" s="156"/>
      <c r="E24" s="159">
        <f>66+37.29</f>
        <v>103.28999999999999</v>
      </c>
      <c r="F24" s="151"/>
      <c r="G24" s="151"/>
      <c r="H24" s="151"/>
    </row>
    <row r="25" spans="1:8" s="127" customFormat="1" ht="18" customHeight="1">
      <c r="A25" s="148" t="s">
        <v>84</v>
      </c>
      <c r="B25" s="148" t="s">
        <v>247</v>
      </c>
      <c r="C25" s="145">
        <f t="shared" si="1"/>
        <v>10</v>
      </c>
      <c r="D25" s="156"/>
      <c r="E25" s="159">
        <v>10</v>
      </c>
      <c r="F25" s="151"/>
      <c r="G25" s="151"/>
      <c r="H25" s="151"/>
    </row>
    <row r="26" spans="1:8" s="127" customFormat="1" ht="18" customHeight="1">
      <c r="A26" s="148">
        <v>20708</v>
      </c>
      <c r="B26" s="148" t="s">
        <v>248</v>
      </c>
      <c r="C26" s="145">
        <f t="shared" si="1"/>
        <v>17</v>
      </c>
      <c r="D26" s="156"/>
      <c r="E26" s="160">
        <v>17</v>
      </c>
      <c r="F26" s="151"/>
      <c r="G26" s="151"/>
      <c r="H26" s="151"/>
    </row>
    <row r="27" spans="1:8" s="127" customFormat="1" ht="18" customHeight="1">
      <c r="A27" s="148">
        <v>2070807</v>
      </c>
      <c r="B27" s="148" t="s">
        <v>249</v>
      </c>
      <c r="C27" s="145">
        <f t="shared" si="1"/>
        <v>17</v>
      </c>
      <c r="D27" s="156"/>
      <c r="E27" s="160">
        <v>17</v>
      </c>
      <c r="F27" s="151"/>
      <c r="G27" s="151"/>
      <c r="H27" s="151"/>
    </row>
    <row r="28" spans="1:8" s="127" customFormat="1" ht="18" customHeight="1">
      <c r="A28" s="161">
        <v>20709</v>
      </c>
      <c r="B28" s="162" t="s">
        <v>170</v>
      </c>
      <c r="C28" s="163">
        <v>215</v>
      </c>
      <c r="D28" s="156"/>
      <c r="E28" s="163">
        <v>215</v>
      </c>
      <c r="F28" s="164"/>
      <c r="G28" s="164"/>
      <c r="H28" s="164"/>
    </row>
    <row r="29" spans="1:8" s="127" customFormat="1" ht="18" customHeight="1">
      <c r="A29" s="161">
        <v>2070904</v>
      </c>
      <c r="B29" s="162" t="s">
        <v>171</v>
      </c>
      <c r="C29" s="163">
        <v>215</v>
      </c>
      <c r="D29" s="156"/>
      <c r="E29" s="163">
        <v>215</v>
      </c>
      <c r="F29" s="164"/>
      <c r="G29" s="164"/>
      <c r="H29" s="164"/>
    </row>
    <row r="30" spans="1:8" s="127" customFormat="1" ht="18" customHeight="1">
      <c r="A30" s="165">
        <v>20799</v>
      </c>
      <c r="B30" s="162" t="s">
        <v>250</v>
      </c>
      <c r="C30" s="166">
        <v>286.87</v>
      </c>
      <c r="D30" s="156"/>
      <c r="E30" s="166">
        <v>286.87</v>
      </c>
      <c r="F30" s="164"/>
      <c r="G30" s="164"/>
      <c r="H30" s="164"/>
    </row>
    <row r="31" spans="1:8" s="127" customFormat="1" ht="18" customHeight="1">
      <c r="A31" s="165">
        <v>2079999</v>
      </c>
      <c r="B31" s="162" t="s">
        <v>250</v>
      </c>
      <c r="C31" s="166">
        <v>286.87</v>
      </c>
      <c r="D31" s="156"/>
      <c r="E31" s="166">
        <v>286.87</v>
      </c>
      <c r="F31" s="164"/>
      <c r="G31" s="164"/>
      <c r="H31" s="164"/>
    </row>
    <row r="32" spans="1:8" s="127" customFormat="1" ht="18.75" customHeight="1">
      <c r="A32" s="148" t="s">
        <v>90</v>
      </c>
      <c r="B32" s="148" t="s">
        <v>251</v>
      </c>
      <c r="C32" s="159">
        <v>68.68</v>
      </c>
      <c r="D32" s="159">
        <v>68.68</v>
      </c>
      <c r="E32" s="150"/>
      <c r="F32" s="164"/>
      <c r="G32" s="164"/>
      <c r="H32" s="164"/>
    </row>
    <row r="33" spans="1:8" s="127" customFormat="1" ht="18.75" customHeight="1">
      <c r="A33" s="148" t="s">
        <v>92</v>
      </c>
      <c r="B33" s="148" t="s">
        <v>252</v>
      </c>
      <c r="C33" s="155">
        <v>68.68</v>
      </c>
      <c r="D33" s="155">
        <v>68.68</v>
      </c>
      <c r="E33" s="150"/>
      <c r="F33" s="164"/>
      <c r="G33" s="164"/>
      <c r="H33" s="164"/>
    </row>
    <row r="34" spans="1:8" s="127" customFormat="1" ht="18.75" customHeight="1">
      <c r="A34" s="148" t="s">
        <v>94</v>
      </c>
      <c r="B34" s="148" t="s">
        <v>253</v>
      </c>
      <c r="C34" s="155">
        <v>45.79</v>
      </c>
      <c r="D34" s="155">
        <v>45.79</v>
      </c>
      <c r="E34" s="150"/>
      <c r="F34" s="164"/>
      <c r="G34" s="164"/>
      <c r="H34" s="164"/>
    </row>
    <row r="35" spans="1:8" s="127" customFormat="1" ht="18.75" customHeight="1">
      <c r="A35" s="148" t="s">
        <v>96</v>
      </c>
      <c r="B35" s="148" t="s">
        <v>254</v>
      </c>
      <c r="C35" s="155">
        <v>22.89</v>
      </c>
      <c r="D35" s="155">
        <v>22.89</v>
      </c>
      <c r="E35" s="150"/>
      <c r="F35" s="164"/>
      <c r="G35" s="164"/>
      <c r="H35" s="164"/>
    </row>
    <row r="36" spans="1:8" s="127" customFormat="1" ht="18.75" customHeight="1">
      <c r="A36" s="148" t="s">
        <v>98</v>
      </c>
      <c r="B36" s="148" t="s">
        <v>255</v>
      </c>
      <c r="C36" s="155">
        <v>29.46</v>
      </c>
      <c r="D36" s="155">
        <v>29.46</v>
      </c>
      <c r="E36" s="150"/>
      <c r="F36" s="164"/>
      <c r="G36" s="164"/>
      <c r="H36" s="164"/>
    </row>
    <row r="37" spans="1:8" s="127" customFormat="1" ht="18.75" customHeight="1">
      <c r="A37" s="148" t="s">
        <v>100</v>
      </c>
      <c r="B37" s="148" t="s">
        <v>256</v>
      </c>
      <c r="C37" s="167">
        <v>29.46</v>
      </c>
      <c r="D37" s="167">
        <v>29.46</v>
      </c>
      <c r="E37" s="156"/>
      <c r="F37" s="164"/>
      <c r="G37" s="164"/>
      <c r="H37" s="164"/>
    </row>
    <row r="38" spans="1:8" s="127" customFormat="1" ht="18.75" customHeight="1">
      <c r="A38" s="148" t="s">
        <v>102</v>
      </c>
      <c r="B38" s="148" t="s">
        <v>257</v>
      </c>
      <c r="C38" s="167">
        <v>9.45</v>
      </c>
      <c r="D38" s="167">
        <v>9.45</v>
      </c>
      <c r="E38" s="156"/>
      <c r="F38" s="164"/>
      <c r="G38" s="164"/>
      <c r="H38" s="164"/>
    </row>
    <row r="39" spans="1:8" s="127" customFormat="1" ht="18.75" customHeight="1">
      <c r="A39" s="148" t="s">
        <v>104</v>
      </c>
      <c r="B39" s="148" t="s">
        <v>258</v>
      </c>
      <c r="C39" s="167">
        <v>19.16</v>
      </c>
      <c r="D39" s="167">
        <v>19.16</v>
      </c>
      <c r="E39" s="156"/>
      <c r="F39" s="164"/>
      <c r="G39" s="164"/>
      <c r="H39" s="164"/>
    </row>
    <row r="40" spans="1:8" s="127" customFormat="1" ht="18.75" customHeight="1">
      <c r="A40" s="148" t="s">
        <v>106</v>
      </c>
      <c r="B40" s="148" t="s">
        <v>259</v>
      </c>
      <c r="C40" s="167">
        <v>0.85</v>
      </c>
      <c r="D40" s="167">
        <v>0.85</v>
      </c>
      <c r="E40" s="156"/>
      <c r="F40" s="164"/>
      <c r="G40" s="164"/>
      <c r="H40" s="164"/>
    </row>
    <row r="41" spans="1:8" s="127" customFormat="1" ht="18.75" customHeight="1">
      <c r="A41" s="148" t="s">
        <v>108</v>
      </c>
      <c r="B41" s="148" t="s">
        <v>260</v>
      </c>
      <c r="C41" s="167">
        <v>34.34</v>
      </c>
      <c r="D41" s="167">
        <v>34.34</v>
      </c>
      <c r="E41" s="156"/>
      <c r="F41" s="164"/>
      <c r="G41" s="164"/>
      <c r="H41" s="164"/>
    </row>
    <row r="42" spans="1:8" s="127" customFormat="1" ht="18.75" customHeight="1">
      <c r="A42" s="148" t="s">
        <v>110</v>
      </c>
      <c r="B42" s="148" t="s">
        <v>261</v>
      </c>
      <c r="C42" s="167">
        <v>34.34</v>
      </c>
      <c r="D42" s="167">
        <v>34.34</v>
      </c>
      <c r="E42" s="156"/>
      <c r="F42" s="164"/>
      <c r="G42" s="164"/>
      <c r="H42" s="164"/>
    </row>
    <row r="43" spans="1:8" s="127" customFormat="1" ht="18.75" customHeight="1">
      <c r="A43" s="148" t="s">
        <v>112</v>
      </c>
      <c r="B43" s="148" t="s">
        <v>262</v>
      </c>
      <c r="C43" s="167">
        <v>34.34</v>
      </c>
      <c r="D43" s="167">
        <v>34.34</v>
      </c>
      <c r="E43" s="156"/>
      <c r="F43" s="164"/>
      <c r="G43" s="164"/>
      <c r="H43" s="164"/>
    </row>
    <row r="44" spans="1:8" s="127" customFormat="1" ht="18.75" customHeight="1">
      <c r="A44" s="148" t="s">
        <v>263</v>
      </c>
      <c r="B44" s="148" t="s">
        <v>166</v>
      </c>
      <c r="C44" s="163">
        <v>228.69</v>
      </c>
      <c r="D44" s="156"/>
      <c r="E44" s="163">
        <v>228.69</v>
      </c>
      <c r="F44" s="164"/>
      <c r="G44" s="164"/>
      <c r="H44" s="164"/>
    </row>
    <row r="45" spans="1:8" s="127" customFormat="1" ht="18.75" customHeight="1">
      <c r="A45" s="148" t="s">
        <v>264</v>
      </c>
      <c r="B45" s="148" t="s">
        <v>167</v>
      </c>
      <c r="C45" s="163">
        <v>228.69</v>
      </c>
      <c r="D45" s="156"/>
      <c r="E45" s="163">
        <v>228.69</v>
      </c>
      <c r="F45" s="164"/>
      <c r="G45" s="164"/>
      <c r="H45" s="164"/>
    </row>
    <row r="46" spans="1:8" s="127" customFormat="1" ht="18.75" customHeight="1">
      <c r="A46" s="148" t="s">
        <v>265</v>
      </c>
      <c r="B46" s="148" t="s">
        <v>168</v>
      </c>
      <c r="C46" s="163">
        <v>228.69</v>
      </c>
      <c r="D46" s="156"/>
      <c r="E46" s="163">
        <v>228.69</v>
      </c>
      <c r="F46" s="164"/>
      <c r="G46" s="164"/>
      <c r="H46" s="164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conditionalFormatting sqref="C44:C46 E44:E46 B28:C31 E28:E31">
    <cfRule type="expression" priority="1" dxfId="0" stopIfTrue="1">
      <formula>含公式的单元格</formula>
    </cfRule>
  </conditionalFormatting>
  <printOptions/>
  <pageMargins left="0.7097222222222223" right="0.7097222222222223" top="0.4395833333333333" bottom="0.4798611111111111" header="0.30972222222222223" footer="0.3097222222222222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F17" sqref="F17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115" t="s">
        <v>273</v>
      </c>
      <c r="B1" s="115"/>
      <c r="C1" s="116"/>
      <c r="D1" s="116"/>
      <c r="E1" s="116"/>
      <c r="F1" s="116"/>
      <c r="G1" s="117"/>
      <c r="H1" s="117"/>
      <c r="I1" s="117"/>
      <c r="J1" s="117"/>
      <c r="K1" s="117"/>
    </row>
    <row r="2" spans="1:11" ht="19.5">
      <c r="A2" s="118" t="s">
        <v>274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27" customHeight="1">
      <c r="A3" s="116"/>
      <c r="B3" s="116"/>
      <c r="C3" s="116"/>
      <c r="D3" s="116"/>
      <c r="E3" s="116"/>
      <c r="F3" s="116"/>
      <c r="G3" s="117"/>
      <c r="H3" s="117"/>
      <c r="I3" s="117"/>
      <c r="J3" s="117"/>
      <c r="K3" s="117" t="s">
        <v>2</v>
      </c>
    </row>
    <row r="4" spans="1:11" ht="15.75" customHeight="1">
      <c r="A4" s="119" t="s">
        <v>177</v>
      </c>
      <c r="B4" s="120" t="s">
        <v>51</v>
      </c>
      <c r="C4" s="120" t="s">
        <v>213</v>
      </c>
      <c r="D4" s="120" t="s">
        <v>221</v>
      </c>
      <c r="E4" s="120" t="s">
        <v>222</v>
      </c>
      <c r="F4" s="120" t="s">
        <v>223</v>
      </c>
      <c r="G4" s="120" t="s">
        <v>275</v>
      </c>
      <c r="H4" s="120"/>
      <c r="I4" s="120" t="s">
        <v>276</v>
      </c>
      <c r="J4" s="120" t="s">
        <v>277</v>
      </c>
      <c r="K4" s="120" t="s">
        <v>211</v>
      </c>
    </row>
    <row r="5" spans="1:11" ht="42.75">
      <c r="A5" s="119"/>
      <c r="B5" s="120"/>
      <c r="C5" s="120"/>
      <c r="D5" s="120"/>
      <c r="E5" s="120"/>
      <c r="F5" s="120"/>
      <c r="G5" s="120" t="s">
        <v>278</v>
      </c>
      <c r="H5" s="120" t="s">
        <v>279</v>
      </c>
      <c r="I5" s="120"/>
      <c r="J5" s="120"/>
      <c r="K5" s="120"/>
    </row>
    <row r="6" spans="1:11" ht="18.75">
      <c r="A6" s="121" t="s">
        <v>51</v>
      </c>
      <c r="B6" s="122">
        <v>101</v>
      </c>
      <c r="C6" s="122"/>
      <c r="D6" s="122">
        <v>51</v>
      </c>
      <c r="E6" s="122">
        <v>50</v>
      </c>
      <c r="F6" s="123"/>
      <c r="G6" s="123"/>
      <c r="H6" s="123"/>
      <c r="I6" s="123"/>
      <c r="J6" s="123"/>
      <c r="K6" s="123"/>
    </row>
    <row r="7" spans="1:11" ht="18.75">
      <c r="A7" s="124" t="s">
        <v>280</v>
      </c>
      <c r="B7" s="122">
        <v>101</v>
      </c>
      <c r="C7" s="122"/>
      <c r="D7" s="122">
        <v>51</v>
      </c>
      <c r="E7" s="122">
        <v>50</v>
      </c>
      <c r="F7" s="123"/>
      <c r="G7" s="123"/>
      <c r="H7" s="123"/>
      <c r="I7" s="123"/>
      <c r="J7" s="123"/>
      <c r="K7" s="123"/>
    </row>
    <row r="8" spans="1:11" ht="18.75">
      <c r="A8" s="125" t="s">
        <v>281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8.75">
      <c r="A9" s="125" t="s">
        <v>282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27" ht="11.25">
      <c r="M27" t="s">
        <v>283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097222222222222" footer="0.5097222222222222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C12" sqref="C12"/>
    </sheetView>
  </sheetViews>
  <sheetFormatPr defaultColWidth="1.5" defaultRowHeight="11.25"/>
  <cols>
    <col min="1" max="1" width="25.33203125" style="96" customWidth="1"/>
    <col min="2" max="2" width="43.83203125" style="96" customWidth="1"/>
    <col min="3" max="6" width="26" style="96" customWidth="1"/>
    <col min="7" max="32" width="12" style="96" customWidth="1"/>
    <col min="33" max="224" width="1.5" style="96" customWidth="1"/>
    <col min="225" max="255" width="12" style="96" customWidth="1"/>
    <col min="256" max="256" width="1.5" style="96" customWidth="1"/>
  </cols>
  <sheetData>
    <row r="1" ht="21" customHeight="1">
      <c r="A1" s="97" t="s">
        <v>284</v>
      </c>
    </row>
    <row r="2" spans="1:6" ht="47.25" customHeight="1">
      <c r="A2" s="98" t="s">
        <v>285</v>
      </c>
      <c r="B2" s="98"/>
      <c r="C2" s="98"/>
      <c r="D2" s="98"/>
      <c r="E2" s="98"/>
      <c r="F2" s="98"/>
    </row>
    <row r="3" spans="1:6" ht="19.5" customHeight="1">
      <c r="A3" s="99"/>
      <c r="B3" s="99"/>
      <c r="C3" s="99"/>
      <c r="D3" s="99"/>
      <c r="E3" s="99"/>
      <c r="F3" s="100" t="s">
        <v>2</v>
      </c>
    </row>
    <row r="4" spans="1:6" s="95" customFormat="1" ht="36" customHeight="1">
      <c r="A4" s="101" t="s">
        <v>286</v>
      </c>
      <c r="B4" s="101" t="s">
        <v>287</v>
      </c>
      <c r="C4" s="101"/>
      <c r="D4" s="101" t="s">
        <v>288</v>
      </c>
      <c r="E4" s="101">
        <v>2124.99</v>
      </c>
      <c r="F4" s="101"/>
    </row>
    <row r="5" spans="1:6" s="95" customFormat="1" ht="36" customHeight="1">
      <c r="A5" s="101"/>
      <c r="B5" s="101"/>
      <c r="C5" s="101"/>
      <c r="D5" s="101" t="s">
        <v>289</v>
      </c>
      <c r="E5" s="101">
        <v>2124.99</v>
      </c>
      <c r="F5" s="101"/>
    </row>
    <row r="6" spans="1:6" s="95" customFormat="1" ht="73.5" customHeight="1">
      <c r="A6" s="101" t="s">
        <v>290</v>
      </c>
      <c r="B6" s="101" t="s">
        <v>291</v>
      </c>
      <c r="C6" s="101"/>
      <c r="D6" s="101"/>
      <c r="E6" s="101"/>
      <c r="F6" s="101"/>
    </row>
    <row r="7" spans="1:6" s="95" customFormat="1" ht="26.25" customHeight="1">
      <c r="A7" s="102" t="s">
        <v>292</v>
      </c>
      <c r="B7" s="103" t="s">
        <v>293</v>
      </c>
      <c r="C7" s="101" t="s">
        <v>294</v>
      </c>
      <c r="D7" s="101" t="s">
        <v>295</v>
      </c>
      <c r="E7" s="101" t="s">
        <v>296</v>
      </c>
      <c r="F7" s="101" t="s">
        <v>297</v>
      </c>
    </row>
    <row r="8" spans="1:6" s="95" customFormat="1" ht="26.25" customHeight="1">
      <c r="A8" s="102"/>
      <c r="B8" s="103" t="s">
        <v>298</v>
      </c>
      <c r="C8" s="104">
        <v>0.05</v>
      </c>
      <c r="D8" s="105" t="s">
        <v>299</v>
      </c>
      <c r="E8" s="101" t="s">
        <v>300</v>
      </c>
      <c r="F8" s="104">
        <v>0.05</v>
      </c>
    </row>
    <row r="9" spans="1:6" s="95" customFormat="1" ht="26.25" customHeight="1">
      <c r="A9" s="102"/>
      <c r="B9" s="103" t="s">
        <v>301</v>
      </c>
      <c r="C9" s="104">
        <v>0.05</v>
      </c>
      <c r="D9" s="105" t="s">
        <v>299</v>
      </c>
      <c r="E9" s="101" t="s">
        <v>300</v>
      </c>
      <c r="F9" s="104">
        <v>0.02</v>
      </c>
    </row>
    <row r="10" spans="1:6" s="95" customFormat="1" ht="26.25" customHeight="1">
      <c r="A10" s="102"/>
      <c r="B10" s="103" t="s">
        <v>302</v>
      </c>
      <c r="C10" s="106">
        <v>0.05</v>
      </c>
      <c r="D10" s="105" t="s">
        <v>299</v>
      </c>
      <c r="E10" s="101" t="s">
        <v>300</v>
      </c>
      <c r="F10" s="106">
        <v>0.05</v>
      </c>
    </row>
    <row r="11" spans="1:6" s="95" customFormat="1" ht="26.25" customHeight="1">
      <c r="A11" s="102"/>
      <c r="B11" s="103" t="s">
        <v>303</v>
      </c>
      <c r="C11" s="106">
        <v>0.05</v>
      </c>
      <c r="D11" s="105" t="s">
        <v>299</v>
      </c>
      <c r="E11" s="101" t="s">
        <v>300</v>
      </c>
      <c r="F11" s="106">
        <v>1.45</v>
      </c>
    </row>
    <row r="12" spans="1:6" s="95" customFormat="1" ht="26.25" customHeight="1">
      <c r="A12" s="102"/>
      <c r="B12" s="103" t="s">
        <v>304</v>
      </c>
      <c r="C12" s="106">
        <v>0.05</v>
      </c>
      <c r="D12" s="105" t="s">
        <v>299</v>
      </c>
      <c r="E12" s="101" t="s">
        <v>300</v>
      </c>
      <c r="F12" s="106">
        <v>0.02</v>
      </c>
    </row>
    <row r="13" spans="1:6" s="95" customFormat="1" ht="26.25" customHeight="1">
      <c r="A13" s="102"/>
      <c r="B13" s="103" t="s">
        <v>305</v>
      </c>
      <c r="C13" s="106">
        <v>0.05</v>
      </c>
      <c r="D13" s="105" t="s">
        <v>299</v>
      </c>
      <c r="E13" s="101" t="s">
        <v>300</v>
      </c>
      <c r="F13" s="106">
        <v>0.5</v>
      </c>
    </row>
    <row r="14" spans="1:6" s="95" customFormat="1" ht="26.25" customHeight="1">
      <c r="A14" s="102"/>
      <c r="B14" s="103" t="s">
        <v>306</v>
      </c>
      <c r="C14" s="106">
        <v>0.2</v>
      </c>
      <c r="D14" s="105" t="s">
        <v>299</v>
      </c>
      <c r="E14" s="101" t="s">
        <v>300</v>
      </c>
      <c r="F14" s="106">
        <v>0.8</v>
      </c>
    </row>
    <row r="15" spans="1:6" s="95" customFormat="1" ht="26.25" customHeight="1">
      <c r="A15" s="102"/>
      <c r="B15" s="107" t="s">
        <v>307</v>
      </c>
      <c r="C15" s="108">
        <v>0.1</v>
      </c>
      <c r="D15" s="109" t="s">
        <v>308</v>
      </c>
      <c r="E15" s="101" t="s">
        <v>309</v>
      </c>
      <c r="F15" s="109" t="s">
        <v>310</v>
      </c>
    </row>
    <row r="16" spans="1:6" s="95" customFormat="1" ht="26.25" customHeight="1">
      <c r="A16" s="102"/>
      <c r="B16" s="107" t="s">
        <v>311</v>
      </c>
      <c r="C16" s="108">
        <v>0.1</v>
      </c>
      <c r="D16" s="109" t="s">
        <v>312</v>
      </c>
      <c r="E16" s="101" t="s">
        <v>309</v>
      </c>
      <c r="F16" s="109" t="s">
        <v>313</v>
      </c>
    </row>
    <row r="17" spans="1:6" s="95" customFormat="1" ht="18.75" customHeight="1">
      <c r="A17" s="102"/>
      <c r="B17" s="107" t="s">
        <v>314</v>
      </c>
      <c r="C17" s="108">
        <v>0.1</v>
      </c>
      <c r="D17" s="109" t="s">
        <v>315</v>
      </c>
      <c r="E17" s="101" t="s">
        <v>309</v>
      </c>
      <c r="F17" s="109" t="s">
        <v>316</v>
      </c>
    </row>
    <row r="18" spans="1:6" s="95" customFormat="1" ht="18.75" customHeight="1">
      <c r="A18" s="102"/>
      <c r="B18" s="107" t="s">
        <v>317</v>
      </c>
      <c r="C18" s="87">
        <v>0.1</v>
      </c>
      <c r="D18" s="109" t="s">
        <v>318</v>
      </c>
      <c r="E18" s="101" t="s">
        <v>309</v>
      </c>
      <c r="F18" s="82" t="s">
        <v>319</v>
      </c>
    </row>
    <row r="19" spans="1:6" s="95" customFormat="1" ht="18.75" customHeight="1">
      <c r="A19" s="102"/>
      <c r="B19" s="81" t="s">
        <v>320</v>
      </c>
      <c r="C19" s="87">
        <v>0.1</v>
      </c>
      <c r="D19" s="109" t="s">
        <v>308</v>
      </c>
      <c r="E19" s="101" t="s">
        <v>309</v>
      </c>
      <c r="F19" s="109" t="s">
        <v>321</v>
      </c>
    </row>
    <row r="20" spans="1:6" ht="12.75">
      <c r="A20" s="110"/>
      <c r="B20" s="111"/>
      <c r="C20" s="112"/>
      <c r="D20" s="112"/>
      <c r="E20" s="112"/>
      <c r="F20" s="111"/>
    </row>
    <row r="21" spans="1:6" ht="12.75">
      <c r="A21" s="110"/>
      <c r="B21" s="111"/>
      <c r="C21" s="112"/>
      <c r="D21" s="112"/>
      <c r="E21" s="112"/>
      <c r="F21" s="111"/>
    </row>
    <row r="22" spans="1:6" ht="12.75">
      <c r="A22" s="110"/>
      <c r="B22" s="111"/>
      <c r="C22" s="112"/>
      <c r="D22" s="112"/>
      <c r="E22" s="112"/>
      <c r="F22" s="111"/>
    </row>
    <row r="23" spans="1:6" ht="12.75">
      <c r="A23" s="110"/>
      <c r="B23" s="111"/>
      <c r="C23" s="112"/>
      <c r="D23" s="112"/>
      <c r="E23" s="112"/>
      <c r="F23" s="111"/>
    </row>
    <row r="24" spans="1:6" ht="12.75">
      <c r="A24" s="110"/>
      <c r="B24" s="111"/>
      <c r="C24" s="112"/>
      <c r="D24" s="112"/>
      <c r="E24" s="112"/>
      <c r="F24" s="111"/>
    </row>
    <row r="25" spans="1:6" ht="12.75">
      <c r="A25" s="110"/>
      <c r="B25" s="111"/>
      <c r="C25" s="112"/>
      <c r="D25" s="112"/>
      <c r="E25" s="112"/>
      <c r="F25" s="111"/>
    </row>
    <row r="26" spans="1:6" ht="12.75">
      <c r="A26" s="110"/>
      <c r="B26" s="111"/>
      <c r="C26" s="112"/>
      <c r="D26" s="112"/>
      <c r="E26" s="112"/>
      <c r="F26" s="111"/>
    </row>
    <row r="27" spans="1:6" ht="12.75">
      <c r="A27" s="110"/>
      <c r="B27" s="111"/>
      <c r="C27" s="112"/>
      <c r="D27" s="112"/>
      <c r="E27" s="112"/>
      <c r="F27" s="111"/>
    </row>
    <row r="28" spans="1:6" ht="12.75">
      <c r="A28" s="110"/>
      <c r="B28" s="111"/>
      <c r="C28" s="112"/>
      <c r="D28" s="112"/>
      <c r="E28" s="112"/>
      <c r="F28" s="111"/>
    </row>
    <row r="29" spans="1:6" ht="12.75">
      <c r="A29" s="110"/>
      <c r="B29" s="111"/>
      <c r="C29" s="112"/>
      <c r="D29" s="112"/>
      <c r="E29" s="112"/>
      <c r="F29" s="111"/>
    </row>
    <row r="30" spans="1:6" ht="12.75">
      <c r="A30" s="110"/>
      <c r="B30" s="111"/>
      <c r="C30" s="112"/>
      <c r="D30" s="112"/>
      <c r="E30" s="112"/>
      <c r="F30" s="111"/>
    </row>
    <row r="31" spans="1:6" ht="12.75">
      <c r="A31" s="110"/>
      <c r="B31" s="111"/>
      <c r="C31" s="112"/>
      <c r="D31" s="112"/>
      <c r="E31" s="112"/>
      <c r="F31" s="111"/>
    </row>
    <row r="32" spans="1:6" ht="12.75">
      <c r="A32" s="110"/>
      <c r="B32" s="111"/>
      <c r="C32" s="112"/>
      <c r="D32" s="112"/>
      <c r="E32" s="112"/>
      <c r="F32" s="111"/>
    </row>
    <row r="33" spans="1:6" ht="12.75">
      <c r="A33" s="110"/>
      <c r="B33" s="111"/>
      <c r="C33" s="112"/>
      <c r="D33" s="112"/>
      <c r="E33" s="112"/>
      <c r="F33" s="111"/>
    </row>
    <row r="34" spans="1:6" ht="12.75">
      <c r="A34" s="110"/>
      <c r="B34" s="111"/>
      <c r="C34" s="112"/>
      <c r="D34" s="112"/>
      <c r="E34" s="112"/>
      <c r="F34" s="111"/>
    </row>
    <row r="35" spans="1:6" ht="12.75">
      <c r="A35" s="110"/>
      <c r="B35" s="111"/>
      <c r="C35" s="112"/>
      <c r="D35" s="112"/>
      <c r="E35" s="112"/>
      <c r="F35" s="111"/>
    </row>
    <row r="36" spans="2:6" ht="12.75">
      <c r="B36" s="113"/>
      <c r="C36" s="114"/>
      <c r="D36" s="114"/>
      <c r="E36" s="114"/>
      <c r="F36" s="113"/>
    </row>
    <row r="37" spans="2:6" ht="12.75">
      <c r="B37" s="113"/>
      <c r="C37" s="114"/>
      <c r="D37" s="114"/>
      <c r="E37" s="114"/>
      <c r="F37" s="113"/>
    </row>
    <row r="38" spans="2:6" ht="12.75">
      <c r="B38" s="113"/>
      <c r="C38" s="113"/>
      <c r="D38" s="113"/>
      <c r="E38" s="113"/>
      <c r="F38" s="113"/>
    </row>
    <row r="39" spans="2:6" ht="12.75">
      <c r="B39" s="113"/>
      <c r="C39" s="113"/>
      <c r="D39" s="113"/>
      <c r="E39" s="113"/>
      <c r="F39" s="113"/>
    </row>
    <row r="40" spans="2:6" ht="12.75">
      <c r="B40" s="113"/>
      <c r="C40" s="113"/>
      <c r="D40" s="113"/>
      <c r="E40" s="113"/>
      <c r="F40" s="113"/>
    </row>
    <row r="41" spans="2:6" ht="12.75">
      <c r="B41" s="113"/>
      <c r="C41" s="113"/>
      <c r="D41" s="113"/>
      <c r="E41" s="113"/>
      <c r="F41" s="113"/>
    </row>
    <row r="42" spans="2:6" ht="12.75">
      <c r="B42" s="113"/>
      <c r="C42" s="113"/>
      <c r="D42" s="113"/>
      <c r="E42" s="113"/>
      <c r="F42" s="113"/>
    </row>
    <row r="43" spans="2:6" ht="12.75">
      <c r="B43" s="113"/>
      <c r="C43" s="113"/>
      <c r="D43" s="113"/>
      <c r="E43" s="113"/>
      <c r="F43" s="113"/>
    </row>
    <row r="44" spans="2:6" ht="12.75">
      <c r="B44" s="113"/>
      <c r="C44" s="113"/>
      <c r="D44" s="113"/>
      <c r="E44" s="113"/>
      <c r="F44" s="113"/>
    </row>
    <row r="45" spans="2:6" ht="12.75">
      <c r="B45" s="113"/>
      <c r="C45" s="113"/>
      <c r="D45" s="113"/>
      <c r="E45" s="113"/>
      <c r="F45" s="113"/>
    </row>
    <row r="46" spans="2:6" ht="12.75">
      <c r="B46" s="113"/>
      <c r="C46" s="113"/>
      <c r="D46" s="113"/>
      <c r="E46" s="113"/>
      <c r="F46" s="113"/>
    </row>
    <row r="47" spans="2:6" ht="12.75">
      <c r="B47" s="113"/>
      <c r="C47" s="113"/>
      <c r="D47" s="113"/>
      <c r="E47" s="113"/>
      <c r="F47" s="113"/>
    </row>
    <row r="48" spans="2:6" ht="12.75">
      <c r="B48" s="113"/>
      <c r="C48" s="113"/>
      <c r="D48" s="113"/>
      <c r="E48" s="113"/>
      <c r="F48" s="113"/>
    </row>
    <row r="49" spans="2:6" ht="12.75">
      <c r="B49" s="113"/>
      <c r="C49" s="113"/>
      <c r="D49" s="113"/>
      <c r="E49" s="113"/>
      <c r="F49" s="113"/>
    </row>
    <row r="50" spans="2:6" ht="12.75">
      <c r="B50" s="113"/>
      <c r="C50" s="113"/>
      <c r="D50" s="113"/>
      <c r="E50" s="113"/>
      <c r="F50" s="113"/>
    </row>
    <row r="51" spans="2:6" ht="12.75">
      <c r="B51" s="113"/>
      <c r="C51" s="113"/>
      <c r="D51" s="113"/>
      <c r="E51" s="113"/>
      <c r="F51" s="113"/>
    </row>
    <row r="52" spans="2:6" ht="12.75">
      <c r="B52" s="113"/>
      <c r="C52" s="113"/>
      <c r="D52" s="113"/>
      <c r="E52" s="113"/>
      <c r="F52" s="113"/>
    </row>
    <row r="53" spans="2:6" ht="12.75">
      <c r="B53" s="113"/>
      <c r="C53" s="113"/>
      <c r="D53" s="113"/>
      <c r="E53" s="113"/>
      <c r="F53" s="113"/>
    </row>
    <row r="54" spans="2:6" ht="12.75">
      <c r="B54" s="113"/>
      <c r="C54" s="113"/>
      <c r="D54" s="113"/>
      <c r="E54" s="113"/>
      <c r="F54" s="113"/>
    </row>
    <row r="55" spans="2:6" ht="12.75">
      <c r="B55" s="113"/>
      <c r="C55" s="113"/>
      <c r="D55" s="113"/>
      <c r="E55" s="113"/>
      <c r="F55" s="113"/>
    </row>
    <row r="56" spans="2:6" ht="12.75">
      <c r="B56" s="113"/>
      <c r="C56" s="113"/>
      <c r="D56" s="113"/>
      <c r="E56" s="113"/>
      <c r="F56" s="113"/>
    </row>
  </sheetData>
  <sheetProtection/>
  <mergeCells count="7">
    <mergeCell ref="A2:F2"/>
    <mergeCell ref="E4:F4"/>
    <mergeCell ref="E5:F5"/>
    <mergeCell ref="B6:F6"/>
    <mergeCell ref="A4:A5"/>
    <mergeCell ref="A7:A19"/>
    <mergeCell ref="B4:C5"/>
  </mergeCells>
  <printOptions/>
  <pageMargins left="0.75" right="0.75" top="1" bottom="1" header="0.5" footer="0.5"/>
  <pageSetup fitToHeight="1" fitToWidth="1" orientation="landscape" paperSize="9" scale="8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SheetLayoutView="100" workbookViewId="0" topLeftCell="A12">
      <selection activeCell="A1" sqref="A1:IV65536"/>
    </sheetView>
  </sheetViews>
  <sheetFormatPr defaultColWidth="9.33203125" defaultRowHeight="11.25"/>
  <cols>
    <col min="1" max="7" width="18" style="85" customWidth="1"/>
    <col min="8" max="16384" width="9.33203125" style="85" customWidth="1"/>
  </cols>
  <sheetData>
    <row r="1" spans="1:2" ht="18.75">
      <c r="A1" s="93" t="s">
        <v>322</v>
      </c>
      <c r="B1" s="93"/>
    </row>
    <row r="2" spans="1:7" ht="24">
      <c r="A2" s="2" t="s">
        <v>323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324</v>
      </c>
      <c r="B4" s="5"/>
      <c r="C4" s="5"/>
      <c r="D4" s="6" t="s">
        <v>287</v>
      </c>
      <c r="E4" s="6"/>
      <c r="F4" s="6"/>
      <c r="G4" s="7"/>
    </row>
    <row r="5" spans="1:7" ht="28.5" customHeight="1">
      <c r="A5" s="8" t="s">
        <v>325</v>
      </c>
      <c r="B5" s="9"/>
      <c r="C5" s="10"/>
      <c r="D5" s="11" t="s">
        <v>326</v>
      </c>
      <c r="E5" s="12"/>
      <c r="F5" s="12"/>
      <c r="G5" s="13"/>
    </row>
    <row r="6" spans="1:7" ht="28.5" customHeight="1">
      <c r="A6" s="14" t="s">
        <v>327</v>
      </c>
      <c r="B6" s="15" t="s">
        <v>328</v>
      </c>
      <c r="C6" s="16"/>
      <c r="D6" s="15">
        <v>6.3</v>
      </c>
      <c r="E6" s="15"/>
      <c r="F6" s="15"/>
      <c r="G6" s="17"/>
    </row>
    <row r="7" spans="1:7" ht="28.5" customHeight="1">
      <c r="A7" s="18"/>
      <c r="B7" s="15" t="s">
        <v>329</v>
      </c>
      <c r="C7" s="16"/>
      <c r="D7" s="15"/>
      <c r="E7" s="15"/>
      <c r="F7" s="15"/>
      <c r="G7" s="17"/>
    </row>
    <row r="8" spans="1:7" ht="28.5" customHeight="1">
      <c r="A8" s="18"/>
      <c r="B8" s="15" t="s">
        <v>330</v>
      </c>
      <c r="C8" s="16"/>
      <c r="D8" s="19"/>
      <c r="E8" s="20"/>
      <c r="F8" s="20"/>
      <c r="G8" s="21"/>
    </row>
    <row r="9" spans="1:7" ht="28.5" customHeight="1">
      <c r="A9" s="18"/>
      <c r="B9" s="22" t="s">
        <v>331</v>
      </c>
      <c r="C9" s="23"/>
      <c r="D9" s="19">
        <v>6.3</v>
      </c>
      <c r="E9" s="20"/>
      <c r="F9" s="20"/>
      <c r="G9" s="21"/>
    </row>
    <row r="10" spans="1:7" ht="28.5" customHeight="1">
      <c r="A10" s="24"/>
      <c r="B10" s="22" t="s">
        <v>332</v>
      </c>
      <c r="C10" s="23"/>
      <c r="D10" s="19"/>
      <c r="E10" s="20"/>
      <c r="F10" s="20"/>
      <c r="G10" s="21"/>
    </row>
    <row r="11" spans="1:7" ht="28.5" customHeight="1">
      <c r="A11" s="28" t="s">
        <v>333</v>
      </c>
      <c r="B11" s="22" t="s">
        <v>326</v>
      </c>
      <c r="C11" s="54"/>
      <c r="D11" s="54"/>
      <c r="E11" s="54"/>
      <c r="F11" s="54"/>
      <c r="G11" s="55"/>
    </row>
    <row r="12" spans="1:7" ht="28.5" customHeight="1">
      <c r="A12" s="28" t="s">
        <v>334</v>
      </c>
      <c r="B12" s="22" t="s">
        <v>335</v>
      </c>
      <c r="C12" s="54"/>
      <c r="D12" s="54"/>
      <c r="E12" s="54"/>
      <c r="F12" s="54"/>
      <c r="G12" s="55"/>
    </row>
    <row r="13" spans="1:7" ht="28.5" customHeight="1">
      <c r="A13" s="28" t="s">
        <v>336</v>
      </c>
      <c r="B13" s="22" t="s">
        <v>337</v>
      </c>
      <c r="C13" s="54"/>
      <c r="D13" s="54"/>
      <c r="E13" s="54"/>
      <c r="F13" s="54"/>
      <c r="G13" s="55"/>
    </row>
    <row r="14" spans="1:7" ht="28.5" customHeight="1">
      <c r="A14" s="33" t="s">
        <v>292</v>
      </c>
      <c r="B14" s="34" t="s">
        <v>338</v>
      </c>
      <c r="C14" s="34" t="s">
        <v>339</v>
      </c>
      <c r="D14" s="15" t="s">
        <v>340</v>
      </c>
      <c r="E14" s="15" t="s">
        <v>297</v>
      </c>
      <c r="F14" s="15" t="s">
        <v>341</v>
      </c>
      <c r="G14" s="35" t="s">
        <v>342</v>
      </c>
    </row>
    <row r="15" spans="1:7" ht="28.5" customHeight="1">
      <c r="A15" s="33"/>
      <c r="B15" s="36" t="s">
        <v>343</v>
      </c>
      <c r="C15" s="37" t="s">
        <v>300</v>
      </c>
      <c r="D15" s="15" t="s">
        <v>344</v>
      </c>
      <c r="E15" s="15">
        <v>2</v>
      </c>
      <c r="F15" s="15" t="s">
        <v>345</v>
      </c>
      <c r="G15" s="35">
        <v>30</v>
      </c>
    </row>
    <row r="16" spans="1:7" ht="28.5" customHeight="1">
      <c r="A16" s="33"/>
      <c r="B16" s="36"/>
      <c r="C16" s="37"/>
      <c r="D16" s="15" t="s">
        <v>346</v>
      </c>
      <c r="E16" s="15">
        <v>12</v>
      </c>
      <c r="F16" s="15" t="s">
        <v>347</v>
      </c>
      <c r="G16" s="35">
        <v>30</v>
      </c>
    </row>
    <row r="17" spans="1:7" ht="18" customHeight="1">
      <c r="A17" s="33"/>
      <c r="B17" s="36"/>
      <c r="C17" s="37"/>
      <c r="D17" s="15"/>
      <c r="E17" s="66"/>
      <c r="F17" s="15"/>
      <c r="G17" s="35"/>
    </row>
    <row r="18" spans="1:7" ht="21" customHeight="1">
      <c r="A18" s="33"/>
      <c r="B18" s="36"/>
      <c r="C18" s="37" t="s">
        <v>348</v>
      </c>
      <c r="D18" s="15" t="s">
        <v>349</v>
      </c>
      <c r="E18" s="15">
        <v>100</v>
      </c>
      <c r="F18" s="15" t="s">
        <v>299</v>
      </c>
      <c r="G18" s="35">
        <v>10</v>
      </c>
    </row>
    <row r="19" spans="1:7" ht="18" customHeight="1">
      <c r="A19" s="33"/>
      <c r="B19" s="36"/>
      <c r="C19" s="37"/>
      <c r="D19" s="15"/>
      <c r="E19" s="15"/>
      <c r="F19" s="15"/>
      <c r="G19" s="35"/>
    </row>
    <row r="20" spans="1:7" ht="28.5" customHeight="1">
      <c r="A20" s="33"/>
      <c r="B20" s="36"/>
      <c r="C20" s="37"/>
      <c r="D20" s="15"/>
      <c r="E20" s="15"/>
      <c r="F20" s="15"/>
      <c r="G20" s="35"/>
    </row>
    <row r="21" spans="1:7" ht="28.5" customHeight="1">
      <c r="A21" s="33"/>
      <c r="B21" s="42"/>
      <c r="C21" s="37" t="s">
        <v>350</v>
      </c>
      <c r="D21" s="15" t="s">
        <v>351</v>
      </c>
      <c r="E21" s="89" t="s">
        <v>352</v>
      </c>
      <c r="F21" s="89" t="s">
        <v>299</v>
      </c>
      <c r="G21" s="90">
        <v>30</v>
      </c>
    </row>
    <row r="22" spans="1:7" ht="28.5" customHeight="1">
      <c r="A22" s="33"/>
      <c r="B22" s="42"/>
      <c r="C22" s="37"/>
      <c r="D22" s="15"/>
      <c r="E22" s="89"/>
      <c r="F22" s="89"/>
      <c r="G22" s="90"/>
    </row>
    <row r="23" spans="1:7" ht="28.5" customHeight="1">
      <c r="A23" s="47"/>
      <c r="B23" s="48"/>
      <c r="C23" s="49"/>
      <c r="D23" s="71"/>
      <c r="E23" s="91"/>
      <c r="F23" s="91"/>
      <c r="G23" s="92"/>
    </row>
  </sheetData>
  <sheetProtection/>
  <mergeCells count="27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20"/>
    <mergeCell ref="B21:B23"/>
    <mergeCell ref="C15:C17"/>
    <mergeCell ref="C18:C20"/>
    <mergeCell ref="C21:C23"/>
  </mergeCells>
  <printOptions/>
  <pageMargins left="0.75" right="0.75" top="1" bottom="1" header="0.5" footer="0.5"/>
  <pageSetup fitToHeight="0" fitToWidth="1" orientation="portrait" paperSize="9" scale="8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SheetLayoutView="100" workbookViewId="0" topLeftCell="A12">
      <selection activeCell="A12" sqref="A1:IV65536"/>
    </sheetView>
  </sheetViews>
  <sheetFormatPr defaultColWidth="9.33203125" defaultRowHeight="11.25"/>
  <cols>
    <col min="1" max="7" width="18" style="85" customWidth="1"/>
    <col min="8" max="16384" width="9.33203125" style="85" customWidth="1"/>
  </cols>
  <sheetData>
    <row r="1" spans="1:2" ht="18.75">
      <c r="A1" s="93" t="s">
        <v>322</v>
      </c>
      <c r="B1" s="93"/>
    </row>
    <row r="2" spans="1:7" ht="24">
      <c r="A2" s="2" t="s">
        <v>323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324</v>
      </c>
      <c r="B4" s="5"/>
      <c r="C4" s="5"/>
      <c r="D4" s="6" t="s">
        <v>287</v>
      </c>
      <c r="E4" s="6"/>
      <c r="F4" s="6"/>
      <c r="G4" s="7"/>
    </row>
    <row r="5" spans="1:7" ht="28.5" customHeight="1">
      <c r="A5" s="8" t="s">
        <v>325</v>
      </c>
      <c r="B5" s="9"/>
      <c r="C5" s="10"/>
      <c r="D5" s="11" t="s">
        <v>353</v>
      </c>
      <c r="E5" s="12"/>
      <c r="F5" s="12"/>
      <c r="G5" s="13"/>
    </row>
    <row r="6" spans="1:7" ht="28.5" customHeight="1">
      <c r="A6" s="14" t="s">
        <v>327</v>
      </c>
      <c r="B6" s="15" t="s">
        <v>328</v>
      </c>
      <c r="C6" s="16"/>
      <c r="D6" s="15">
        <v>10</v>
      </c>
      <c r="E6" s="15"/>
      <c r="F6" s="15"/>
      <c r="G6" s="17"/>
    </row>
    <row r="7" spans="1:7" ht="28.5" customHeight="1">
      <c r="A7" s="18"/>
      <c r="B7" s="15" t="s">
        <v>329</v>
      </c>
      <c r="C7" s="16"/>
      <c r="D7" s="15"/>
      <c r="E7" s="15"/>
      <c r="F7" s="15"/>
      <c r="G7" s="17"/>
    </row>
    <row r="8" spans="1:7" ht="28.5" customHeight="1">
      <c r="A8" s="18"/>
      <c r="B8" s="15" t="s">
        <v>330</v>
      </c>
      <c r="C8" s="16"/>
      <c r="D8" s="19"/>
      <c r="E8" s="20"/>
      <c r="F8" s="20"/>
      <c r="G8" s="21"/>
    </row>
    <row r="9" spans="1:7" ht="28.5" customHeight="1">
      <c r="A9" s="18"/>
      <c r="B9" s="22" t="s">
        <v>331</v>
      </c>
      <c r="C9" s="23"/>
      <c r="D9" s="19">
        <v>10</v>
      </c>
      <c r="E9" s="20"/>
      <c r="F9" s="20"/>
      <c r="G9" s="21"/>
    </row>
    <row r="10" spans="1:7" ht="28.5" customHeight="1">
      <c r="A10" s="24"/>
      <c r="B10" s="22" t="s">
        <v>332</v>
      </c>
      <c r="C10" s="23"/>
      <c r="D10" s="19"/>
      <c r="E10" s="20"/>
      <c r="F10" s="20"/>
      <c r="G10" s="21"/>
    </row>
    <row r="11" spans="1:7" ht="28.5" customHeight="1">
      <c r="A11" s="28" t="s">
        <v>333</v>
      </c>
      <c r="B11" s="22" t="s">
        <v>354</v>
      </c>
      <c r="C11" s="54"/>
      <c r="D11" s="54"/>
      <c r="E11" s="54"/>
      <c r="F11" s="54"/>
      <c r="G11" s="55"/>
    </row>
    <row r="12" spans="1:7" ht="28.5" customHeight="1">
      <c r="A12" s="28" t="s">
        <v>334</v>
      </c>
      <c r="B12" s="22" t="s">
        <v>335</v>
      </c>
      <c r="C12" s="54"/>
      <c r="D12" s="54"/>
      <c r="E12" s="54"/>
      <c r="F12" s="54"/>
      <c r="G12" s="55"/>
    </row>
    <row r="13" spans="1:7" ht="28.5" customHeight="1">
      <c r="A13" s="28" t="s">
        <v>336</v>
      </c>
      <c r="B13" s="22" t="s">
        <v>355</v>
      </c>
      <c r="C13" s="54"/>
      <c r="D13" s="54"/>
      <c r="E13" s="54"/>
      <c r="F13" s="54"/>
      <c r="G13" s="55"/>
    </row>
    <row r="14" spans="1:7" ht="28.5" customHeight="1">
      <c r="A14" s="33" t="s">
        <v>292</v>
      </c>
      <c r="B14" s="34" t="s">
        <v>338</v>
      </c>
      <c r="C14" s="34" t="s">
        <v>339</v>
      </c>
      <c r="D14" s="15" t="s">
        <v>340</v>
      </c>
      <c r="E14" s="15" t="s">
        <v>297</v>
      </c>
      <c r="F14" s="15" t="s">
        <v>341</v>
      </c>
      <c r="G14" s="35" t="s">
        <v>342</v>
      </c>
    </row>
    <row r="15" spans="1:7" ht="28.5" customHeight="1">
      <c r="A15" s="33"/>
      <c r="B15" s="36" t="s">
        <v>343</v>
      </c>
      <c r="C15" s="37" t="s">
        <v>300</v>
      </c>
      <c r="D15" s="15" t="s">
        <v>356</v>
      </c>
      <c r="E15" s="15" t="s">
        <v>357</v>
      </c>
      <c r="F15" s="15" t="s">
        <v>358</v>
      </c>
      <c r="G15" s="35">
        <v>30</v>
      </c>
    </row>
    <row r="16" spans="1:7" ht="28.5" customHeight="1">
      <c r="A16" s="33"/>
      <c r="B16" s="36"/>
      <c r="C16" s="37"/>
      <c r="D16" s="15" t="s">
        <v>359</v>
      </c>
      <c r="E16" s="15" t="s">
        <v>360</v>
      </c>
      <c r="F16" s="15" t="s">
        <v>358</v>
      </c>
      <c r="G16" s="35">
        <v>30</v>
      </c>
    </row>
    <row r="17" spans="1:7" ht="28.5" customHeight="1">
      <c r="A17" s="33"/>
      <c r="B17" s="36"/>
      <c r="C17" s="37"/>
      <c r="D17" s="15"/>
      <c r="E17" s="66"/>
      <c r="F17" s="15"/>
      <c r="G17" s="35"/>
    </row>
    <row r="18" spans="1:7" ht="28.5" customHeight="1">
      <c r="A18" s="33"/>
      <c r="B18" s="36"/>
      <c r="C18" s="37" t="s">
        <v>348</v>
      </c>
      <c r="D18" s="15" t="s">
        <v>349</v>
      </c>
      <c r="E18" s="15">
        <v>100</v>
      </c>
      <c r="F18" s="15" t="s">
        <v>299</v>
      </c>
      <c r="G18" s="35">
        <v>10</v>
      </c>
    </row>
    <row r="19" spans="1:7" ht="28.5" customHeight="1">
      <c r="A19" s="33"/>
      <c r="B19" s="36"/>
      <c r="C19" s="37"/>
      <c r="D19" s="15"/>
      <c r="E19" s="15"/>
      <c r="F19" s="15"/>
      <c r="G19" s="35"/>
    </row>
    <row r="20" spans="1:7" ht="28.5" customHeight="1">
      <c r="A20" s="33"/>
      <c r="B20" s="36"/>
      <c r="C20" s="37"/>
      <c r="D20" s="15"/>
      <c r="E20" s="15"/>
      <c r="F20" s="15"/>
      <c r="G20" s="35"/>
    </row>
    <row r="21" spans="1:7" ht="28.5" customHeight="1">
      <c r="A21" s="33"/>
      <c r="B21" s="42"/>
      <c r="C21" s="37" t="s">
        <v>350</v>
      </c>
      <c r="D21" s="15" t="s">
        <v>361</v>
      </c>
      <c r="E21" s="89" t="s">
        <v>352</v>
      </c>
      <c r="F21" s="89" t="s">
        <v>299</v>
      </c>
      <c r="G21" s="90">
        <v>30</v>
      </c>
    </row>
    <row r="22" spans="1:7" ht="28.5" customHeight="1">
      <c r="A22" s="33"/>
      <c r="B22" s="42"/>
      <c r="C22" s="37"/>
      <c r="D22" s="15"/>
      <c r="E22" s="89"/>
      <c r="F22" s="89"/>
      <c r="G22" s="90"/>
    </row>
    <row r="23" spans="1:7" ht="28.5" customHeight="1">
      <c r="A23" s="47"/>
      <c r="B23" s="48"/>
      <c r="C23" s="49"/>
      <c r="D23" s="71"/>
      <c r="E23" s="91"/>
      <c r="F23" s="91"/>
      <c r="G23" s="92"/>
    </row>
  </sheetData>
  <sheetProtection/>
  <mergeCells count="27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20"/>
    <mergeCell ref="B21:B23"/>
    <mergeCell ref="C15:C17"/>
    <mergeCell ref="C18:C20"/>
    <mergeCell ref="C21:C23"/>
  </mergeCells>
  <printOptions/>
  <pageMargins left="0.75" right="0.75" top="1" bottom="1" header="0.5" footer="0.5"/>
  <pageSetup fitToHeight="1" fitToWidth="1" orientation="portrait" paperSize="9" scale="8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SheetLayoutView="100" workbookViewId="0" topLeftCell="A1">
      <selection activeCell="A11" sqref="A1:IV65536"/>
    </sheetView>
  </sheetViews>
  <sheetFormatPr defaultColWidth="9.33203125" defaultRowHeight="11.25"/>
  <cols>
    <col min="1" max="7" width="18" style="85" customWidth="1"/>
    <col min="8" max="16384" width="9.33203125" style="85" customWidth="1"/>
  </cols>
  <sheetData>
    <row r="1" spans="1:2" ht="18.75">
      <c r="A1" s="93" t="s">
        <v>322</v>
      </c>
      <c r="B1" s="93"/>
    </row>
    <row r="2" spans="1:7" ht="24">
      <c r="A2" s="2" t="s">
        <v>323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324</v>
      </c>
      <c r="B4" s="5"/>
      <c r="C4" s="5"/>
      <c r="D4" s="6" t="s">
        <v>287</v>
      </c>
      <c r="E4" s="6"/>
      <c r="F4" s="6"/>
      <c r="G4" s="7"/>
    </row>
    <row r="5" spans="1:7" ht="28.5" customHeight="1">
      <c r="A5" s="8" t="s">
        <v>325</v>
      </c>
      <c r="B5" s="9"/>
      <c r="C5" s="10"/>
      <c r="D5" s="11" t="s">
        <v>362</v>
      </c>
      <c r="E5" s="12"/>
      <c r="F5" s="12"/>
      <c r="G5" s="13"/>
    </row>
    <row r="6" spans="1:7" ht="28.5" customHeight="1">
      <c r="A6" s="14" t="s">
        <v>327</v>
      </c>
      <c r="B6" s="15" t="s">
        <v>328</v>
      </c>
      <c r="C6" s="16"/>
      <c r="D6" s="15">
        <v>10</v>
      </c>
      <c r="E6" s="15"/>
      <c r="F6" s="15"/>
      <c r="G6" s="17"/>
    </row>
    <row r="7" spans="1:7" ht="28.5" customHeight="1">
      <c r="A7" s="18"/>
      <c r="B7" s="15" t="s">
        <v>329</v>
      </c>
      <c r="C7" s="16"/>
      <c r="D7" s="15"/>
      <c r="E7" s="15"/>
      <c r="F7" s="15"/>
      <c r="G7" s="17"/>
    </row>
    <row r="8" spans="1:7" ht="28.5" customHeight="1">
      <c r="A8" s="18"/>
      <c r="B8" s="15" t="s">
        <v>330</v>
      </c>
      <c r="C8" s="16"/>
      <c r="D8" s="19"/>
      <c r="E8" s="20"/>
      <c r="F8" s="20"/>
      <c r="G8" s="21"/>
    </row>
    <row r="9" spans="1:7" ht="28.5" customHeight="1">
      <c r="A9" s="18"/>
      <c r="B9" s="22" t="s">
        <v>331</v>
      </c>
      <c r="C9" s="23"/>
      <c r="D9" s="19">
        <v>10</v>
      </c>
      <c r="E9" s="20"/>
      <c r="F9" s="20"/>
      <c r="G9" s="21"/>
    </row>
    <row r="10" spans="1:7" ht="28.5" customHeight="1">
      <c r="A10" s="24"/>
      <c r="B10" s="22" t="s">
        <v>332</v>
      </c>
      <c r="C10" s="23"/>
      <c r="D10" s="19"/>
      <c r="E10" s="20"/>
      <c r="F10" s="20"/>
      <c r="G10" s="21"/>
    </row>
    <row r="11" spans="1:7" ht="28.5" customHeight="1">
      <c r="A11" s="28" t="s">
        <v>333</v>
      </c>
      <c r="B11" s="22" t="s">
        <v>363</v>
      </c>
      <c r="C11" s="54"/>
      <c r="D11" s="54"/>
      <c r="E11" s="54"/>
      <c r="F11" s="54"/>
      <c r="G11" s="55"/>
    </row>
    <row r="12" spans="1:7" ht="28.5" customHeight="1">
      <c r="A12" s="28" t="s">
        <v>334</v>
      </c>
      <c r="B12" s="22" t="s">
        <v>335</v>
      </c>
      <c r="C12" s="54"/>
      <c r="D12" s="54"/>
      <c r="E12" s="54"/>
      <c r="F12" s="54"/>
      <c r="G12" s="55"/>
    </row>
    <row r="13" spans="1:7" ht="28.5" customHeight="1">
      <c r="A13" s="28" t="s">
        <v>336</v>
      </c>
      <c r="B13" s="22" t="s">
        <v>364</v>
      </c>
      <c r="C13" s="54"/>
      <c r="D13" s="54"/>
      <c r="E13" s="54"/>
      <c r="F13" s="54"/>
      <c r="G13" s="55"/>
    </row>
    <row r="14" spans="1:7" ht="28.5" customHeight="1">
      <c r="A14" s="33" t="s">
        <v>292</v>
      </c>
      <c r="B14" s="34" t="s">
        <v>338</v>
      </c>
      <c r="C14" s="34" t="s">
        <v>339</v>
      </c>
      <c r="D14" s="15" t="s">
        <v>340</v>
      </c>
      <c r="E14" s="15" t="s">
        <v>297</v>
      </c>
      <c r="F14" s="15" t="s">
        <v>341</v>
      </c>
      <c r="G14" s="35" t="s">
        <v>342</v>
      </c>
    </row>
    <row r="15" spans="1:7" ht="28.5" customHeight="1">
      <c r="A15" s="33"/>
      <c r="B15" s="36" t="s">
        <v>343</v>
      </c>
      <c r="C15" s="37" t="s">
        <v>300</v>
      </c>
      <c r="D15" s="15" t="s">
        <v>365</v>
      </c>
      <c r="E15" s="15" t="s">
        <v>366</v>
      </c>
      <c r="F15" s="15" t="s">
        <v>308</v>
      </c>
      <c r="G15" s="35">
        <v>30</v>
      </c>
    </row>
    <row r="16" spans="1:7" ht="28.5" customHeight="1">
      <c r="A16" s="33"/>
      <c r="B16" s="36"/>
      <c r="C16" s="37"/>
      <c r="D16" s="15" t="s">
        <v>367</v>
      </c>
      <c r="E16" s="15" t="s">
        <v>368</v>
      </c>
      <c r="F16" s="15" t="s">
        <v>318</v>
      </c>
      <c r="G16" s="35">
        <v>30</v>
      </c>
    </row>
    <row r="17" spans="1:7" ht="28.5" customHeight="1">
      <c r="A17" s="33"/>
      <c r="B17" s="36"/>
      <c r="C17" s="37"/>
      <c r="D17" s="15"/>
      <c r="E17" s="66"/>
      <c r="F17" s="15"/>
      <c r="G17" s="35"/>
    </row>
    <row r="18" spans="1:7" ht="28.5" customHeight="1">
      <c r="A18" s="33"/>
      <c r="B18" s="36"/>
      <c r="C18" s="37" t="s">
        <v>348</v>
      </c>
      <c r="D18" s="15" t="s">
        <v>349</v>
      </c>
      <c r="E18" s="15">
        <v>100</v>
      </c>
      <c r="F18" s="15" t="s">
        <v>299</v>
      </c>
      <c r="G18" s="35">
        <v>10</v>
      </c>
    </row>
    <row r="19" spans="1:7" ht="28.5" customHeight="1">
      <c r="A19" s="33"/>
      <c r="B19" s="36"/>
      <c r="C19" s="37"/>
      <c r="D19" s="15"/>
      <c r="E19" s="15"/>
      <c r="F19" s="15"/>
      <c r="G19" s="35"/>
    </row>
    <row r="20" spans="1:7" ht="28.5" customHeight="1">
      <c r="A20" s="33"/>
      <c r="B20" s="36"/>
      <c r="C20" s="37"/>
      <c r="D20" s="15"/>
      <c r="E20" s="15"/>
      <c r="F20" s="15"/>
      <c r="G20" s="35"/>
    </row>
    <row r="21" spans="1:7" ht="28.5" customHeight="1">
      <c r="A21" s="33"/>
      <c r="B21" s="42"/>
      <c r="C21" s="37" t="s">
        <v>350</v>
      </c>
      <c r="D21" s="15" t="s">
        <v>306</v>
      </c>
      <c r="E21" s="89" t="s">
        <v>369</v>
      </c>
      <c r="F21" s="89" t="s">
        <v>299</v>
      </c>
      <c r="G21" s="90">
        <v>30</v>
      </c>
    </row>
    <row r="22" spans="1:7" ht="28.5" customHeight="1">
      <c r="A22" s="33"/>
      <c r="B22" s="42"/>
      <c r="C22" s="37"/>
      <c r="D22" s="15"/>
      <c r="E22" s="89"/>
      <c r="F22" s="89"/>
      <c r="G22" s="90"/>
    </row>
    <row r="23" spans="1:7" ht="28.5" customHeight="1">
      <c r="A23" s="47"/>
      <c r="B23" s="48"/>
      <c r="C23" s="49"/>
      <c r="D23" s="71"/>
      <c r="E23" s="91"/>
      <c r="F23" s="91"/>
      <c r="G23" s="92"/>
    </row>
  </sheetData>
  <sheetProtection/>
  <mergeCells count="27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20"/>
    <mergeCell ref="B21:B23"/>
    <mergeCell ref="C15:C17"/>
    <mergeCell ref="C18:C20"/>
    <mergeCell ref="C21:C23"/>
  </mergeCells>
  <printOptions/>
  <pageMargins left="0.75" right="0.75" top="1" bottom="1" header="0.5" footer="0.5"/>
  <pageSetup fitToHeight="1" fitToWidth="1" orientation="portrait" paperSize="9" scale="8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SheetLayoutView="100" workbookViewId="0" topLeftCell="A1">
      <selection activeCell="A11" sqref="A1:IV65536"/>
    </sheetView>
  </sheetViews>
  <sheetFormatPr defaultColWidth="9.33203125" defaultRowHeight="11.25"/>
  <cols>
    <col min="1" max="7" width="18" style="85" customWidth="1"/>
    <col min="8" max="16384" width="9.33203125" style="85" customWidth="1"/>
  </cols>
  <sheetData>
    <row r="1" spans="1:2" ht="18.75">
      <c r="A1" s="93" t="s">
        <v>322</v>
      </c>
      <c r="B1" s="93"/>
    </row>
    <row r="2" spans="1:7" ht="24">
      <c r="A2" s="2" t="s">
        <v>323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324</v>
      </c>
      <c r="B4" s="5"/>
      <c r="C4" s="5"/>
      <c r="D4" s="6" t="s">
        <v>287</v>
      </c>
      <c r="E4" s="6"/>
      <c r="F4" s="6"/>
      <c r="G4" s="7"/>
    </row>
    <row r="5" spans="1:7" ht="28.5" customHeight="1">
      <c r="A5" s="8" t="s">
        <v>325</v>
      </c>
      <c r="B5" s="9"/>
      <c r="C5" s="10"/>
      <c r="D5" s="11" t="s">
        <v>370</v>
      </c>
      <c r="E5" s="12"/>
      <c r="F5" s="12"/>
      <c r="G5" s="13"/>
    </row>
    <row r="6" spans="1:7" ht="28.5" customHeight="1">
      <c r="A6" s="14" t="s">
        <v>327</v>
      </c>
      <c r="B6" s="15" t="s">
        <v>328</v>
      </c>
      <c r="C6" s="16"/>
      <c r="D6" s="15">
        <v>6</v>
      </c>
      <c r="E6" s="15"/>
      <c r="F6" s="15"/>
      <c r="G6" s="17"/>
    </row>
    <row r="7" spans="1:7" ht="28.5" customHeight="1">
      <c r="A7" s="18"/>
      <c r="B7" s="15" t="s">
        <v>329</v>
      </c>
      <c r="C7" s="16"/>
      <c r="D7" s="15"/>
      <c r="E7" s="15"/>
      <c r="F7" s="15"/>
      <c r="G7" s="17"/>
    </row>
    <row r="8" spans="1:7" ht="28.5" customHeight="1">
      <c r="A8" s="18"/>
      <c r="B8" s="15" t="s">
        <v>330</v>
      </c>
      <c r="C8" s="16"/>
      <c r="D8" s="19"/>
      <c r="E8" s="20"/>
      <c r="F8" s="20"/>
      <c r="G8" s="21"/>
    </row>
    <row r="9" spans="1:7" ht="28.5" customHeight="1">
      <c r="A9" s="18"/>
      <c r="B9" s="22" t="s">
        <v>331</v>
      </c>
      <c r="C9" s="23"/>
      <c r="D9" s="19">
        <v>6</v>
      </c>
      <c r="E9" s="20"/>
      <c r="F9" s="20"/>
      <c r="G9" s="21"/>
    </row>
    <row r="10" spans="1:7" ht="28.5" customHeight="1">
      <c r="A10" s="24"/>
      <c r="B10" s="22" t="s">
        <v>332</v>
      </c>
      <c r="C10" s="23"/>
      <c r="D10" s="19"/>
      <c r="E10" s="20"/>
      <c r="F10" s="20"/>
      <c r="G10" s="21"/>
    </row>
    <row r="11" spans="1:7" ht="28.5" customHeight="1">
      <c r="A11" s="28" t="s">
        <v>333</v>
      </c>
      <c r="B11" s="22" t="s">
        <v>371</v>
      </c>
      <c r="C11" s="54"/>
      <c r="D11" s="54"/>
      <c r="E11" s="54"/>
      <c r="F11" s="54"/>
      <c r="G11" s="55"/>
    </row>
    <row r="12" spans="1:7" ht="28.5" customHeight="1">
      <c r="A12" s="28" t="s">
        <v>334</v>
      </c>
      <c r="B12" s="22" t="s">
        <v>335</v>
      </c>
      <c r="C12" s="54"/>
      <c r="D12" s="54"/>
      <c r="E12" s="54"/>
      <c r="F12" s="54"/>
      <c r="G12" s="55"/>
    </row>
    <row r="13" spans="1:7" ht="28.5" customHeight="1">
      <c r="A13" s="28" t="s">
        <v>336</v>
      </c>
      <c r="B13" s="22" t="s">
        <v>372</v>
      </c>
      <c r="C13" s="54"/>
      <c r="D13" s="54"/>
      <c r="E13" s="54"/>
      <c r="F13" s="54"/>
      <c r="G13" s="55"/>
    </row>
    <row r="14" spans="1:7" ht="28.5" customHeight="1">
      <c r="A14" s="33" t="s">
        <v>292</v>
      </c>
      <c r="B14" s="34" t="s">
        <v>338</v>
      </c>
      <c r="C14" s="34" t="s">
        <v>339</v>
      </c>
      <c r="D14" s="15" t="s">
        <v>340</v>
      </c>
      <c r="E14" s="15" t="s">
        <v>297</v>
      </c>
      <c r="F14" s="15" t="s">
        <v>341</v>
      </c>
      <c r="G14" s="35" t="s">
        <v>342</v>
      </c>
    </row>
    <row r="15" spans="1:7" ht="28.5" customHeight="1">
      <c r="A15" s="33"/>
      <c r="B15" s="36" t="s">
        <v>343</v>
      </c>
      <c r="C15" s="37" t="s">
        <v>300</v>
      </c>
      <c r="D15" s="15" t="s">
        <v>373</v>
      </c>
      <c r="E15" s="15" t="s">
        <v>374</v>
      </c>
      <c r="F15" s="15" t="s">
        <v>358</v>
      </c>
      <c r="G15" s="35">
        <v>30</v>
      </c>
    </row>
    <row r="16" spans="1:7" ht="28.5" customHeight="1">
      <c r="A16" s="33"/>
      <c r="B16" s="36"/>
      <c r="C16" s="37"/>
      <c r="D16" s="15" t="s">
        <v>375</v>
      </c>
      <c r="E16" s="15" t="s">
        <v>376</v>
      </c>
      <c r="F16" s="15" t="s">
        <v>377</v>
      </c>
      <c r="G16" s="35">
        <v>30</v>
      </c>
    </row>
    <row r="17" spans="1:7" ht="28.5" customHeight="1">
      <c r="A17" s="33"/>
      <c r="B17" s="36"/>
      <c r="C17" s="37"/>
      <c r="D17" s="15" t="s">
        <v>378</v>
      </c>
      <c r="E17" s="66" t="s">
        <v>379</v>
      </c>
      <c r="F17" s="15" t="s">
        <v>380</v>
      </c>
      <c r="G17" s="35">
        <v>30</v>
      </c>
    </row>
    <row r="18" spans="1:7" ht="28.5" customHeight="1">
      <c r="A18" s="33"/>
      <c r="B18" s="36"/>
      <c r="C18" s="37" t="s">
        <v>348</v>
      </c>
      <c r="D18" s="15" t="s">
        <v>349</v>
      </c>
      <c r="E18" s="15">
        <v>100</v>
      </c>
      <c r="F18" s="15" t="s">
        <v>299</v>
      </c>
      <c r="G18" s="35">
        <v>10</v>
      </c>
    </row>
    <row r="19" spans="1:7" ht="28.5" customHeight="1">
      <c r="A19" s="33"/>
      <c r="B19" s="36"/>
      <c r="C19" s="37"/>
      <c r="D19" s="15"/>
      <c r="E19" s="15"/>
      <c r="F19" s="15"/>
      <c r="G19" s="35"/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19"/>
    <mergeCell ref="B15:B19"/>
    <mergeCell ref="C15:C17"/>
    <mergeCell ref="C18:C19"/>
  </mergeCells>
  <printOptions/>
  <pageMargins left="0.75" right="0.75" top="1" bottom="1" header="0.5" footer="0.5"/>
  <pageSetup fitToHeight="1" fitToWidth="1" orientation="portrait" paperSize="9" scale="8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SheetLayoutView="100" workbookViewId="0" topLeftCell="A2">
      <selection activeCell="A12" sqref="A1:IV65536"/>
    </sheetView>
  </sheetViews>
  <sheetFormatPr defaultColWidth="9.33203125" defaultRowHeight="11.25"/>
  <cols>
    <col min="1" max="7" width="18" style="85" customWidth="1"/>
    <col min="8" max="16384" width="9.33203125" style="85" customWidth="1"/>
  </cols>
  <sheetData>
    <row r="1" spans="1:2" ht="18.75">
      <c r="A1" s="93" t="s">
        <v>322</v>
      </c>
      <c r="B1" s="93"/>
    </row>
    <row r="2" spans="1:7" ht="24">
      <c r="A2" s="2" t="s">
        <v>323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324</v>
      </c>
      <c r="B4" s="5"/>
      <c r="C4" s="5"/>
      <c r="D4" s="6" t="s">
        <v>287</v>
      </c>
      <c r="E4" s="6"/>
      <c r="F4" s="6"/>
      <c r="G4" s="7"/>
    </row>
    <row r="5" spans="1:7" ht="28.5" customHeight="1">
      <c r="A5" s="8" t="s">
        <v>325</v>
      </c>
      <c r="B5" s="9"/>
      <c r="C5" s="10"/>
      <c r="D5" s="11" t="s">
        <v>381</v>
      </c>
      <c r="E5" s="12"/>
      <c r="F5" s="12"/>
      <c r="G5" s="13"/>
    </row>
    <row r="6" spans="1:7" ht="28.5" customHeight="1">
      <c r="A6" s="14" t="s">
        <v>327</v>
      </c>
      <c r="B6" s="15" t="s">
        <v>328</v>
      </c>
      <c r="C6" s="16"/>
      <c r="D6" s="15">
        <v>4</v>
      </c>
      <c r="E6" s="15"/>
      <c r="F6" s="15"/>
      <c r="G6" s="17"/>
    </row>
    <row r="7" spans="1:7" ht="28.5" customHeight="1">
      <c r="A7" s="18"/>
      <c r="B7" s="15" t="s">
        <v>329</v>
      </c>
      <c r="C7" s="16"/>
      <c r="D7" s="15"/>
      <c r="E7" s="15"/>
      <c r="F7" s="15"/>
      <c r="G7" s="17"/>
    </row>
    <row r="8" spans="1:7" ht="28.5" customHeight="1">
      <c r="A8" s="18"/>
      <c r="B8" s="15" t="s">
        <v>330</v>
      </c>
      <c r="C8" s="16"/>
      <c r="D8" s="19"/>
      <c r="E8" s="20"/>
      <c r="F8" s="20"/>
      <c r="G8" s="21"/>
    </row>
    <row r="9" spans="1:7" ht="28.5" customHeight="1">
      <c r="A9" s="18"/>
      <c r="B9" s="22" t="s">
        <v>331</v>
      </c>
      <c r="C9" s="23"/>
      <c r="D9" s="19">
        <v>4</v>
      </c>
      <c r="E9" s="20"/>
      <c r="F9" s="20"/>
      <c r="G9" s="21"/>
    </row>
    <row r="10" spans="1:7" ht="28.5" customHeight="1">
      <c r="A10" s="24"/>
      <c r="B10" s="22" t="s">
        <v>332</v>
      </c>
      <c r="C10" s="23"/>
      <c r="D10" s="19"/>
      <c r="E10" s="20"/>
      <c r="F10" s="20"/>
      <c r="G10" s="21"/>
    </row>
    <row r="11" spans="1:7" ht="28.5" customHeight="1">
      <c r="A11" s="28" t="s">
        <v>333</v>
      </c>
      <c r="B11" s="22" t="s">
        <v>382</v>
      </c>
      <c r="C11" s="54"/>
      <c r="D11" s="54"/>
      <c r="E11" s="54"/>
      <c r="F11" s="54"/>
      <c r="G11" s="55"/>
    </row>
    <row r="12" spans="1:7" ht="28.5" customHeight="1">
      <c r="A12" s="28" t="s">
        <v>334</v>
      </c>
      <c r="B12" s="22" t="s">
        <v>335</v>
      </c>
      <c r="C12" s="54"/>
      <c r="D12" s="54"/>
      <c r="E12" s="54"/>
      <c r="F12" s="54"/>
      <c r="G12" s="55"/>
    </row>
    <row r="13" spans="1:7" ht="28.5" customHeight="1">
      <c r="A13" s="28" t="s">
        <v>336</v>
      </c>
      <c r="B13" s="22" t="s">
        <v>382</v>
      </c>
      <c r="C13" s="54"/>
      <c r="D13" s="54"/>
      <c r="E13" s="54"/>
      <c r="F13" s="54"/>
      <c r="G13" s="55"/>
    </row>
    <row r="14" spans="1:7" ht="28.5" customHeight="1">
      <c r="A14" s="33" t="s">
        <v>292</v>
      </c>
      <c r="B14" s="34" t="s">
        <v>338</v>
      </c>
      <c r="C14" s="34" t="s">
        <v>339</v>
      </c>
      <c r="D14" s="15" t="s">
        <v>340</v>
      </c>
      <c r="E14" s="15" t="s">
        <v>297</v>
      </c>
      <c r="F14" s="15" t="s">
        <v>341</v>
      </c>
      <c r="G14" s="35" t="s">
        <v>342</v>
      </c>
    </row>
    <row r="15" spans="1:7" ht="28.5" customHeight="1">
      <c r="A15" s="33"/>
      <c r="B15" s="36" t="s">
        <v>343</v>
      </c>
      <c r="C15" s="37" t="s">
        <v>300</v>
      </c>
      <c r="D15" s="15" t="s">
        <v>344</v>
      </c>
      <c r="E15" s="15" t="s">
        <v>383</v>
      </c>
      <c r="F15" s="15" t="s">
        <v>345</v>
      </c>
      <c r="G15" s="15">
        <v>30</v>
      </c>
    </row>
    <row r="16" spans="1:7" ht="28.5" customHeight="1">
      <c r="A16" s="33"/>
      <c r="B16" s="36"/>
      <c r="C16" s="37"/>
      <c r="D16" s="15" t="s">
        <v>384</v>
      </c>
      <c r="E16" s="15">
        <v>12</v>
      </c>
      <c r="F16" s="15" t="s">
        <v>347</v>
      </c>
      <c r="G16" s="94">
        <v>30</v>
      </c>
    </row>
    <row r="17" spans="1:7" ht="28.5" customHeight="1">
      <c r="A17" s="33"/>
      <c r="B17" s="36"/>
      <c r="C17" s="37"/>
      <c r="D17" s="15"/>
      <c r="E17" s="66"/>
      <c r="F17" s="15"/>
      <c r="G17" s="35"/>
    </row>
    <row r="18" spans="1:7" ht="28.5" customHeight="1">
      <c r="A18" s="33"/>
      <c r="B18" s="36"/>
      <c r="C18" s="37" t="s">
        <v>385</v>
      </c>
      <c r="D18" s="15"/>
      <c r="E18" s="15"/>
      <c r="F18" s="15"/>
      <c r="G18" s="35"/>
    </row>
    <row r="19" spans="1:7" ht="28.5" customHeight="1">
      <c r="A19" s="33"/>
      <c r="B19" s="36"/>
      <c r="C19" s="37"/>
      <c r="D19" s="15"/>
      <c r="E19" s="15"/>
      <c r="F19" s="15"/>
      <c r="G19" s="35"/>
    </row>
    <row r="20" spans="1:7" ht="28.5" customHeight="1">
      <c r="A20" s="33"/>
      <c r="B20" s="36"/>
      <c r="C20" s="37"/>
      <c r="D20" s="15"/>
      <c r="E20" s="15"/>
      <c r="F20" s="15"/>
      <c r="G20" s="35"/>
    </row>
    <row r="21" spans="1:7" ht="28.5" customHeight="1">
      <c r="A21" s="33"/>
      <c r="B21" s="36"/>
      <c r="C21" s="37" t="s">
        <v>348</v>
      </c>
      <c r="D21" s="15" t="s">
        <v>349</v>
      </c>
      <c r="E21" s="15">
        <v>100</v>
      </c>
      <c r="F21" s="15" t="s">
        <v>299</v>
      </c>
      <c r="G21" s="35">
        <v>10</v>
      </c>
    </row>
    <row r="22" spans="1:7" ht="28.5" customHeight="1">
      <c r="A22" s="33"/>
      <c r="B22" s="36"/>
      <c r="C22" s="37"/>
      <c r="D22" s="15"/>
      <c r="E22" s="15"/>
      <c r="F22" s="15"/>
      <c r="G22" s="35"/>
    </row>
    <row r="23" spans="1:7" ht="28.5" customHeight="1">
      <c r="A23" s="33"/>
      <c r="B23" s="36"/>
      <c r="C23" s="37"/>
      <c r="D23" s="15"/>
      <c r="E23" s="15"/>
      <c r="F23" s="15"/>
      <c r="G23" s="35"/>
    </row>
    <row r="24" spans="1:7" ht="28.5" customHeight="1">
      <c r="A24" s="33"/>
      <c r="B24" s="42"/>
      <c r="C24" s="37" t="s">
        <v>350</v>
      </c>
      <c r="D24" s="15" t="s">
        <v>386</v>
      </c>
      <c r="E24" s="89" t="s">
        <v>369</v>
      </c>
      <c r="F24" s="89" t="s">
        <v>299</v>
      </c>
      <c r="G24" s="90">
        <v>30</v>
      </c>
    </row>
    <row r="25" spans="1:7" ht="28.5" customHeight="1">
      <c r="A25" s="33"/>
      <c r="B25" s="42"/>
      <c r="C25" s="37"/>
      <c r="D25" s="15"/>
      <c r="E25" s="89"/>
      <c r="F25" s="89"/>
      <c r="G25" s="90"/>
    </row>
    <row r="26" spans="1:7" ht="28.5" customHeight="1">
      <c r="A26" s="47"/>
      <c r="B26" s="48"/>
      <c r="C26" s="49"/>
      <c r="D26" s="71"/>
      <c r="E26" s="91"/>
      <c r="F26" s="91"/>
      <c r="G26" s="92"/>
    </row>
  </sheetData>
  <sheetProtection/>
  <mergeCells count="28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6"/>
    <mergeCell ref="B15:B23"/>
    <mergeCell ref="B24:B26"/>
    <mergeCell ref="C15:C17"/>
    <mergeCell ref="C18:C20"/>
    <mergeCell ref="C21:C23"/>
    <mergeCell ref="C24:C26"/>
  </mergeCells>
  <printOptions/>
  <pageMargins left="0.75" right="0.75" top="1" bottom="1" header="0.5" footer="0.5"/>
  <pageSetup fitToHeight="1" fitToWidth="1" orientation="portrait" paperSize="9" scale="8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SheetLayoutView="100" workbookViewId="0" topLeftCell="A1">
      <selection activeCell="G28" sqref="G28"/>
    </sheetView>
  </sheetViews>
  <sheetFormatPr defaultColWidth="9.33203125" defaultRowHeight="11.25"/>
  <cols>
    <col min="1" max="7" width="18" style="86" customWidth="1"/>
    <col min="8" max="16384" width="9.33203125" style="86" customWidth="1"/>
  </cols>
  <sheetData>
    <row r="1" s="86" customFormat="1" ht="25.5" customHeight="1"/>
    <row r="2" spans="1:7" s="86" customFormat="1" ht="24">
      <c r="A2" s="2" t="s">
        <v>323</v>
      </c>
      <c r="B2" s="2"/>
      <c r="C2" s="2"/>
      <c r="D2" s="2"/>
      <c r="E2" s="2"/>
      <c r="F2" s="2"/>
      <c r="G2" s="2"/>
    </row>
    <row r="3" spans="1:7" s="86" customFormat="1" ht="12.75">
      <c r="A3" s="3"/>
      <c r="B3" s="3"/>
      <c r="C3" s="3"/>
      <c r="D3" s="3"/>
      <c r="E3" s="3"/>
      <c r="F3" s="3"/>
      <c r="G3" s="3"/>
    </row>
    <row r="4" spans="1:7" s="86" customFormat="1" ht="28.5" customHeight="1">
      <c r="A4" s="4" t="s">
        <v>324</v>
      </c>
      <c r="B4" s="5"/>
      <c r="C4" s="5"/>
      <c r="D4" s="6" t="s">
        <v>287</v>
      </c>
      <c r="E4" s="6"/>
      <c r="F4" s="6"/>
      <c r="G4" s="7"/>
    </row>
    <row r="5" spans="1:7" s="86" customFormat="1" ht="28.5" customHeight="1">
      <c r="A5" s="8" t="s">
        <v>325</v>
      </c>
      <c r="B5" s="9"/>
      <c r="C5" s="10"/>
      <c r="D5" s="11" t="s">
        <v>387</v>
      </c>
      <c r="E5" s="12"/>
      <c r="F5" s="12"/>
      <c r="G5" s="13"/>
    </row>
    <row r="6" spans="1:7" s="86" customFormat="1" ht="28.5" customHeight="1">
      <c r="A6" s="14" t="s">
        <v>327</v>
      </c>
      <c r="B6" s="15" t="s">
        <v>328</v>
      </c>
      <c r="C6" s="16"/>
      <c r="D6" s="15">
        <v>55</v>
      </c>
      <c r="E6" s="15"/>
      <c r="F6" s="15"/>
      <c r="G6" s="17"/>
    </row>
    <row r="7" spans="1:7" s="86" customFormat="1" ht="28.5" customHeight="1">
      <c r="A7" s="18"/>
      <c r="B7" s="15" t="s">
        <v>329</v>
      </c>
      <c r="C7" s="16"/>
      <c r="D7" s="15"/>
      <c r="E7" s="15"/>
      <c r="F7" s="15"/>
      <c r="G7" s="17"/>
    </row>
    <row r="8" spans="1:7" s="86" customFormat="1" ht="28.5" customHeight="1">
      <c r="A8" s="18"/>
      <c r="B8" s="15" t="s">
        <v>330</v>
      </c>
      <c r="C8" s="16"/>
      <c r="D8" s="19">
        <v>55</v>
      </c>
      <c r="E8" s="20"/>
      <c r="F8" s="20"/>
      <c r="G8" s="21"/>
    </row>
    <row r="9" spans="1:7" s="86" customFormat="1" ht="28.5" customHeight="1">
      <c r="A9" s="18"/>
      <c r="B9" s="22" t="s">
        <v>331</v>
      </c>
      <c r="C9" s="23"/>
      <c r="D9" s="19"/>
      <c r="E9" s="20"/>
      <c r="F9" s="20"/>
      <c r="G9" s="21"/>
    </row>
    <row r="10" spans="1:7" s="86" customFormat="1" ht="28.5" customHeight="1">
      <c r="A10" s="24"/>
      <c r="B10" s="22" t="s">
        <v>332</v>
      </c>
      <c r="C10" s="23"/>
      <c r="D10" s="19"/>
      <c r="E10" s="20"/>
      <c r="F10" s="20"/>
      <c r="G10" s="21"/>
    </row>
    <row r="11" spans="1:7" s="86" customFormat="1" ht="28.5" customHeight="1">
      <c r="A11" s="28" t="s">
        <v>333</v>
      </c>
      <c r="B11" s="22" t="s">
        <v>388</v>
      </c>
      <c r="C11" s="54"/>
      <c r="D11" s="54"/>
      <c r="E11" s="54"/>
      <c r="F11" s="54"/>
      <c r="G11" s="55"/>
    </row>
    <row r="12" spans="1:7" s="86" customFormat="1" ht="28.5" customHeight="1">
      <c r="A12" s="28" t="s">
        <v>334</v>
      </c>
      <c r="B12" s="22" t="s">
        <v>389</v>
      </c>
      <c r="C12" s="54"/>
      <c r="D12" s="54"/>
      <c r="E12" s="54"/>
      <c r="F12" s="54"/>
      <c r="G12" s="55"/>
    </row>
    <row r="13" spans="1:7" s="86" customFormat="1" ht="28.5" customHeight="1">
      <c r="A13" s="28" t="s">
        <v>336</v>
      </c>
      <c r="B13" s="22" t="s">
        <v>390</v>
      </c>
      <c r="C13" s="54"/>
      <c r="D13" s="54"/>
      <c r="E13" s="54"/>
      <c r="F13" s="54"/>
      <c r="G13" s="55"/>
    </row>
    <row r="14" spans="1:7" s="86" customFormat="1" ht="28.5" customHeight="1">
      <c r="A14" s="33" t="s">
        <v>292</v>
      </c>
      <c r="B14" s="34" t="s">
        <v>338</v>
      </c>
      <c r="C14" s="34" t="s">
        <v>339</v>
      </c>
      <c r="D14" s="15" t="s">
        <v>340</v>
      </c>
      <c r="E14" s="15" t="s">
        <v>297</v>
      </c>
      <c r="F14" s="15" t="s">
        <v>341</v>
      </c>
      <c r="G14" s="35" t="s">
        <v>342</v>
      </c>
    </row>
    <row r="15" spans="1:7" s="86" customFormat="1" ht="28.5" customHeight="1">
      <c r="A15" s="33"/>
      <c r="B15" s="36" t="s">
        <v>343</v>
      </c>
      <c r="C15" s="37" t="s">
        <v>300</v>
      </c>
      <c r="D15" s="15" t="s">
        <v>391</v>
      </c>
      <c r="E15" s="15">
        <v>190</v>
      </c>
      <c r="F15" s="15" t="s">
        <v>392</v>
      </c>
      <c r="G15" s="35">
        <v>20</v>
      </c>
    </row>
    <row r="16" spans="1:7" s="86" customFormat="1" ht="28.5" customHeight="1">
      <c r="A16" s="33"/>
      <c r="B16" s="36"/>
      <c r="C16" s="37"/>
      <c r="D16" s="15" t="s">
        <v>393</v>
      </c>
      <c r="E16" s="15">
        <v>4</v>
      </c>
      <c r="F16" s="15" t="s">
        <v>394</v>
      </c>
      <c r="G16" s="35">
        <v>20</v>
      </c>
    </row>
    <row r="17" spans="1:7" s="86" customFormat="1" ht="28.5" customHeight="1">
      <c r="A17" s="33"/>
      <c r="B17" s="36"/>
      <c r="C17" s="37"/>
      <c r="D17" s="15"/>
      <c r="E17" s="66"/>
      <c r="F17" s="15"/>
      <c r="G17" s="35"/>
    </row>
    <row r="18" spans="1:7" s="86" customFormat="1" ht="28.5" customHeight="1">
      <c r="A18" s="33"/>
      <c r="B18" s="36"/>
      <c r="C18" s="37" t="s">
        <v>385</v>
      </c>
      <c r="D18" s="15" t="s">
        <v>395</v>
      </c>
      <c r="E18" s="15">
        <v>100</v>
      </c>
      <c r="F18" s="88" t="s">
        <v>299</v>
      </c>
      <c r="G18" s="35">
        <v>20</v>
      </c>
    </row>
    <row r="19" spans="1:7" s="86" customFormat="1" ht="28.5" customHeight="1">
      <c r="A19" s="33"/>
      <c r="B19" s="36"/>
      <c r="C19" s="37"/>
      <c r="D19" s="15" t="s">
        <v>396</v>
      </c>
      <c r="E19" s="15" t="s">
        <v>397</v>
      </c>
      <c r="F19" s="15" t="s">
        <v>308</v>
      </c>
      <c r="G19" s="35">
        <v>20</v>
      </c>
    </row>
    <row r="20" spans="1:7" s="86" customFormat="1" ht="28.5" customHeight="1">
      <c r="A20" s="33"/>
      <c r="B20" s="36"/>
      <c r="C20" s="37"/>
      <c r="D20" s="15"/>
      <c r="E20" s="15"/>
      <c r="F20" s="15"/>
      <c r="G20" s="35"/>
    </row>
    <row r="21" spans="1:7" s="86" customFormat="1" ht="28.5" customHeight="1">
      <c r="A21" s="33"/>
      <c r="B21" s="36"/>
      <c r="C21" s="37" t="s">
        <v>348</v>
      </c>
      <c r="D21" s="15" t="s">
        <v>398</v>
      </c>
      <c r="E21" s="15">
        <v>100</v>
      </c>
      <c r="F21" s="88" t="s">
        <v>299</v>
      </c>
      <c r="G21" s="35">
        <v>5</v>
      </c>
    </row>
    <row r="22" spans="1:7" s="86" customFormat="1" ht="28.5" customHeight="1">
      <c r="A22" s="33"/>
      <c r="B22" s="36"/>
      <c r="C22" s="37"/>
      <c r="D22" s="15"/>
      <c r="E22" s="15"/>
      <c r="F22" s="15"/>
      <c r="G22" s="35"/>
    </row>
    <row r="23" spans="1:7" s="86" customFormat="1" ht="28.5" customHeight="1">
      <c r="A23" s="33"/>
      <c r="B23" s="36"/>
      <c r="C23" s="37"/>
      <c r="D23" s="15"/>
      <c r="E23" s="15"/>
      <c r="F23" s="15"/>
      <c r="G23" s="35"/>
    </row>
    <row r="24" spans="1:7" s="86" customFormat="1" ht="28.5" customHeight="1">
      <c r="A24" s="33"/>
      <c r="B24" s="36"/>
      <c r="C24" s="37" t="s">
        <v>399</v>
      </c>
      <c r="D24" s="15" t="s">
        <v>400</v>
      </c>
      <c r="E24" s="66" t="s">
        <v>401</v>
      </c>
      <c r="F24" s="15" t="s">
        <v>402</v>
      </c>
      <c r="G24" s="35">
        <v>10</v>
      </c>
    </row>
    <row r="25" spans="1:7" s="86" customFormat="1" ht="28.5" customHeight="1">
      <c r="A25" s="33"/>
      <c r="B25" s="36"/>
      <c r="C25" s="37"/>
      <c r="D25" s="15"/>
      <c r="E25" s="15"/>
      <c r="F25" s="15"/>
      <c r="G25" s="35"/>
    </row>
    <row r="26" spans="1:7" s="86" customFormat="1" ht="28.5" customHeight="1">
      <c r="A26" s="33"/>
      <c r="B26" s="36"/>
      <c r="C26" s="37"/>
      <c r="D26" s="15"/>
      <c r="E26" s="15"/>
      <c r="F26" s="15"/>
      <c r="G26" s="35"/>
    </row>
    <row r="27" spans="1:7" s="86" customFormat="1" ht="28.5" customHeight="1">
      <c r="A27" s="33"/>
      <c r="B27" s="42"/>
      <c r="C27" s="37" t="s">
        <v>350</v>
      </c>
      <c r="D27" s="15" t="s">
        <v>306</v>
      </c>
      <c r="E27" s="89">
        <v>95</v>
      </c>
      <c r="F27" s="89" t="s">
        <v>299</v>
      </c>
      <c r="G27" s="90">
        <v>5</v>
      </c>
    </row>
    <row r="28" spans="1:7" s="86" customFormat="1" ht="28.5" customHeight="1">
      <c r="A28" s="33"/>
      <c r="B28" s="42"/>
      <c r="C28" s="37"/>
      <c r="D28" s="15"/>
      <c r="E28" s="89"/>
      <c r="F28" s="89"/>
      <c r="G28" s="90"/>
    </row>
    <row r="29" spans="1:7" s="86" customFormat="1" ht="28.5" customHeight="1">
      <c r="A29" s="47"/>
      <c r="B29" s="48"/>
      <c r="C29" s="49"/>
      <c r="D29" s="71"/>
      <c r="E29" s="91"/>
      <c r="F29" s="91"/>
      <c r="G29" s="92"/>
    </row>
  </sheetData>
  <sheetProtection/>
  <mergeCells count="28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9"/>
    <mergeCell ref="B15:B26"/>
    <mergeCell ref="B27:B29"/>
    <mergeCell ref="C15:C17"/>
    <mergeCell ref="C18:C20"/>
    <mergeCell ref="C21:C23"/>
    <mergeCell ref="C24:C26"/>
    <mergeCell ref="C27:C29"/>
  </mergeCells>
  <printOptions/>
  <pageMargins left="0.75" right="0.75" top="1" bottom="1" header="0.5" footer="0.5"/>
  <pageSetup fitToHeight="1" fitToWidth="1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SheetLayoutView="100" workbookViewId="0" topLeftCell="A1">
      <selection activeCell="D9" sqref="D9:G9"/>
    </sheetView>
  </sheetViews>
  <sheetFormatPr defaultColWidth="9.33203125" defaultRowHeight="11.25"/>
  <cols>
    <col min="1" max="2" width="9.33203125" style="85" customWidth="1"/>
    <col min="3" max="3" width="30" style="85" customWidth="1"/>
    <col min="4" max="5" width="34.5" style="85" customWidth="1"/>
    <col min="6" max="6" width="9.33203125" style="85" customWidth="1"/>
    <col min="7" max="7" width="7.5" style="85" customWidth="1"/>
    <col min="8" max="16384" width="9.33203125" style="85" customWidth="1"/>
  </cols>
  <sheetData>
    <row r="1" spans="1:7" ht="11.25">
      <c r="A1" s="86"/>
      <c r="B1" s="86"/>
      <c r="C1" s="86"/>
      <c r="D1" s="86"/>
      <c r="E1" s="86"/>
      <c r="F1" s="86"/>
      <c r="G1" s="86"/>
    </row>
    <row r="2" spans="1:7" ht="24">
      <c r="A2" s="2" t="s">
        <v>323</v>
      </c>
      <c r="B2" s="2"/>
      <c r="C2" s="2"/>
      <c r="D2" s="2"/>
      <c r="E2" s="2"/>
      <c r="F2" s="2"/>
      <c r="G2" s="2"/>
    </row>
    <row r="3" spans="1:7" ht="21" customHeight="1">
      <c r="A3" s="3"/>
      <c r="B3" s="3"/>
      <c r="C3" s="3"/>
      <c r="D3" s="3"/>
      <c r="E3" s="3"/>
      <c r="F3" s="3"/>
      <c r="G3" s="3"/>
    </row>
    <row r="4" spans="1:7" s="78" customFormat="1" ht="21" customHeight="1">
      <c r="A4" s="4" t="s">
        <v>324</v>
      </c>
      <c r="B4" s="5"/>
      <c r="C4" s="5"/>
      <c r="D4" s="6" t="s">
        <v>287</v>
      </c>
      <c r="E4" s="6"/>
      <c r="F4" s="6"/>
      <c r="G4" s="7"/>
    </row>
    <row r="5" spans="1:7" s="78" customFormat="1" ht="21" customHeight="1">
      <c r="A5" s="8" t="s">
        <v>325</v>
      </c>
      <c r="B5" s="9"/>
      <c r="C5" s="10"/>
      <c r="D5" s="11" t="s">
        <v>403</v>
      </c>
      <c r="E5" s="12"/>
      <c r="F5" s="12"/>
      <c r="G5" s="13"/>
    </row>
    <row r="6" spans="1:7" s="78" customFormat="1" ht="21" customHeight="1">
      <c r="A6" s="63" t="s">
        <v>404</v>
      </c>
      <c r="B6" s="15" t="s">
        <v>328</v>
      </c>
      <c r="C6" s="16"/>
      <c r="D6" s="15">
        <v>110</v>
      </c>
      <c r="E6" s="15"/>
      <c r="F6" s="15"/>
      <c r="G6" s="17"/>
    </row>
    <row r="7" spans="1:7" s="78" customFormat="1" ht="21" customHeight="1">
      <c r="A7" s="18"/>
      <c r="B7" s="15" t="s">
        <v>329</v>
      </c>
      <c r="C7" s="16"/>
      <c r="D7" s="15"/>
      <c r="E7" s="15"/>
      <c r="F7" s="15"/>
      <c r="G7" s="17"/>
    </row>
    <row r="8" spans="1:7" s="78" customFormat="1" ht="21" customHeight="1">
      <c r="A8" s="18"/>
      <c r="B8" s="15" t="s">
        <v>330</v>
      </c>
      <c r="C8" s="16"/>
      <c r="D8" s="19">
        <v>110</v>
      </c>
      <c r="E8" s="20"/>
      <c r="F8" s="20"/>
      <c r="G8" s="21"/>
    </row>
    <row r="9" spans="1:7" s="78" customFormat="1" ht="21" customHeight="1">
      <c r="A9" s="18"/>
      <c r="B9" s="22" t="s">
        <v>331</v>
      </c>
      <c r="C9" s="23"/>
      <c r="D9" s="19"/>
      <c r="E9" s="20"/>
      <c r="F9" s="20"/>
      <c r="G9" s="21"/>
    </row>
    <row r="10" spans="1:7" s="78" customFormat="1" ht="21" customHeight="1">
      <c r="A10" s="24"/>
      <c r="B10" s="22" t="s">
        <v>332</v>
      </c>
      <c r="C10" s="23"/>
      <c r="D10" s="19"/>
      <c r="E10" s="20"/>
      <c r="F10" s="20"/>
      <c r="G10" s="21"/>
    </row>
    <row r="11" spans="1:7" s="78" customFormat="1" ht="21" customHeight="1">
      <c r="A11" s="28" t="s">
        <v>333</v>
      </c>
      <c r="B11" s="22" t="s">
        <v>403</v>
      </c>
      <c r="C11" s="54"/>
      <c r="D11" s="54"/>
      <c r="E11" s="54"/>
      <c r="F11" s="54"/>
      <c r="G11" s="55"/>
    </row>
    <row r="12" spans="1:7" s="78" customFormat="1" ht="21" customHeight="1">
      <c r="A12" s="28" t="s">
        <v>334</v>
      </c>
      <c r="B12" s="22" t="s">
        <v>335</v>
      </c>
      <c r="C12" s="54"/>
      <c r="D12" s="54"/>
      <c r="E12" s="54"/>
      <c r="F12" s="54"/>
      <c r="G12" s="55"/>
    </row>
    <row r="13" spans="1:7" s="78" customFormat="1" ht="43.5" customHeight="1">
      <c r="A13" s="28" t="s">
        <v>336</v>
      </c>
      <c r="B13" s="79" t="s">
        <v>405</v>
      </c>
      <c r="C13" s="80"/>
      <c r="D13" s="80"/>
      <c r="E13" s="80"/>
      <c r="F13" s="80"/>
      <c r="G13" s="81"/>
    </row>
    <row r="14" spans="1:7" s="78" customFormat="1" ht="24">
      <c r="A14" s="33" t="s">
        <v>292</v>
      </c>
      <c r="B14" s="34" t="s">
        <v>338</v>
      </c>
      <c r="C14" s="34" t="s">
        <v>339</v>
      </c>
      <c r="D14" s="15" t="s">
        <v>340</v>
      </c>
      <c r="E14" s="15" t="s">
        <v>297</v>
      </c>
      <c r="F14" s="15" t="s">
        <v>341</v>
      </c>
      <c r="G14" s="35" t="s">
        <v>342</v>
      </c>
    </row>
    <row r="15" spans="1:7" s="78" customFormat="1" ht="22.5" customHeight="1">
      <c r="A15" s="33"/>
      <c r="B15" s="36" t="s">
        <v>343</v>
      </c>
      <c r="C15" s="37" t="s">
        <v>300</v>
      </c>
      <c r="D15" s="82" t="s">
        <v>406</v>
      </c>
      <c r="E15" s="82">
        <v>9</v>
      </c>
      <c r="F15" s="82" t="s">
        <v>380</v>
      </c>
      <c r="G15" s="82">
        <v>15</v>
      </c>
    </row>
    <row r="16" spans="1:7" s="78" customFormat="1" ht="22.5" customHeight="1">
      <c r="A16" s="33"/>
      <c r="B16" s="36"/>
      <c r="C16" s="37"/>
      <c r="D16" s="15" t="s">
        <v>407</v>
      </c>
      <c r="E16" s="15">
        <v>1</v>
      </c>
      <c r="F16" s="15" t="s">
        <v>380</v>
      </c>
      <c r="G16" s="35">
        <v>15</v>
      </c>
    </row>
    <row r="17" spans="1:7" s="78" customFormat="1" ht="22.5" customHeight="1">
      <c r="A17" s="33"/>
      <c r="B17" s="36"/>
      <c r="C17" s="37"/>
      <c r="D17" s="15" t="s">
        <v>408</v>
      </c>
      <c r="E17" s="15">
        <v>1</v>
      </c>
      <c r="F17" s="15" t="s">
        <v>358</v>
      </c>
      <c r="G17" s="35">
        <v>15</v>
      </c>
    </row>
    <row r="18" spans="1:7" s="78" customFormat="1" ht="22.5" customHeight="1">
      <c r="A18" s="33"/>
      <c r="B18" s="36"/>
      <c r="C18" s="37"/>
      <c r="D18" s="15" t="s">
        <v>409</v>
      </c>
      <c r="E18" s="66" t="s">
        <v>410</v>
      </c>
      <c r="F18" s="15" t="s">
        <v>358</v>
      </c>
      <c r="G18" s="35">
        <v>15</v>
      </c>
    </row>
    <row r="19" spans="1:7" s="78" customFormat="1" ht="22.5" customHeight="1">
      <c r="A19" s="33"/>
      <c r="B19" s="36"/>
      <c r="C19" s="37" t="s">
        <v>385</v>
      </c>
      <c r="D19" s="15" t="s">
        <v>411</v>
      </c>
      <c r="E19" s="15">
        <v>1</v>
      </c>
      <c r="F19" s="15" t="s">
        <v>380</v>
      </c>
      <c r="G19" s="35">
        <v>5</v>
      </c>
    </row>
    <row r="20" spans="1:7" s="78" customFormat="1" ht="22.5" customHeight="1">
      <c r="A20" s="33"/>
      <c r="B20" s="36"/>
      <c r="C20" s="37"/>
      <c r="D20" s="15"/>
      <c r="E20" s="15"/>
      <c r="F20" s="15"/>
      <c r="G20" s="35"/>
    </row>
    <row r="21" spans="1:7" s="78" customFormat="1" ht="22.5" customHeight="1">
      <c r="A21" s="33"/>
      <c r="B21" s="36"/>
      <c r="C21" s="37"/>
      <c r="D21" s="15"/>
      <c r="E21" s="15"/>
      <c r="F21" s="15"/>
      <c r="G21" s="35"/>
    </row>
    <row r="22" spans="1:7" s="78" customFormat="1" ht="22.5" customHeight="1">
      <c r="A22" s="33"/>
      <c r="B22" s="36"/>
      <c r="C22" s="37" t="s">
        <v>348</v>
      </c>
      <c r="D22" s="82" t="s">
        <v>412</v>
      </c>
      <c r="E22" s="87">
        <v>1</v>
      </c>
      <c r="F22" s="82" t="s">
        <v>413</v>
      </c>
      <c r="G22" s="35">
        <v>10</v>
      </c>
    </row>
    <row r="23" spans="1:7" s="78" customFormat="1" ht="22.5" customHeight="1">
      <c r="A23" s="33"/>
      <c r="B23" s="36"/>
      <c r="C23" s="37"/>
      <c r="D23" s="15"/>
      <c r="E23" s="15"/>
      <c r="F23" s="15"/>
      <c r="G23" s="35"/>
    </row>
    <row r="24" spans="1:7" s="78" customFormat="1" ht="22.5" customHeight="1">
      <c r="A24" s="33"/>
      <c r="B24" s="36"/>
      <c r="C24" s="37"/>
      <c r="D24" s="15"/>
      <c r="E24" s="15"/>
      <c r="F24" s="15"/>
      <c r="G24" s="35"/>
    </row>
    <row r="25" spans="1:7" s="78" customFormat="1" ht="22.5" customHeight="1">
      <c r="A25" s="33"/>
      <c r="B25" s="41" t="s">
        <v>414</v>
      </c>
      <c r="C25" s="37" t="s">
        <v>415</v>
      </c>
      <c r="D25" s="15" t="s">
        <v>416</v>
      </c>
      <c r="E25" s="11">
        <v>10000</v>
      </c>
      <c r="F25" s="11" t="s">
        <v>308</v>
      </c>
      <c r="G25" s="76">
        <v>10</v>
      </c>
    </row>
    <row r="26" spans="1:7" s="78" customFormat="1" ht="22.5" customHeight="1">
      <c r="A26" s="33"/>
      <c r="B26" s="42"/>
      <c r="C26" s="37"/>
      <c r="D26" s="15" t="s">
        <v>417</v>
      </c>
      <c r="E26" s="68">
        <v>10</v>
      </c>
      <c r="F26" s="68" t="s">
        <v>380</v>
      </c>
      <c r="G26" s="58">
        <v>10</v>
      </c>
    </row>
    <row r="27" spans="1:7" s="78" customFormat="1" ht="22.5" customHeight="1">
      <c r="A27" s="33"/>
      <c r="B27" s="42"/>
      <c r="C27" s="37"/>
      <c r="D27" s="15"/>
      <c r="E27" s="68"/>
      <c r="F27" s="68"/>
      <c r="G27" s="58"/>
    </row>
    <row r="28" spans="1:7" s="78" customFormat="1" ht="22.5" customHeight="1">
      <c r="A28" s="33"/>
      <c r="B28" s="42"/>
      <c r="C28" s="37" t="s">
        <v>350</v>
      </c>
      <c r="D28" s="82" t="s">
        <v>306</v>
      </c>
      <c r="E28" s="87">
        <v>0.9</v>
      </c>
      <c r="F28" s="82" t="s">
        <v>413</v>
      </c>
      <c r="G28" s="58">
        <v>5</v>
      </c>
    </row>
    <row r="29" spans="1:7" s="78" customFormat="1" ht="22.5" customHeight="1">
      <c r="A29" s="33"/>
      <c r="B29" s="42"/>
      <c r="C29" s="37"/>
      <c r="D29" s="15"/>
      <c r="E29" s="68"/>
      <c r="F29" s="68"/>
      <c r="G29" s="58"/>
    </row>
    <row r="30" spans="1:7" s="78" customFormat="1" ht="22.5" customHeight="1">
      <c r="A30" s="47"/>
      <c r="B30" s="48"/>
      <c r="C30" s="49"/>
      <c r="D30" s="71"/>
      <c r="E30" s="72"/>
      <c r="F30" s="72"/>
      <c r="G30" s="73"/>
    </row>
  </sheetData>
  <sheetProtection/>
  <mergeCells count="28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30"/>
    <mergeCell ref="B15:B24"/>
    <mergeCell ref="B25:B30"/>
    <mergeCell ref="C15:C18"/>
    <mergeCell ref="C19:C21"/>
    <mergeCell ref="C22:C24"/>
    <mergeCell ref="C25:C27"/>
    <mergeCell ref="C28:C30"/>
  </mergeCells>
  <printOptions/>
  <pageMargins left="0.75" right="0.75" top="1" bottom="1" header="0.5" footer="0.5"/>
  <pageSetup fitToHeight="1" fitToWidth="1" orientation="portrait" paperSize="9" scale="7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2">
      <selection activeCell="G22" sqref="G22"/>
    </sheetView>
  </sheetViews>
  <sheetFormatPr defaultColWidth="9.33203125" defaultRowHeight="11.25"/>
  <cols>
    <col min="2" max="2" width="25" style="0" customWidth="1"/>
    <col min="4" max="4" width="32.16015625" style="0" customWidth="1"/>
    <col min="6" max="6" width="39.33203125" style="0" customWidth="1"/>
  </cols>
  <sheetData>
    <row r="1" spans="1:7" ht="11.25">
      <c r="A1" s="61"/>
      <c r="B1" s="61"/>
      <c r="C1" s="61"/>
      <c r="D1" s="61"/>
      <c r="E1" s="61"/>
      <c r="F1" s="61"/>
      <c r="G1" s="61"/>
    </row>
    <row r="2" spans="1:7" ht="24">
      <c r="A2" s="2" t="s">
        <v>323</v>
      </c>
      <c r="B2" s="2"/>
      <c r="C2" s="2"/>
      <c r="D2" s="2"/>
      <c r="E2" s="2"/>
      <c r="F2" s="2"/>
      <c r="G2" s="2"/>
    </row>
    <row r="3" spans="1:7" ht="13.5" customHeight="1">
      <c r="A3" s="3"/>
      <c r="B3" s="3"/>
      <c r="C3" s="3"/>
      <c r="D3" s="3"/>
      <c r="E3" s="3"/>
      <c r="F3" s="3"/>
      <c r="G3" s="3"/>
    </row>
    <row r="4" spans="1:7" s="78" customFormat="1" ht="30" customHeight="1">
      <c r="A4" s="4" t="s">
        <v>324</v>
      </c>
      <c r="B4" s="5"/>
      <c r="C4" s="5"/>
      <c r="D4" s="6" t="s">
        <v>287</v>
      </c>
      <c r="E4" s="6"/>
      <c r="F4" s="6"/>
      <c r="G4" s="7"/>
    </row>
    <row r="5" spans="1:7" s="78" customFormat="1" ht="30" customHeight="1">
      <c r="A5" s="8" t="s">
        <v>325</v>
      </c>
      <c r="B5" s="9"/>
      <c r="C5" s="10"/>
      <c r="D5" s="11" t="s">
        <v>418</v>
      </c>
      <c r="E5" s="12"/>
      <c r="F5" s="12"/>
      <c r="G5" s="13"/>
    </row>
    <row r="6" spans="1:7" s="78" customFormat="1" ht="30" customHeight="1">
      <c r="A6" s="63" t="s">
        <v>404</v>
      </c>
      <c r="B6" s="15" t="s">
        <v>328</v>
      </c>
      <c r="C6" s="16"/>
      <c r="D6" s="15">
        <v>66</v>
      </c>
      <c r="E6" s="15"/>
      <c r="F6" s="15"/>
      <c r="G6" s="17"/>
    </row>
    <row r="7" spans="1:7" s="78" customFormat="1" ht="30" customHeight="1">
      <c r="A7" s="18"/>
      <c r="B7" s="15" t="s">
        <v>329</v>
      </c>
      <c r="C7" s="16"/>
      <c r="D7" s="15">
        <v>66</v>
      </c>
      <c r="E7" s="15"/>
      <c r="F7" s="15"/>
      <c r="G7" s="17"/>
    </row>
    <row r="8" spans="1:7" s="78" customFormat="1" ht="30" customHeight="1">
      <c r="A8" s="18"/>
      <c r="B8" s="15" t="s">
        <v>330</v>
      </c>
      <c r="C8" s="16"/>
      <c r="D8" s="19"/>
      <c r="E8" s="20"/>
      <c r="F8" s="20"/>
      <c r="G8" s="21"/>
    </row>
    <row r="9" spans="1:7" s="78" customFormat="1" ht="30" customHeight="1">
      <c r="A9" s="18"/>
      <c r="B9" s="22" t="s">
        <v>331</v>
      </c>
      <c r="C9" s="23"/>
      <c r="D9" s="19"/>
      <c r="E9" s="20"/>
      <c r="F9" s="20"/>
      <c r="G9" s="21"/>
    </row>
    <row r="10" spans="1:7" s="78" customFormat="1" ht="30" customHeight="1">
      <c r="A10" s="24"/>
      <c r="B10" s="22" t="s">
        <v>332</v>
      </c>
      <c r="C10" s="23"/>
      <c r="D10" s="19"/>
      <c r="E10" s="20"/>
      <c r="F10" s="20"/>
      <c r="G10" s="21"/>
    </row>
    <row r="11" spans="1:7" s="78" customFormat="1" ht="30" customHeight="1">
      <c r="A11" s="28" t="s">
        <v>333</v>
      </c>
      <c r="B11" s="79" t="s">
        <v>419</v>
      </c>
      <c r="C11" s="80"/>
      <c r="D11" s="80"/>
      <c r="E11" s="80"/>
      <c r="F11" s="80"/>
      <c r="G11" s="81"/>
    </row>
    <row r="12" spans="1:7" s="78" customFormat="1" ht="30" customHeight="1">
      <c r="A12" s="28" t="s">
        <v>334</v>
      </c>
      <c r="B12" s="79" t="s">
        <v>420</v>
      </c>
      <c r="C12" s="80"/>
      <c r="D12" s="80"/>
      <c r="E12" s="80"/>
      <c r="F12" s="80"/>
      <c r="G12" s="81"/>
    </row>
    <row r="13" spans="1:7" s="78" customFormat="1" ht="30" customHeight="1">
      <c r="A13" s="28" t="s">
        <v>336</v>
      </c>
      <c r="B13" s="22" t="s">
        <v>421</v>
      </c>
      <c r="C13" s="54"/>
      <c r="D13" s="54"/>
      <c r="E13" s="54"/>
      <c r="F13" s="54"/>
      <c r="G13" s="55"/>
    </row>
    <row r="14" spans="1:7" s="78" customFormat="1" ht="30" customHeight="1">
      <c r="A14" s="33" t="s">
        <v>292</v>
      </c>
      <c r="B14" s="34" t="s">
        <v>338</v>
      </c>
      <c r="C14" s="34" t="s">
        <v>339</v>
      </c>
      <c r="D14" s="15" t="s">
        <v>340</v>
      </c>
      <c r="E14" s="15" t="s">
        <v>297</v>
      </c>
      <c r="F14" s="15" t="s">
        <v>341</v>
      </c>
      <c r="G14" s="35" t="s">
        <v>342</v>
      </c>
    </row>
    <row r="15" spans="1:7" s="78" customFormat="1" ht="30" customHeight="1">
      <c r="A15" s="33"/>
      <c r="B15" s="36" t="s">
        <v>343</v>
      </c>
      <c r="C15" s="37" t="s">
        <v>300</v>
      </c>
      <c r="D15" s="82" t="s">
        <v>422</v>
      </c>
      <c r="E15" s="82">
        <v>10</v>
      </c>
      <c r="F15" s="82" t="s">
        <v>423</v>
      </c>
      <c r="G15" s="35">
        <v>20</v>
      </c>
    </row>
    <row r="16" spans="1:7" s="78" customFormat="1" ht="30" customHeight="1">
      <c r="A16" s="33"/>
      <c r="B16" s="36"/>
      <c r="C16" s="37"/>
      <c r="D16" s="82" t="s">
        <v>424</v>
      </c>
      <c r="E16" s="82">
        <v>8</v>
      </c>
      <c r="F16" s="82" t="s">
        <v>318</v>
      </c>
      <c r="G16" s="35">
        <v>20</v>
      </c>
    </row>
    <row r="17" spans="1:7" s="78" customFormat="1" ht="30" customHeight="1">
      <c r="A17" s="33"/>
      <c r="B17" s="36"/>
      <c r="C17" s="37"/>
      <c r="D17" s="83" t="s">
        <v>349</v>
      </c>
      <c r="E17" s="67">
        <v>90</v>
      </c>
      <c r="F17" s="83" t="s">
        <v>299</v>
      </c>
      <c r="G17" s="35">
        <v>10</v>
      </c>
    </row>
    <row r="18" spans="1:7" s="78" customFormat="1" ht="30" customHeight="1">
      <c r="A18" s="33"/>
      <c r="B18" s="36"/>
      <c r="C18" s="37" t="s">
        <v>385</v>
      </c>
      <c r="D18" s="82" t="s">
        <v>425</v>
      </c>
      <c r="E18" s="82">
        <v>350</v>
      </c>
      <c r="F18" s="82" t="s">
        <v>377</v>
      </c>
      <c r="G18" s="35">
        <v>20</v>
      </c>
    </row>
    <row r="19" spans="1:7" s="78" customFormat="1" ht="30" customHeight="1">
      <c r="A19" s="33"/>
      <c r="B19" s="36"/>
      <c r="C19" s="37"/>
      <c r="D19" s="82"/>
      <c r="E19" s="82"/>
      <c r="F19" s="82"/>
      <c r="G19" s="35"/>
    </row>
    <row r="20" spans="1:7" s="78" customFormat="1" ht="30" customHeight="1">
      <c r="A20" s="33"/>
      <c r="B20" s="36"/>
      <c r="C20" s="37"/>
      <c r="D20" s="82"/>
      <c r="E20" s="82"/>
      <c r="F20" s="82"/>
      <c r="G20" s="35"/>
    </row>
    <row r="21" spans="1:7" s="78" customFormat="1" ht="30" customHeight="1">
      <c r="A21" s="33"/>
      <c r="B21" s="42"/>
      <c r="C21" s="37" t="s">
        <v>350</v>
      </c>
      <c r="D21" s="82" t="s">
        <v>306</v>
      </c>
      <c r="E21" s="84">
        <v>90</v>
      </c>
      <c r="F21" s="82" t="s">
        <v>299</v>
      </c>
      <c r="G21" s="58">
        <v>30</v>
      </c>
    </row>
    <row r="22" spans="1:7" s="78" customFormat="1" ht="30" customHeight="1">
      <c r="A22" s="33"/>
      <c r="B22" s="42"/>
      <c r="C22" s="37"/>
      <c r="D22" s="15"/>
      <c r="E22" s="68"/>
      <c r="F22" s="68"/>
      <c r="G22" s="58"/>
    </row>
    <row r="23" spans="1:7" s="78" customFormat="1" ht="30" customHeight="1">
      <c r="A23" s="47"/>
      <c r="B23" s="48"/>
      <c r="C23" s="49"/>
      <c r="D23" s="71"/>
      <c r="E23" s="72"/>
      <c r="F23" s="72"/>
      <c r="G23" s="73"/>
    </row>
  </sheetData>
  <sheetProtection/>
  <mergeCells count="26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20"/>
    <mergeCell ref="B21:B23"/>
    <mergeCell ref="C15:C17"/>
    <mergeCell ref="C18:C20"/>
    <mergeCell ref="C21:C23"/>
  </mergeCells>
  <printOptions/>
  <pageMargins left="0.75" right="0.75" top="1" bottom="1" header="0.5111111111111111" footer="0.511111111111111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SheetLayoutView="100" workbookViewId="0" topLeftCell="A1">
      <selection activeCell="D20" sqref="D20"/>
    </sheetView>
  </sheetViews>
  <sheetFormatPr defaultColWidth="9.33203125" defaultRowHeight="11.25"/>
  <cols>
    <col min="1" max="1" width="25" style="0" customWidth="1"/>
    <col min="3" max="3" width="23.83203125" style="0" customWidth="1"/>
    <col min="4" max="4" width="17.33203125" style="0" customWidth="1"/>
    <col min="5" max="5" width="29.16015625" style="0" customWidth="1"/>
    <col min="7" max="7" width="16.66015625" style="0" customWidth="1"/>
  </cols>
  <sheetData>
    <row r="1" spans="1:7" ht="24">
      <c r="A1" s="2" t="s">
        <v>323</v>
      </c>
      <c r="B1" s="2"/>
      <c r="C1" s="2"/>
      <c r="D1" s="2"/>
      <c r="E1" s="2"/>
      <c r="F1" s="2"/>
      <c r="G1" s="2"/>
    </row>
    <row r="2" spans="1:7" ht="12.75">
      <c r="A2" s="3"/>
      <c r="B2" s="3"/>
      <c r="C2" s="3"/>
      <c r="D2" s="3"/>
      <c r="E2" s="3"/>
      <c r="F2" s="3"/>
      <c r="G2" s="3"/>
    </row>
    <row r="3" spans="1:7" s="78" customFormat="1" ht="24" customHeight="1">
      <c r="A3" s="4" t="s">
        <v>324</v>
      </c>
      <c r="B3" s="5"/>
      <c r="C3" s="5"/>
      <c r="D3" s="6" t="s">
        <v>287</v>
      </c>
      <c r="E3" s="6"/>
      <c r="F3" s="6"/>
      <c r="G3" s="7"/>
    </row>
    <row r="4" spans="1:7" s="78" customFormat="1" ht="24" customHeight="1">
      <c r="A4" s="8" t="s">
        <v>325</v>
      </c>
      <c r="B4" s="9"/>
      <c r="C4" s="10"/>
      <c r="D4" s="11" t="s">
        <v>426</v>
      </c>
      <c r="E4" s="12"/>
      <c r="F4" s="12"/>
      <c r="G4" s="13"/>
    </row>
    <row r="5" spans="1:7" s="78" customFormat="1" ht="24" customHeight="1">
      <c r="A5" s="63" t="s">
        <v>404</v>
      </c>
      <c r="B5" s="15" t="s">
        <v>328</v>
      </c>
      <c r="C5" s="16"/>
      <c r="D5" s="15">
        <v>17</v>
      </c>
      <c r="E5" s="15"/>
      <c r="F5" s="15"/>
      <c r="G5" s="17"/>
    </row>
    <row r="6" spans="1:7" s="78" customFormat="1" ht="24" customHeight="1">
      <c r="A6" s="18"/>
      <c r="B6" s="15" t="s">
        <v>329</v>
      </c>
      <c r="C6" s="16"/>
      <c r="D6" s="15">
        <v>17</v>
      </c>
      <c r="E6" s="15"/>
      <c r="F6" s="15"/>
      <c r="G6" s="17"/>
    </row>
    <row r="7" spans="1:7" s="78" customFormat="1" ht="24" customHeight="1">
      <c r="A7" s="18"/>
      <c r="B7" s="15" t="s">
        <v>330</v>
      </c>
      <c r="C7" s="16"/>
      <c r="D7" s="19"/>
      <c r="E7" s="20"/>
      <c r="F7" s="20"/>
      <c r="G7" s="21"/>
    </row>
    <row r="8" spans="1:7" s="78" customFormat="1" ht="24" customHeight="1">
      <c r="A8" s="18"/>
      <c r="B8" s="22" t="s">
        <v>331</v>
      </c>
      <c r="C8" s="23"/>
      <c r="D8" s="19"/>
      <c r="E8" s="20"/>
      <c r="F8" s="20"/>
      <c r="G8" s="21"/>
    </row>
    <row r="9" spans="1:7" s="78" customFormat="1" ht="24" customHeight="1">
      <c r="A9" s="24"/>
      <c r="B9" s="22" t="s">
        <v>332</v>
      </c>
      <c r="C9" s="23"/>
      <c r="D9" s="19"/>
      <c r="E9" s="20"/>
      <c r="F9" s="20"/>
      <c r="G9" s="21"/>
    </row>
    <row r="10" spans="1:7" s="78" customFormat="1" ht="24" customHeight="1">
      <c r="A10" s="28" t="s">
        <v>333</v>
      </c>
      <c r="B10" s="22" t="s">
        <v>427</v>
      </c>
      <c r="C10" s="54"/>
      <c r="D10" s="54"/>
      <c r="E10" s="54"/>
      <c r="F10" s="54"/>
      <c r="G10" s="55"/>
    </row>
    <row r="11" spans="1:7" s="78" customFormat="1" ht="36" customHeight="1">
      <c r="A11" s="28" t="s">
        <v>334</v>
      </c>
      <c r="B11" s="22" t="s">
        <v>335</v>
      </c>
      <c r="C11" s="54"/>
      <c r="D11" s="54"/>
      <c r="E11" s="54"/>
      <c r="F11" s="54"/>
      <c r="G11" s="55"/>
    </row>
    <row r="12" spans="1:7" s="78" customFormat="1" ht="24" customHeight="1">
      <c r="A12" s="28" t="s">
        <v>336</v>
      </c>
      <c r="B12" s="64" t="s">
        <v>428</v>
      </c>
      <c r="C12" s="54"/>
      <c r="D12" s="54"/>
      <c r="E12" s="54"/>
      <c r="F12" s="54"/>
      <c r="G12" s="55"/>
    </row>
    <row r="13" spans="1:7" s="78" customFormat="1" ht="24" customHeight="1">
      <c r="A13" s="33" t="s">
        <v>292</v>
      </c>
      <c r="B13" s="34" t="s">
        <v>338</v>
      </c>
      <c r="C13" s="34" t="s">
        <v>339</v>
      </c>
      <c r="D13" s="15" t="s">
        <v>340</v>
      </c>
      <c r="E13" s="15" t="s">
        <v>297</v>
      </c>
      <c r="F13" s="15" t="s">
        <v>341</v>
      </c>
      <c r="G13" s="35" t="s">
        <v>342</v>
      </c>
    </row>
    <row r="14" spans="1:7" s="78" customFormat="1" ht="24" customHeight="1">
      <c r="A14" s="33"/>
      <c r="B14" s="36" t="s">
        <v>343</v>
      </c>
      <c r="C14" s="37" t="s">
        <v>300</v>
      </c>
      <c r="D14" s="15" t="s">
        <v>429</v>
      </c>
      <c r="E14" s="15">
        <v>15</v>
      </c>
      <c r="F14" s="15" t="s">
        <v>380</v>
      </c>
      <c r="G14" s="35">
        <v>30</v>
      </c>
    </row>
    <row r="15" spans="1:7" s="78" customFormat="1" ht="24" customHeight="1">
      <c r="A15" s="33"/>
      <c r="B15" s="36"/>
      <c r="C15" s="37"/>
      <c r="D15" s="15" t="s">
        <v>430</v>
      </c>
      <c r="E15" s="15">
        <v>1</v>
      </c>
      <c r="F15" s="15" t="s">
        <v>380</v>
      </c>
      <c r="G15" s="35">
        <v>20</v>
      </c>
    </row>
    <row r="16" spans="1:7" s="78" customFormat="1" ht="24" customHeight="1">
      <c r="A16" s="33"/>
      <c r="B16" s="36"/>
      <c r="C16" s="37"/>
      <c r="D16" s="15" t="s">
        <v>349</v>
      </c>
      <c r="E16" s="66" t="s">
        <v>431</v>
      </c>
      <c r="F16" s="15" t="s">
        <v>299</v>
      </c>
      <c r="G16" s="35">
        <v>10</v>
      </c>
    </row>
    <row r="17" spans="1:7" s="78" customFormat="1" ht="24" customHeight="1">
      <c r="A17" s="33"/>
      <c r="B17" s="41" t="s">
        <v>414</v>
      </c>
      <c r="C17" s="37" t="s">
        <v>415</v>
      </c>
      <c r="D17" s="15"/>
      <c r="E17" s="11"/>
      <c r="F17" s="11"/>
      <c r="G17" s="76"/>
    </row>
    <row r="18" spans="1:7" s="78" customFormat="1" ht="24" customHeight="1">
      <c r="A18" s="33"/>
      <c r="B18" s="42"/>
      <c r="C18" s="37"/>
      <c r="D18" s="15"/>
      <c r="E18" s="68"/>
      <c r="F18" s="68"/>
      <c r="G18" s="58"/>
    </row>
    <row r="19" spans="1:7" s="78" customFormat="1" ht="24" customHeight="1">
      <c r="A19" s="33"/>
      <c r="B19" s="42"/>
      <c r="C19" s="37"/>
      <c r="D19" s="15"/>
      <c r="E19" s="68"/>
      <c r="F19" s="68"/>
      <c r="G19" s="58"/>
    </row>
    <row r="20" spans="1:7" s="78" customFormat="1" ht="24" customHeight="1">
      <c r="A20" s="33"/>
      <c r="B20" s="42"/>
      <c r="C20" s="37" t="s">
        <v>432</v>
      </c>
      <c r="D20" s="15" t="s">
        <v>433</v>
      </c>
      <c r="E20" s="68">
        <v>10</v>
      </c>
      <c r="F20" s="68" t="s">
        <v>434</v>
      </c>
      <c r="G20" s="58">
        <v>20</v>
      </c>
    </row>
    <row r="21" spans="1:7" s="78" customFormat="1" ht="24" customHeight="1">
      <c r="A21" s="33"/>
      <c r="B21" s="42"/>
      <c r="C21" s="37"/>
      <c r="D21" s="15"/>
      <c r="E21" s="68"/>
      <c r="F21" s="68"/>
      <c r="G21" s="58"/>
    </row>
    <row r="22" spans="1:7" s="78" customFormat="1" ht="24" customHeight="1">
      <c r="A22" s="33"/>
      <c r="B22" s="42"/>
      <c r="C22" s="37"/>
      <c r="D22" s="15"/>
      <c r="E22" s="68"/>
      <c r="F22" s="68"/>
      <c r="G22" s="58"/>
    </row>
    <row r="23" spans="1:7" s="78" customFormat="1" ht="24" customHeight="1">
      <c r="A23" s="33"/>
      <c r="B23" s="42"/>
      <c r="C23" s="37" t="s">
        <v>350</v>
      </c>
      <c r="D23" s="15" t="s">
        <v>306</v>
      </c>
      <c r="E23" s="77" t="s">
        <v>352</v>
      </c>
      <c r="F23" s="68" t="s">
        <v>299</v>
      </c>
      <c r="G23" s="58">
        <v>20</v>
      </c>
    </row>
    <row r="24" spans="1:7" s="78" customFormat="1" ht="24" customHeight="1">
      <c r="A24" s="33"/>
      <c r="B24" s="42"/>
      <c r="C24" s="37"/>
      <c r="D24" s="15"/>
      <c r="E24" s="68"/>
      <c r="F24" s="68"/>
      <c r="G24" s="58"/>
    </row>
    <row r="25" spans="1:7" s="78" customFormat="1" ht="24" customHeight="1">
      <c r="A25" s="47"/>
      <c r="B25" s="48"/>
      <c r="C25" s="49"/>
      <c r="D25" s="71"/>
      <c r="E25" s="72"/>
      <c r="F25" s="72"/>
      <c r="G25" s="73"/>
    </row>
  </sheetData>
  <sheetProtection/>
  <mergeCells count="27">
    <mergeCell ref="A1:G1"/>
    <mergeCell ref="A2:G2"/>
    <mergeCell ref="A3:C3"/>
    <mergeCell ref="D3:G3"/>
    <mergeCell ref="A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G10"/>
    <mergeCell ref="B11:G11"/>
    <mergeCell ref="B12:G12"/>
    <mergeCell ref="A5:A9"/>
    <mergeCell ref="A13:A25"/>
    <mergeCell ref="B14:B16"/>
    <mergeCell ref="B17:B25"/>
    <mergeCell ref="C14:C16"/>
    <mergeCell ref="C17:C19"/>
    <mergeCell ref="C20:C22"/>
    <mergeCell ref="C23:C25"/>
  </mergeCells>
  <printOptions/>
  <pageMargins left="0.75" right="0.75" top="1" bottom="1" header="0.5111111111111111" footer="0.5111111111111111"/>
  <pageSetup fitToHeight="1" fitToWidth="1" orientation="portrait" paperSize="9" scale="8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SheetLayoutView="100" workbookViewId="0" topLeftCell="A5">
      <selection activeCell="B13" sqref="B13:G13"/>
    </sheetView>
  </sheetViews>
  <sheetFormatPr defaultColWidth="9.33203125" defaultRowHeight="11.25"/>
  <cols>
    <col min="1" max="1" width="15.66015625" style="61" customWidth="1"/>
    <col min="2" max="2" width="15.5" style="61" customWidth="1"/>
    <col min="3" max="3" width="16" style="61" customWidth="1"/>
    <col min="4" max="4" width="19.33203125" style="61" customWidth="1"/>
    <col min="5" max="5" width="18" style="61" customWidth="1"/>
    <col min="6" max="6" width="42.5" style="61" customWidth="1"/>
    <col min="7" max="7" width="14" style="61" customWidth="1"/>
    <col min="8" max="16384" width="9.33203125" style="61" customWidth="1"/>
  </cols>
  <sheetData>
    <row r="1" s="61" customFormat="1" ht="25.5" customHeight="1"/>
    <row r="2" spans="1:7" s="61" customFormat="1" ht="24">
      <c r="A2" s="2" t="s">
        <v>323</v>
      </c>
      <c r="B2" s="2"/>
      <c r="C2" s="2"/>
      <c r="D2" s="2"/>
      <c r="E2" s="2"/>
      <c r="F2" s="2"/>
      <c r="G2" s="2"/>
    </row>
    <row r="3" spans="1:7" s="61" customFormat="1" ht="12.75">
      <c r="A3" s="3"/>
      <c r="B3" s="3"/>
      <c r="C3" s="3"/>
      <c r="D3" s="3"/>
      <c r="E3" s="3"/>
      <c r="F3" s="3"/>
      <c r="G3" s="3"/>
    </row>
    <row r="4" spans="1:7" s="62" customFormat="1" ht="39" customHeight="1">
      <c r="A4" s="4" t="s">
        <v>324</v>
      </c>
      <c r="B4" s="5"/>
      <c r="C4" s="5"/>
      <c r="D4" s="6" t="s">
        <v>287</v>
      </c>
      <c r="E4" s="6"/>
      <c r="F4" s="6"/>
      <c r="G4" s="7"/>
    </row>
    <row r="5" spans="1:7" s="62" customFormat="1" ht="39" customHeight="1">
      <c r="A5" s="8" t="s">
        <v>325</v>
      </c>
      <c r="B5" s="9"/>
      <c r="C5" s="10"/>
      <c r="D5" s="11" t="s">
        <v>435</v>
      </c>
      <c r="E5" s="12"/>
      <c r="F5" s="12"/>
      <c r="G5" s="13"/>
    </row>
    <row r="6" spans="1:7" s="62" customFormat="1" ht="39" customHeight="1">
      <c r="A6" s="63" t="s">
        <v>404</v>
      </c>
      <c r="B6" s="15" t="s">
        <v>328</v>
      </c>
      <c r="C6" s="16"/>
      <c r="D6" s="15">
        <v>216</v>
      </c>
      <c r="E6" s="15"/>
      <c r="F6" s="15"/>
      <c r="G6" s="17"/>
    </row>
    <row r="7" spans="1:7" s="62" customFormat="1" ht="39" customHeight="1">
      <c r="A7" s="18"/>
      <c r="B7" s="15" t="s">
        <v>329</v>
      </c>
      <c r="C7" s="16"/>
      <c r="D7" s="15">
        <v>180</v>
      </c>
      <c r="E7" s="15"/>
      <c r="F7" s="15"/>
      <c r="G7" s="17"/>
    </row>
    <row r="8" spans="1:7" s="62" customFormat="1" ht="39" customHeight="1">
      <c r="A8" s="18"/>
      <c r="B8" s="15" t="s">
        <v>330</v>
      </c>
      <c r="C8" s="16"/>
      <c r="D8" s="19">
        <v>36</v>
      </c>
      <c r="E8" s="20"/>
      <c r="F8" s="20"/>
      <c r="G8" s="21"/>
    </row>
    <row r="9" spans="1:7" s="62" customFormat="1" ht="39" customHeight="1">
      <c r="A9" s="18"/>
      <c r="B9" s="22" t="s">
        <v>331</v>
      </c>
      <c r="C9" s="23"/>
      <c r="D9" s="19"/>
      <c r="E9" s="20"/>
      <c r="F9" s="20"/>
      <c r="G9" s="21"/>
    </row>
    <row r="10" spans="1:7" s="62" customFormat="1" ht="39" customHeight="1">
      <c r="A10" s="24"/>
      <c r="B10" s="22" t="s">
        <v>332</v>
      </c>
      <c r="C10" s="23"/>
      <c r="D10" s="19"/>
      <c r="E10" s="20"/>
      <c r="F10" s="20"/>
      <c r="G10" s="21"/>
    </row>
    <row r="11" spans="1:7" s="62" customFormat="1" ht="39" customHeight="1">
      <c r="A11" s="28" t="s">
        <v>333</v>
      </c>
      <c r="B11" s="22" t="s">
        <v>436</v>
      </c>
      <c r="C11" s="54"/>
      <c r="D11" s="54"/>
      <c r="E11" s="54"/>
      <c r="F11" s="54"/>
      <c r="G11" s="55"/>
    </row>
    <row r="12" spans="1:7" s="62" customFormat="1" ht="39" customHeight="1">
      <c r="A12" s="28" t="s">
        <v>334</v>
      </c>
      <c r="B12" s="22" t="s">
        <v>437</v>
      </c>
      <c r="C12" s="54"/>
      <c r="D12" s="54"/>
      <c r="E12" s="54"/>
      <c r="F12" s="54"/>
      <c r="G12" s="55"/>
    </row>
    <row r="13" spans="1:7" s="62" customFormat="1" ht="39" customHeight="1">
      <c r="A13" s="28" t="s">
        <v>336</v>
      </c>
      <c r="B13" s="22" t="s">
        <v>438</v>
      </c>
      <c r="C13" s="54"/>
      <c r="D13" s="54"/>
      <c r="E13" s="54"/>
      <c r="F13" s="54"/>
      <c r="G13" s="55"/>
    </row>
    <row r="14" spans="1:7" s="62" customFormat="1" ht="39" customHeight="1">
      <c r="A14" s="33" t="s">
        <v>292</v>
      </c>
      <c r="B14" s="34" t="s">
        <v>338</v>
      </c>
      <c r="C14" s="34" t="s">
        <v>339</v>
      </c>
      <c r="D14" s="15" t="s">
        <v>340</v>
      </c>
      <c r="E14" s="15" t="s">
        <v>297</v>
      </c>
      <c r="F14" s="15" t="s">
        <v>341</v>
      </c>
      <c r="G14" s="35" t="s">
        <v>342</v>
      </c>
    </row>
    <row r="15" spans="1:7" s="62" customFormat="1" ht="39" customHeight="1">
      <c r="A15" s="33"/>
      <c r="B15" s="36" t="s">
        <v>343</v>
      </c>
      <c r="C15" s="37" t="s">
        <v>300</v>
      </c>
      <c r="D15" s="15" t="s">
        <v>439</v>
      </c>
      <c r="E15" s="15">
        <v>27</v>
      </c>
      <c r="F15" s="15" t="s">
        <v>380</v>
      </c>
      <c r="G15" s="35">
        <v>20</v>
      </c>
    </row>
    <row r="16" spans="1:7" s="62" customFormat="1" ht="39" customHeight="1">
      <c r="A16" s="33"/>
      <c r="B16" s="36"/>
      <c r="C16" s="37"/>
      <c r="D16" s="15"/>
      <c r="E16" s="15"/>
      <c r="F16" s="15"/>
      <c r="G16" s="35"/>
    </row>
    <row r="17" spans="1:7" s="62" customFormat="1" ht="39" customHeight="1">
      <c r="A17" s="33"/>
      <c r="B17" s="36"/>
      <c r="C17" s="37"/>
      <c r="D17" s="15"/>
      <c r="E17" s="66"/>
      <c r="F17" s="15"/>
      <c r="G17" s="35"/>
    </row>
    <row r="18" spans="1:7" s="62" customFormat="1" ht="39" customHeight="1">
      <c r="A18" s="33"/>
      <c r="B18" s="36"/>
      <c r="C18" s="37" t="s">
        <v>348</v>
      </c>
      <c r="D18" s="15" t="s">
        <v>440</v>
      </c>
      <c r="E18" s="15" t="s">
        <v>441</v>
      </c>
      <c r="F18" s="15" t="s">
        <v>442</v>
      </c>
      <c r="G18" s="35">
        <v>20</v>
      </c>
    </row>
    <row r="19" spans="1:7" s="62" customFormat="1" ht="39" customHeight="1">
      <c r="A19" s="33"/>
      <c r="B19" s="36"/>
      <c r="C19" s="37"/>
      <c r="D19" s="15" t="s">
        <v>443</v>
      </c>
      <c r="E19" s="15" t="s">
        <v>444</v>
      </c>
      <c r="F19" s="15" t="s">
        <v>442</v>
      </c>
      <c r="G19" s="35">
        <v>20</v>
      </c>
    </row>
    <row r="20" spans="1:7" s="62" customFormat="1" ht="39" customHeight="1">
      <c r="A20" s="33"/>
      <c r="B20" s="36"/>
      <c r="C20" s="37"/>
      <c r="D20" s="15" t="s">
        <v>445</v>
      </c>
      <c r="E20" s="15" t="s">
        <v>446</v>
      </c>
      <c r="F20" s="15" t="s">
        <v>442</v>
      </c>
      <c r="G20" s="35">
        <v>20</v>
      </c>
    </row>
    <row r="21" spans="1:7" s="62" customFormat="1" ht="39" customHeight="1">
      <c r="A21" s="33"/>
      <c r="B21" s="41" t="s">
        <v>414</v>
      </c>
      <c r="C21" s="37" t="s">
        <v>415</v>
      </c>
      <c r="D21" s="15"/>
      <c r="E21" s="11"/>
      <c r="F21" s="11"/>
      <c r="G21" s="76"/>
    </row>
    <row r="22" spans="1:7" s="62" customFormat="1" ht="39" customHeight="1">
      <c r="A22" s="33"/>
      <c r="B22" s="42"/>
      <c r="C22" s="37"/>
      <c r="D22" s="15"/>
      <c r="E22" s="68"/>
      <c r="F22" s="68"/>
      <c r="G22" s="58"/>
    </row>
    <row r="23" spans="1:7" s="62" customFormat="1" ht="39" customHeight="1">
      <c r="A23" s="33"/>
      <c r="B23" s="42"/>
      <c r="C23" s="37"/>
      <c r="D23" s="15"/>
      <c r="E23" s="68"/>
      <c r="F23" s="68"/>
      <c r="G23" s="58"/>
    </row>
    <row r="24" spans="1:7" s="62" customFormat="1" ht="39" customHeight="1">
      <c r="A24" s="33"/>
      <c r="B24" s="42"/>
      <c r="C24" s="37" t="s">
        <v>432</v>
      </c>
      <c r="D24" s="15" t="s">
        <v>422</v>
      </c>
      <c r="E24" s="15">
        <v>30</v>
      </c>
      <c r="F24" s="68" t="s">
        <v>423</v>
      </c>
      <c r="G24" s="58">
        <v>10</v>
      </c>
    </row>
    <row r="25" spans="1:7" s="62" customFormat="1" ht="39" customHeight="1">
      <c r="A25" s="33"/>
      <c r="B25" s="42"/>
      <c r="C25" s="37"/>
      <c r="D25" s="15"/>
      <c r="E25" s="68"/>
      <c r="F25" s="68"/>
      <c r="G25" s="58"/>
    </row>
    <row r="26" spans="1:7" s="62" customFormat="1" ht="39" customHeight="1">
      <c r="A26" s="33"/>
      <c r="B26" s="42"/>
      <c r="C26" s="37"/>
      <c r="D26" s="15"/>
      <c r="E26" s="68"/>
      <c r="F26" s="68"/>
      <c r="G26" s="58"/>
    </row>
    <row r="27" spans="1:7" s="62" customFormat="1" ht="39" customHeight="1">
      <c r="A27" s="33"/>
      <c r="B27" s="42"/>
      <c r="C27" s="37" t="s">
        <v>350</v>
      </c>
      <c r="D27" s="15" t="s">
        <v>306</v>
      </c>
      <c r="E27" s="77" t="s">
        <v>352</v>
      </c>
      <c r="F27" s="68" t="s">
        <v>299</v>
      </c>
      <c r="G27" s="58">
        <v>10</v>
      </c>
    </row>
    <row r="28" spans="1:7" s="62" customFormat="1" ht="39" customHeight="1">
      <c r="A28" s="33"/>
      <c r="B28" s="42"/>
      <c r="C28" s="37"/>
      <c r="D28" s="15"/>
      <c r="E28" s="68"/>
      <c r="F28" s="68"/>
      <c r="G28" s="58"/>
    </row>
    <row r="29" spans="1:7" s="62" customFormat="1" ht="39" customHeight="1">
      <c r="A29" s="47"/>
      <c r="B29" s="48"/>
      <c r="C29" s="49"/>
      <c r="D29" s="71"/>
      <c r="E29" s="72"/>
      <c r="F29" s="72"/>
      <c r="G29" s="73"/>
    </row>
    <row r="30" s="74" customFormat="1" ht="19.5" customHeight="1"/>
    <row r="31" s="75" customFormat="1" ht="19.5" customHeight="1"/>
  </sheetData>
  <sheetProtection/>
  <mergeCells count="28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9"/>
    <mergeCell ref="B15:B20"/>
    <mergeCell ref="B21:B29"/>
    <mergeCell ref="C15:C17"/>
    <mergeCell ref="C18:C20"/>
    <mergeCell ref="C21:C23"/>
    <mergeCell ref="C24:C26"/>
    <mergeCell ref="C27:C29"/>
  </mergeCells>
  <printOptions/>
  <pageMargins left="0.75" right="0.75" top="1" bottom="1" header="0.5111111111111111" footer="0.5111111111111111"/>
  <pageSetup fitToHeight="1" fitToWidth="1" orientation="portrait" paperSize="9" scale="75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zoomScaleSheetLayoutView="100" workbookViewId="0" topLeftCell="A2">
      <selection activeCell="F19" sqref="F19"/>
    </sheetView>
  </sheetViews>
  <sheetFormatPr defaultColWidth="9.33203125" defaultRowHeight="11.25"/>
  <cols>
    <col min="1" max="3" width="18" style="61" customWidth="1"/>
    <col min="4" max="5" width="32.66015625" style="61" customWidth="1"/>
    <col min="6" max="6" width="22" style="61" customWidth="1"/>
    <col min="7" max="7" width="11" style="61" customWidth="1"/>
    <col min="8" max="16384" width="9.33203125" style="61" customWidth="1"/>
  </cols>
  <sheetData>
    <row r="1" s="61" customFormat="1" ht="25.5" customHeight="1"/>
    <row r="2" spans="1:7" s="61" customFormat="1" ht="24">
      <c r="A2" s="2" t="s">
        <v>323</v>
      </c>
      <c r="B2" s="2"/>
      <c r="C2" s="2"/>
      <c r="D2" s="2"/>
      <c r="E2" s="2"/>
      <c r="F2" s="2"/>
      <c r="G2" s="2"/>
    </row>
    <row r="3" spans="1:7" s="61" customFormat="1" ht="12.75">
      <c r="A3" s="3"/>
      <c r="B3" s="3"/>
      <c r="C3" s="3"/>
      <c r="D3" s="3"/>
      <c r="E3" s="3"/>
      <c r="F3" s="3"/>
      <c r="G3" s="3"/>
    </row>
    <row r="4" spans="1:7" s="62" customFormat="1" ht="25.5" customHeight="1">
      <c r="A4" s="4" t="s">
        <v>324</v>
      </c>
      <c r="B4" s="5"/>
      <c r="C4" s="5"/>
      <c r="D4" s="6" t="s">
        <v>287</v>
      </c>
      <c r="E4" s="6"/>
      <c r="F4" s="6"/>
      <c r="G4" s="7"/>
    </row>
    <row r="5" spans="1:7" s="62" customFormat="1" ht="25.5" customHeight="1">
      <c r="A5" s="8" t="s">
        <v>325</v>
      </c>
      <c r="B5" s="9"/>
      <c r="C5" s="10"/>
      <c r="D5" s="11" t="s">
        <v>447</v>
      </c>
      <c r="E5" s="12"/>
      <c r="F5" s="12"/>
      <c r="G5" s="13"/>
    </row>
    <row r="6" spans="1:7" s="62" customFormat="1" ht="25.5" customHeight="1">
      <c r="A6" s="63" t="s">
        <v>404</v>
      </c>
      <c r="B6" s="15" t="s">
        <v>328</v>
      </c>
      <c r="C6" s="16"/>
      <c r="D6" s="15">
        <v>172</v>
      </c>
      <c r="E6" s="15"/>
      <c r="F6" s="15"/>
      <c r="G6" s="17"/>
    </row>
    <row r="7" spans="1:7" s="62" customFormat="1" ht="25.5" customHeight="1">
      <c r="A7" s="18"/>
      <c r="B7" s="15" t="s">
        <v>329</v>
      </c>
      <c r="C7" s="16"/>
      <c r="D7" s="15">
        <v>172</v>
      </c>
      <c r="E7" s="15"/>
      <c r="F7" s="15"/>
      <c r="G7" s="17"/>
    </row>
    <row r="8" spans="1:7" s="62" customFormat="1" ht="25.5" customHeight="1">
      <c r="A8" s="18"/>
      <c r="B8" s="15" t="s">
        <v>330</v>
      </c>
      <c r="C8" s="16"/>
      <c r="D8" s="19"/>
      <c r="E8" s="20"/>
      <c r="F8" s="20"/>
      <c r="G8" s="21"/>
    </row>
    <row r="9" spans="1:7" s="62" customFormat="1" ht="25.5" customHeight="1">
      <c r="A9" s="18"/>
      <c r="B9" s="22" t="s">
        <v>331</v>
      </c>
      <c r="C9" s="23"/>
      <c r="D9" s="19"/>
      <c r="E9" s="20"/>
      <c r="F9" s="20"/>
      <c r="G9" s="21"/>
    </row>
    <row r="10" spans="1:7" s="62" customFormat="1" ht="25.5" customHeight="1">
      <c r="A10" s="24"/>
      <c r="B10" s="22" t="s">
        <v>332</v>
      </c>
      <c r="C10" s="23"/>
      <c r="D10" s="19"/>
      <c r="E10" s="20"/>
      <c r="F10" s="20"/>
      <c r="G10" s="21"/>
    </row>
    <row r="11" spans="1:7" s="62" customFormat="1" ht="25.5" customHeight="1">
      <c r="A11" s="28" t="s">
        <v>333</v>
      </c>
      <c r="B11" s="22" t="s">
        <v>448</v>
      </c>
      <c r="C11" s="54"/>
      <c r="D11" s="54"/>
      <c r="E11" s="54"/>
      <c r="F11" s="54"/>
      <c r="G11" s="55"/>
    </row>
    <row r="12" spans="1:7" s="62" customFormat="1" ht="25.5" customHeight="1">
      <c r="A12" s="28" t="s">
        <v>334</v>
      </c>
      <c r="B12" s="22" t="s">
        <v>437</v>
      </c>
      <c r="C12" s="54"/>
      <c r="D12" s="54"/>
      <c r="E12" s="54"/>
      <c r="F12" s="54"/>
      <c r="G12" s="55"/>
    </row>
    <row r="13" spans="1:7" s="62" customFormat="1" ht="25.5" customHeight="1">
      <c r="A13" s="28" t="s">
        <v>336</v>
      </c>
      <c r="B13" s="64" t="s">
        <v>449</v>
      </c>
      <c r="C13" s="54"/>
      <c r="D13" s="54"/>
      <c r="E13" s="54"/>
      <c r="F13" s="54"/>
      <c r="G13" s="55"/>
    </row>
    <row r="14" spans="1:7" s="62" customFormat="1" ht="25.5" customHeight="1">
      <c r="A14" s="33" t="s">
        <v>292</v>
      </c>
      <c r="B14" s="34" t="s">
        <v>338</v>
      </c>
      <c r="C14" s="34" t="s">
        <v>339</v>
      </c>
      <c r="D14" s="15" t="s">
        <v>340</v>
      </c>
      <c r="E14" s="15" t="s">
        <v>297</v>
      </c>
      <c r="F14" s="15" t="s">
        <v>341</v>
      </c>
      <c r="G14" s="35" t="s">
        <v>342</v>
      </c>
    </row>
    <row r="15" spans="1:7" s="62" customFormat="1" ht="30" customHeight="1">
      <c r="A15" s="33"/>
      <c r="B15" s="36" t="s">
        <v>343</v>
      </c>
      <c r="C15" s="37" t="s">
        <v>300</v>
      </c>
      <c r="D15" s="15" t="s">
        <v>450</v>
      </c>
      <c r="E15" s="65" t="s">
        <v>451</v>
      </c>
      <c r="F15" s="15" t="s">
        <v>380</v>
      </c>
      <c r="G15" s="35">
        <v>20</v>
      </c>
    </row>
    <row r="16" spans="1:7" s="62" customFormat="1" ht="57.75" customHeight="1">
      <c r="A16" s="33"/>
      <c r="B16" s="36"/>
      <c r="C16" s="37"/>
      <c r="D16" s="15" t="s">
        <v>452</v>
      </c>
      <c r="E16" s="66" t="s">
        <v>453</v>
      </c>
      <c r="F16" s="15" t="s">
        <v>454</v>
      </c>
      <c r="G16" s="35">
        <v>20</v>
      </c>
    </row>
    <row r="17" spans="1:7" s="62" customFormat="1" ht="57.75" customHeight="1">
      <c r="A17" s="33"/>
      <c r="B17" s="36"/>
      <c r="C17" s="37"/>
      <c r="D17" s="15" t="s">
        <v>349</v>
      </c>
      <c r="E17" s="15">
        <v>90</v>
      </c>
      <c r="F17" s="15" t="s">
        <v>299</v>
      </c>
      <c r="G17" s="15">
        <v>10</v>
      </c>
    </row>
    <row r="18" spans="1:7" s="62" customFormat="1" ht="27.75" customHeight="1">
      <c r="A18" s="33"/>
      <c r="B18" s="36"/>
      <c r="C18" s="37"/>
      <c r="D18" s="67"/>
      <c r="E18" s="67"/>
      <c r="F18" s="15"/>
      <c r="G18" s="15"/>
    </row>
    <row r="19" spans="1:7" s="62" customFormat="1" ht="21" customHeight="1">
      <c r="A19" s="33"/>
      <c r="B19" s="42" t="s">
        <v>414</v>
      </c>
      <c r="C19" s="37" t="s">
        <v>432</v>
      </c>
      <c r="D19" s="15" t="s">
        <v>455</v>
      </c>
      <c r="E19" s="15" t="s">
        <v>368</v>
      </c>
      <c r="F19" s="68" t="s">
        <v>423</v>
      </c>
      <c r="G19" s="58">
        <v>20</v>
      </c>
    </row>
    <row r="20" spans="1:7" s="62" customFormat="1" ht="21" customHeight="1">
      <c r="A20" s="33"/>
      <c r="B20" s="42"/>
      <c r="C20" s="37"/>
      <c r="D20" s="15"/>
      <c r="E20" s="68"/>
      <c r="F20" s="68"/>
      <c r="G20" s="58"/>
    </row>
    <row r="21" spans="1:7" s="62" customFormat="1" ht="21" customHeight="1">
      <c r="A21" s="33"/>
      <c r="B21" s="42"/>
      <c r="C21" s="37"/>
      <c r="D21" s="15"/>
      <c r="E21" s="68"/>
      <c r="F21" s="68"/>
      <c r="G21" s="58"/>
    </row>
    <row r="22" spans="1:7" s="62" customFormat="1" ht="21" customHeight="1">
      <c r="A22" s="33"/>
      <c r="B22" s="42"/>
      <c r="C22" s="37" t="s">
        <v>350</v>
      </c>
      <c r="D22" s="15" t="s">
        <v>306</v>
      </c>
      <c r="E22" s="69" t="s">
        <v>352</v>
      </c>
      <c r="F22" s="68" t="s">
        <v>299</v>
      </c>
      <c r="G22" s="58">
        <v>30</v>
      </c>
    </row>
    <row r="23" spans="1:7" s="62" customFormat="1" ht="21" customHeight="1">
      <c r="A23" s="33"/>
      <c r="B23" s="42"/>
      <c r="C23" s="37"/>
      <c r="D23" s="15"/>
      <c r="E23" s="70"/>
      <c r="F23" s="68"/>
      <c r="G23" s="58"/>
    </row>
    <row r="24" spans="1:7" s="62" customFormat="1" ht="21" customHeight="1">
      <c r="A24" s="47"/>
      <c r="B24" s="48"/>
      <c r="C24" s="49"/>
      <c r="D24" s="71"/>
      <c r="E24" s="72"/>
      <c r="F24" s="72"/>
      <c r="G24" s="73"/>
    </row>
  </sheetData>
  <sheetProtection/>
  <mergeCells count="26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4"/>
    <mergeCell ref="B15:B18"/>
    <mergeCell ref="B19:B24"/>
    <mergeCell ref="C15:C18"/>
    <mergeCell ref="C19:C21"/>
    <mergeCell ref="C22:C24"/>
  </mergeCells>
  <printOptions/>
  <pageMargins left="0.75" right="0.75" top="1" bottom="1" header="0.5111111111111111" footer="0.5111111111111111"/>
  <pageSetup fitToHeight="1" fitToWidth="1" orientation="portrait" paperSize="9" scale="7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SheetLayoutView="100" workbookViewId="0" topLeftCell="A16">
      <selection activeCell="B13" sqref="B13:G13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="1" customFormat="1" ht="25.5" customHeight="1"/>
    <row r="2" spans="1:7" s="1" customFormat="1" ht="24">
      <c r="A2" s="2" t="s">
        <v>323</v>
      </c>
      <c r="B2" s="2"/>
      <c r="C2" s="2"/>
      <c r="D2" s="2"/>
      <c r="E2" s="2"/>
      <c r="F2" s="2"/>
      <c r="G2" s="2"/>
    </row>
    <row r="3" spans="1:7" s="1" customFormat="1" ht="12.75">
      <c r="A3" s="3"/>
      <c r="B3" s="3"/>
      <c r="C3" s="3"/>
      <c r="D3" s="3"/>
      <c r="E3" s="3"/>
      <c r="F3" s="3"/>
      <c r="G3" s="3"/>
    </row>
    <row r="4" spans="1:7" s="1" customFormat="1" ht="28.5" customHeight="1">
      <c r="A4" s="4" t="s">
        <v>324</v>
      </c>
      <c r="B4" s="5"/>
      <c r="C4" s="5"/>
      <c r="D4" s="6" t="s">
        <v>287</v>
      </c>
      <c r="E4" s="6"/>
      <c r="F4" s="6"/>
      <c r="G4" s="7"/>
    </row>
    <row r="5" spans="1:7" s="1" customFormat="1" ht="28.5" customHeight="1">
      <c r="A5" s="8" t="s">
        <v>325</v>
      </c>
      <c r="B5" s="9"/>
      <c r="C5" s="10"/>
      <c r="D5" s="11" t="s">
        <v>456</v>
      </c>
      <c r="E5" s="12"/>
      <c r="F5" s="12"/>
      <c r="G5" s="13"/>
    </row>
    <row r="6" spans="1:7" s="1" customFormat="1" ht="28.5" customHeight="1">
      <c r="A6" s="14" t="s">
        <v>327</v>
      </c>
      <c r="B6" s="15" t="s">
        <v>328</v>
      </c>
      <c r="C6" s="16"/>
      <c r="D6" s="15">
        <v>94</v>
      </c>
      <c r="E6" s="15"/>
      <c r="F6" s="15"/>
      <c r="G6" s="17"/>
    </row>
    <row r="7" spans="1:7" s="1" customFormat="1" ht="28.5" customHeight="1">
      <c r="A7" s="18"/>
      <c r="B7" s="15" t="s">
        <v>329</v>
      </c>
      <c r="C7" s="16"/>
      <c r="D7" s="15">
        <v>94</v>
      </c>
      <c r="E7" s="15"/>
      <c r="F7" s="15"/>
      <c r="G7" s="17"/>
    </row>
    <row r="8" spans="1:7" s="1" customFormat="1" ht="28.5" customHeight="1">
      <c r="A8" s="18"/>
      <c r="B8" s="15" t="s">
        <v>330</v>
      </c>
      <c r="C8" s="16"/>
      <c r="D8" s="19"/>
      <c r="E8" s="20"/>
      <c r="F8" s="20"/>
      <c r="G8" s="21"/>
    </row>
    <row r="9" spans="1:7" s="1" customFormat="1" ht="28.5" customHeight="1">
      <c r="A9" s="18"/>
      <c r="B9" s="22" t="s">
        <v>331</v>
      </c>
      <c r="C9" s="23"/>
      <c r="D9" s="19"/>
      <c r="E9" s="20"/>
      <c r="F9" s="20"/>
      <c r="G9" s="21"/>
    </row>
    <row r="10" spans="1:7" s="1" customFormat="1" ht="28.5" customHeight="1">
      <c r="A10" s="24"/>
      <c r="B10" s="22" t="s">
        <v>332</v>
      </c>
      <c r="C10" s="23"/>
      <c r="D10" s="25"/>
      <c r="E10" s="26"/>
      <c r="F10" s="26"/>
      <c r="G10" s="27"/>
    </row>
    <row r="11" spans="1:7" s="1" customFormat="1" ht="28.5" customHeight="1">
      <c r="A11" s="28" t="s">
        <v>333</v>
      </c>
      <c r="B11" s="22" t="s">
        <v>457</v>
      </c>
      <c r="C11" s="54"/>
      <c r="D11" s="54"/>
      <c r="E11" s="54"/>
      <c r="F11" s="54"/>
      <c r="G11" s="55"/>
    </row>
    <row r="12" spans="1:7" s="1" customFormat="1" ht="28.5" customHeight="1">
      <c r="A12" s="28" t="s">
        <v>334</v>
      </c>
      <c r="B12" s="22" t="s">
        <v>335</v>
      </c>
      <c r="C12" s="54"/>
      <c r="D12" s="54"/>
      <c r="E12" s="54"/>
      <c r="F12" s="54"/>
      <c r="G12" s="55"/>
    </row>
    <row r="13" spans="1:7" s="1" customFormat="1" ht="28.5" customHeight="1">
      <c r="A13" s="28" t="s">
        <v>336</v>
      </c>
      <c r="B13" s="22" t="s">
        <v>458</v>
      </c>
      <c r="C13" s="54"/>
      <c r="D13" s="54"/>
      <c r="E13" s="54"/>
      <c r="F13" s="54"/>
      <c r="G13" s="55"/>
    </row>
    <row r="14" spans="1:7" s="1" customFormat="1" ht="28.5" customHeight="1">
      <c r="A14" s="33" t="s">
        <v>292</v>
      </c>
      <c r="B14" s="34" t="s">
        <v>338</v>
      </c>
      <c r="C14" s="34" t="s">
        <v>339</v>
      </c>
      <c r="D14" s="15" t="s">
        <v>340</v>
      </c>
      <c r="E14" s="15" t="s">
        <v>297</v>
      </c>
      <c r="F14" s="15" t="s">
        <v>341</v>
      </c>
      <c r="G14" s="35" t="s">
        <v>342</v>
      </c>
    </row>
    <row r="15" spans="1:7" s="1" customFormat="1" ht="28.5" customHeight="1">
      <c r="A15" s="33"/>
      <c r="B15" s="36" t="s">
        <v>343</v>
      </c>
      <c r="C15" s="37" t="s">
        <v>300</v>
      </c>
      <c r="D15" s="44" t="s">
        <v>459</v>
      </c>
      <c r="E15" s="44">
        <v>1250</v>
      </c>
      <c r="F15" s="44" t="s">
        <v>392</v>
      </c>
      <c r="G15" s="35">
        <v>10</v>
      </c>
    </row>
    <row r="16" spans="1:7" s="1" customFormat="1" ht="28.5" customHeight="1">
      <c r="A16" s="33"/>
      <c r="B16" s="36"/>
      <c r="C16" s="37"/>
      <c r="D16" s="44" t="s">
        <v>460</v>
      </c>
      <c r="E16" s="44">
        <v>865</v>
      </c>
      <c r="F16" s="44" t="s">
        <v>461</v>
      </c>
      <c r="G16" s="35">
        <v>10</v>
      </c>
    </row>
    <row r="17" spans="1:7" s="1" customFormat="1" ht="28.5" customHeight="1">
      <c r="A17" s="33"/>
      <c r="B17" s="36"/>
      <c r="C17" s="37"/>
      <c r="D17" s="44" t="s">
        <v>396</v>
      </c>
      <c r="E17" s="56" t="s">
        <v>462</v>
      </c>
      <c r="F17" s="44" t="s">
        <v>308</v>
      </c>
      <c r="G17" s="35">
        <v>10</v>
      </c>
    </row>
    <row r="18" spans="1:7" s="1" customFormat="1" ht="28.5" customHeight="1">
      <c r="A18" s="33"/>
      <c r="B18" s="36"/>
      <c r="C18" s="37" t="s">
        <v>385</v>
      </c>
      <c r="D18" s="44" t="s">
        <v>463</v>
      </c>
      <c r="E18" s="44" t="s">
        <v>464</v>
      </c>
      <c r="F18" s="44" t="s">
        <v>377</v>
      </c>
      <c r="G18" s="35">
        <v>10</v>
      </c>
    </row>
    <row r="19" spans="1:7" s="1" customFormat="1" ht="28.5" customHeight="1">
      <c r="A19" s="33"/>
      <c r="B19" s="36"/>
      <c r="C19" s="37"/>
      <c r="D19" s="44" t="s">
        <v>465</v>
      </c>
      <c r="E19" s="44">
        <v>1</v>
      </c>
      <c r="F19" s="44" t="s">
        <v>380</v>
      </c>
      <c r="G19" s="35">
        <v>10</v>
      </c>
    </row>
    <row r="20" spans="1:7" s="1" customFormat="1" ht="28.5" customHeight="1">
      <c r="A20" s="33"/>
      <c r="B20" s="36"/>
      <c r="C20" s="37"/>
      <c r="D20" s="44" t="s">
        <v>466</v>
      </c>
      <c r="E20" s="44" t="s">
        <v>467</v>
      </c>
      <c r="F20" s="44" t="s">
        <v>380</v>
      </c>
      <c r="G20" s="35">
        <v>10</v>
      </c>
    </row>
    <row r="21" spans="1:7" s="1" customFormat="1" ht="28.5" customHeight="1">
      <c r="A21" s="33"/>
      <c r="B21" s="36"/>
      <c r="C21" s="37" t="s">
        <v>348</v>
      </c>
      <c r="D21" s="44" t="s">
        <v>349</v>
      </c>
      <c r="E21" s="44" t="s">
        <v>352</v>
      </c>
      <c r="F21" s="44" t="s">
        <v>299</v>
      </c>
      <c r="G21" s="35">
        <v>10</v>
      </c>
    </row>
    <row r="22" spans="1:7" s="1" customFormat="1" ht="28.5" customHeight="1">
      <c r="A22" s="33"/>
      <c r="B22" s="36"/>
      <c r="C22" s="37"/>
      <c r="D22" s="44"/>
      <c r="E22" s="44"/>
      <c r="F22" s="44"/>
      <c r="G22" s="35"/>
    </row>
    <row r="23" spans="1:7" s="1" customFormat="1" ht="28.5" customHeight="1">
      <c r="A23" s="33"/>
      <c r="B23" s="36"/>
      <c r="C23" s="37"/>
      <c r="D23" s="44"/>
      <c r="E23" s="44"/>
      <c r="F23" s="44"/>
      <c r="G23" s="35"/>
    </row>
    <row r="24" spans="1:7" s="53" customFormat="1" ht="28.5" customHeight="1">
      <c r="A24" s="33"/>
      <c r="B24" s="42" t="s">
        <v>414</v>
      </c>
      <c r="C24" s="37" t="s">
        <v>432</v>
      </c>
      <c r="D24" s="44" t="s">
        <v>468</v>
      </c>
      <c r="E24" s="57">
        <v>95000</v>
      </c>
      <c r="F24" s="57" t="s">
        <v>308</v>
      </c>
      <c r="G24" s="58">
        <v>10</v>
      </c>
    </row>
    <row r="25" spans="1:7" s="53" customFormat="1" ht="28.5" customHeight="1">
      <c r="A25" s="33"/>
      <c r="B25" s="42"/>
      <c r="C25" s="37"/>
      <c r="D25" s="44"/>
      <c r="E25" s="57"/>
      <c r="F25" s="57"/>
      <c r="G25" s="58"/>
    </row>
    <row r="26" spans="1:7" s="53" customFormat="1" ht="28.5" customHeight="1">
      <c r="A26" s="33"/>
      <c r="B26" s="42"/>
      <c r="C26" s="37"/>
      <c r="D26" s="44"/>
      <c r="E26" s="57"/>
      <c r="F26" s="57"/>
      <c r="G26" s="58"/>
    </row>
    <row r="27" spans="1:7" s="53" customFormat="1" ht="28.5" customHeight="1">
      <c r="A27" s="33"/>
      <c r="B27" s="42"/>
      <c r="C27" s="37" t="s">
        <v>350</v>
      </c>
      <c r="D27" s="44" t="s">
        <v>306</v>
      </c>
      <c r="E27" s="57" t="s">
        <v>352</v>
      </c>
      <c r="F27" s="57" t="s">
        <v>299</v>
      </c>
      <c r="G27" s="58">
        <v>20</v>
      </c>
    </row>
    <row r="28" spans="1:7" s="53" customFormat="1" ht="28.5" customHeight="1">
      <c r="A28" s="33"/>
      <c r="B28" s="42"/>
      <c r="C28" s="37"/>
      <c r="D28" s="44"/>
      <c r="E28" s="57"/>
      <c r="F28" s="57"/>
      <c r="G28" s="58"/>
    </row>
    <row r="29" spans="1:7" s="53" customFormat="1" ht="28.5" customHeight="1">
      <c r="A29" s="47"/>
      <c r="B29" s="48"/>
      <c r="C29" s="49"/>
      <c r="D29" s="50"/>
      <c r="E29" s="59"/>
      <c r="F29" s="59"/>
      <c r="G29" s="60"/>
    </row>
  </sheetData>
  <sheetProtection/>
  <mergeCells count="28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9"/>
    <mergeCell ref="B15:B23"/>
    <mergeCell ref="B24:B29"/>
    <mergeCell ref="C15:C17"/>
    <mergeCell ref="C18:C20"/>
    <mergeCell ref="C21:C23"/>
    <mergeCell ref="C24:C26"/>
    <mergeCell ref="C27:C29"/>
  </mergeCells>
  <printOptions/>
  <pageMargins left="0.75" right="0.75" top="1" bottom="1" header="0.5118055555555555" footer="0.5118055555555555"/>
  <pageSetup fitToHeight="1" fitToWidth="1" orientation="portrait" paperSize="9" scale="84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="90" zoomScaleNormal="90" zoomScaleSheetLayoutView="100" workbookViewId="0" topLeftCell="A1">
      <selection activeCell="G22" sqref="G22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="1" customFormat="1" ht="25.5" customHeight="1"/>
    <row r="2" spans="1:7" s="1" customFormat="1" ht="24">
      <c r="A2" s="2" t="s">
        <v>323</v>
      </c>
      <c r="B2" s="2"/>
      <c r="C2" s="2"/>
      <c r="D2" s="2"/>
      <c r="E2" s="2"/>
      <c r="F2" s="2"/>
      <c r="G2" s="2"/>
    </row>
    <row r="3" spans="1:7" s="1" customFormat="1" ht="12.75">
      <c r="A3" s="3"/>
      <c r="B3" s="3"/>
      <c r="C3" s="3"/>
      <c r="D3" s="3"/>
      <c r="E3" s="3"/>
      <c r="F3" s="3"/>
      <c r="G3" s="3"/>
    </row>
    <row r="4" spans="1:7" s="1" customFormat="1" ht="28.5" customHeight="1">
      <c r="A4" s="4" t="s">
        <v>324</v>
      </c>
      <c r="B4" s="5"/>
      <c r="C4" s="5"/>
      <c r="D4" s="6" t="s">
        <v>287</v>
      </c>
      <c r="E4" s="6"/>
      <c r="F4" s="6"/>
      <c r="G4" s="7"/>
    </row>
    <row r="5" spans="1:7" s="1" customFormat="1" ht="28.5" customHeight="1">
      <c r="A5" s="8" t="s">
        <v>325</v>
      </c>
      <c r="B5" s="9"/>
      <c r="C5" s="10"/>
      <c r="D5" s="11" t="s">
        <v>469</v>
      </c>
      <c r="E5" s="12"/>
      <c r="F5" s="12"/>
      <c r="G5" s="13"/>
    </row>
    <row r="6" spans="1:7" s="1" customFormat="1" ht="28.5" customHeight="1">
      <c r="A6" s="14" t="s">
        <v>327</v>
      </c>
      <c r="B6" s="15" t="s">
        <v>328</v>
      </c>
      <c r="C6" s="16"/>
      <c r="D6" s="15">
        <v>75</v>
      </c>
      <c r="E6" s="15"/>
      <c r="F6" s="15"/>
      <c r="G6" s="17"/>
    </row>
    <row r="7" spans="1:7" s="1" customFormat="1" ht="28.5" customHeight="1">
      <c r="A7" s="18"/>
      <c r="B7" s="15" t="s">
        <v>329</v>
      </c>
      <c r="C7" s="16"/>
      <c r="D7" s="15">
        <v>75</v>
      </c>
      <c r="E7" s="15"/>
      <c r="F7" s="15"/>
      <c r="G7" s="17"/>
    </row>
    <row r="8" spans="1:7" s="1" customFormat="1" ht="28.5" customHeight="1">
      <c r="A8" s="18"/>
      <c r="B8" s="15" t="s">
        <v>330</v>
      </c>
      <c r="C8" s="16"/>
      <c r="D8" s="19"/>
      <c r="E8" s="20"/>
      <c r="F8" s="20"/>
      <c r="G8" s="21"/>
    </row>
    <row r="9" spans="1:7" s="1" customFormat="1" ht="28.5" customHeight="1">
      <c r="A9" s="18"/>
      <c r="B9" s="22" t="s">
        <v>331</v>
      </c>
      <c r="C9" s="23"/>
      <c r="D9" s="19"/>
      <c r="E9" s="20"/>
      <c r="F9" s="20"/>
      <c r="G9" s="21"/>
    </row>
    <row r="10" spans="1:7" s="1" customFormat="1" ht="28.5" customHeight="1">
      <c r="A10" s="24"/>
      <c r="B10" s="22" t="s">
        <v>332</v>
      </c>
      <c r="C10" s="23"/>
      <c r="D10" s="25"/>
      <c r="E10" s="26"/>
      <c r="F10" s="26"/>
      <c r="G10" s="27"/>
    </row>
    <row r="11" spans="1:7" s="1" customFormat="1" ht="28.5" customHeight="1">
      <c r="A11" s="28" t="s">
        <v>333</v>
      </c>
      <c r="B11" s="29" t="s">
        <v>470</v>
      </c>
      <c r="C11" s="30"/>
      <c r="D11" s="30"/>
      <c r="E11" s="31"/>
      <c r="F11" s="30"/>
      <c r="G11" s="32"/>
    </row>
    <row r="12" spans="1:7" s="1" customFormat="1" ht="28.5" customHeight="1">
      <c r="A12" s="28" t="s">
        <v>334</v>
      </c>
      <c r="B12" s="29" t="s">
        <v>471</v>
      </c>
      <c r="C12" s="30"/>
      <c r="D12" s="30"/>
      <c r="E12" s="31"/>
      <c r="F12" s="30"/>
      <c r="G12" s="32"/>
    </row>
    <row r="13" spans="1:7" s="1" customFormat="1" ht="28.5" customHeight="1">
      <c r="A13" s="28" t="s">
        <v>336</v>
      </c>
      <c r="B13" s="29" t="s">
        <v>472</v>
      </c>
      <c r="C13" s="30"/>
      <c r="D13" s="30"/>
      <c r="E13" s="31"/>
      <c r="F13" s="30"/>
      <c r="G13" s="32"/>
    </row>
    <row r="14" spans="1:7" s="1" customFormat="1" ht="28.5" customHeight="1">
      <c r="A14" s="33" t="s">
        <v>292</v>
      </c>
      <c r="B14" s="34" t="s">
        <v>338</v>
      </c>
      <c r="C14" s="34" t="s">
        <v>339</v>
      </c>
      <c r="D14" s="15" t="s">
        <v>340</v>
      </c>
      <c r="E14" s="15" t="s">
        <v>297</v>
      </c>
      <c r="F14" s="15" t="s">
        <v>341</v>
      </c>
      <c r="G14" s="35" t="s">
        <v>342</v>
      </c>
    </row>
    <row r="15" spans="1:7" s="1" customFormat="1" ht="28.5" customHeight="1">
      <c r="A15" s="33"/>
      <c r="B15" s="36" t="s">
        <v>343</v>
      </c>
      <c r="C15" s="37" t="s">
        <v>300</v>
      </c>
      <c r="D15" s="38" t="s">
        <v>473</v>
      </c>
      <c r="E15" s="39" t="s">
        <v>474</v>
      </c>
      <c r="F15" s="38" t="s">
        <v>315</v>
      </c>
      <c r="G15" s="40">
        <v>25</v>
      </c>
    </row>
    <row r="16" spans="1:7" s="1" customFormat="1" ht="28.5" customHeight="1">
      <c r="A16" s="33"/>
      <c r="B16" s="36"/>
      <c r="C16" s="37"/>
      <c r="D16" s="38" t="s">
        <v>475</v>
      </c>
      <c r="E16" s="39" t="s">
        <v>476</v>
      </c>
      <c r="F16" s="38" t="s">
        <v>380</v>
      </c>
      <c r="G16" s="40">
        <v>15</v>
      </c>
    </row>
    <row r="17" spans="1:7" s="1" customFormat="1" ht="28.5" customHeight="1">
      <c r="A17" s="33"/>
      <c r="B17" s="36"/>
      <c r="C17" s="37"/>
      <c r="D17" s="38" t="s">
        <v>349</v>
      </c>
      <c r="E17" s="39" t="s">
        <v>477</v>
      </c>
      <c r="F17" s="38" t="s">
        <v>299</v>
      </c>
      <c r="G17" s="40">
        <v>10</v>
      </c>
    </row>
    <row r="18" spans="1:7" s="1" customFormat="1" ht="28.5" customHeight="1">
      <c r="A18" s="33"/>
      <c r="B18" s="41" t="s">
        <v>414</v>
      </c>
      <c r="C18" s="37" t="s">
        <v>415</v>
      </c>
      <c r="D18" s="38" t="s">
        <v>455</v>
      </c>
      <c r="E18" s="39" t="s">
        <v>478</v>
      </c>
      <c r="F18" s="38" t="s">
        <v>308</v>
      </c>
      <c r="G18" s="40">
        <v>25</v>
      </c>
    </row>
    <row r="19" spans="1:7" s="1" customFormat="1" ht="28.5" customHeight="1">
      <c r="A19" s="33"/>
      <c r="B19" s="42"/>
      <c r="C19" s="37"/>
      <c r="D19" s="38"/>
      <c r="E19" s="39"/>
      <c r="F19" s="38"/>
      <c r="G19" s="40"/>
    </row>
    <row r="20" spans="1:7" s="1" customFormat="1" ht="28.5" customHeight="1">
      <c r="A20" s="33"/>
      <c r="B20" s="42"/>
      <c r="C20" s="37"/>
      <c r="D20" s="38"/>
      <c r="E20" s="39"/>
      <c r="F20" s="38"/>
      <c r="G20" s="40"/>
    </row>
    <row r="21" spans="1:7" s="1" customFormat="1" ht="28.5" customHeight="1">
      <c r="A21" s="33"/>
      <c r="B21" s="42"/>
      <c r="C21" s="37" t="s">
        <v>350</v>
      </c>
      <c r="D21" s="38" t="s">
        <v>306</v>
      </c>
      <c r="E21" s="43" t="s">
        <v>352</v>
      </c>
      <c r="F21" s="38" t="s">
        <v>299</v>
      </c>
      <c r="G21" s="40">
        <v>25</v>
      </c>
    </row>
    <row r="22" spans="1:7" s="1" customFormat="1" ht="28.5" customHeight="1">
      <c r="A22" s="33"/>
      <c r="B22" s="42"/>
      <c r="C22" s="37"/>
      <c r="D22" s="44"/>
      <c r="E22" s="45"/>
      <c r="F22" s="45"/>
      <c r="G22" s="46"/>
    </row>
    <row r="23" spans="1:7" s="1" customFormat="1" ht="28.5" customHeight="1">
      <c r="A23" s="47"/>
      <c r="B23" s="48"/>
      <c r="C23" s="49"/>
      <c r="D23" s="50"/>
      <c r="E23" s="51"/>
      <c r="F23" s="51"/>
      <c r="G23" s="52"/>
    </row>
  </sheetData>
  <sheetProtection/>
  <mergeCells count="26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17"/>
    <mergeCell ref="B18:B23"/>
    <mergeCell ref="C15:C17"/>
    <mergeCell ref="C18:C20"/>
    <mergeCell ref="C21:C2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23">
      <selection activeCell="E9" sqref="E9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306" t="s">
        <v>0</v>
      </c>
    </row>
    <row r="2" spans="1:10" ht="30" customHeight="1">
      <c r="A2" s="132" t="s">
        <v>1</v>
      </c>
      <c r="B2" s="132"/>
      <c r="C2" s="132"/>
      <c r="D2" s="132"/>
      <c r="E2" s="132"/>
      <c r="F2" s="132"/>
      <c r="G2" s="168"/>
      <c r="H2" s="168"/>
      <c r="I2" s="168"/>
      <c r="J2" s="168"/>
    </row>
    <row r="4" spans="5:6" ht="11.25">
      <c r="E4" s="133" t="s">
        <v>2</v>
      </c>
      <c r="F4" s="133"/>
    </row>
    <row r="5" spans="1:7" ht="23.25" customHeight="1">
      <c r="A5" s="195" t="s">
        <v>3</v>
      </c>
      <c r="B5" s="136" t="s">
        <v>3</v>
      </c>
      <c r="C5" s="307" t="s">
        <v>4</v>
      </c>
      <c r="D5" s="307"/>
      <c r="E5" s="307"/>
      <c r="F5" s="307"/>
      <c r="G5" s="307"/>
    </row>
    <row r="6" spans="1:7" ht="12" customHeight="1">
      <c r="A6" s="308" t="s">
        <v>5</v>
      </c>
      <c r="B6" s="141" t="s">
        <v>6</v>
      </c>
      <c r="C6" s="141" t="s">
        <v>7</v>
      </c>
      <c r="D6" s="307" t="s">
        <v>6</v>
      </c>
      <c r="E6" s="307"/>
      <c r="F6" s="307"/>
      <c r="G6" s="307"/>
    </row>
    <row r="7" spans="1:7" ht="12">
      <c r="A7" s="308" t="s">
        <v>5</v>
      </c>
      <c r="B7" s="141" t="s">
        <v>8</v>
      </c>
      <c r="C7" s="141" t="s">
        <v>7</v>
      </c>
      <c r="D7" s="307" t="s">
        <v>9</v>
      </c>
      <c r="E7" s="141" t="s">
        <v>10</v>
      </c>
      <c r="F7" s="141" t="s">
        <v>11</v>
      </c>
      <c r="G7" s="141" t="s">
        <v>12</v>
      </c>
    </row>
    <row r="8" spans="1:7" ht="12">
      <c r="A8" s="202" t="s">
        <v>13</v>
      </c>
      <c r="B8" s="147">
        <f>SUM(B9:B11)</f>
        <v>1308.01</v>
      </c>
      <c r="C8" s="202" t="s">
        <v>14</v>
      </c>
      <c r="D8" s="147">
        <f>E8+F8</f>
        <v>2124.99</v>
      </c>
      <c r="E8" s="147">
        <f>SUM(E9:E32)</f>
        <v>1681.3</v>
      </c>
      <c r="F8" s="147">
        <f>228.69+F15</f>
        <v>443.69</v>
      </c>
      <c r="G8" s="141"/>
    </row>
    <row r="9" spans="1:7" ht="13.5" customHeight="1">
      <c r="A9" s="202" t="s">
        <v>10</v>
      </c>
      <c r="B9" s="147">
        <f>504.01+694</f>
        <v>1198.01</v>
      </c>
      <c r="C9" s="201" t="s">
        <v>15</v>
      </c>
      <c r="D9" s="147">
        <f>SUM(E9:G9)</f>
        <v>2.79</v>
      </c>
      <c r="E9" s="147">
        <v>2.79</v>
      </c>
      <c r="F9" s="309"/>
      <c r="G9" s="310"/>
    </row>
    <row r="10" spans="1:7" ht="13.5" customHeight="1">
      <c r="A10" s="202" t="s">
        <v>11</v>
      </c>
      <c r="B10" s="147">
        <v>110</v>
      </c>
      <c r="C10" s="201" t="s">
        <v>16</v>
      </c>
      <c r="D10" s="147">
        <f aca="true" t="shared" si="0" ref="D10:D32">SUM(E10:G10)</f>
        <v>0</v>
      </c>
      <c r="E10" s="147"/>
      <c r="F10" s="309"/>
      <c r="G10" s="310"/>
    </row>
    <row r="11" spans="1:7" ht="13.5" customHeight="1">
      <c r="A11" s="202" t="s">
        <v>12</v>
      </c>
      <c r="B11" s="147"/>
      <c r="C11" s="201" t="s">
        <v>17</v>
      </c>
      <c r="D11" s="147">
        <f t="shared" si="0"/>
        <v>0</v>
      </c>
      <c r="E11" s="147"/>
      <c r="F11" s="309"/>
      <c r="G11" s="310"/>
    </row>
    <row r="12" spans="1:7" ht="13.5" customHeight="1">
      <c r="A12" s="202"/>
      <c r="B12" s="147"/>
      <c r="C12" s="201" t="s">
        <v>18</v>
      </c>
      <c r="D12" s="147">
        <f t="shared" si="0"/>
        <v>0</v>
      </c>
      <c r="E12" s="147"/>
      <c r="F12" s="309"/>
      <c r="G12" s="310"/>
    </row>
    <row r="13" spans="1:7" ht="13.5" customHeight="1">
      <c r="A13" s="202"/>
      <c r="B13" s="147"/>
      <c r="C13" s="201" t="s">
        <v>19</v>
      </c>
      <c r="D13" s="147">
        <f t="shared" si="0"/>
        <v>0</v>
      </c>
      <c r="E13" s="147"/>
      <c r="F13" s="309"/>
      <c r="G13" s="310"/>
    </row>
    <row r="14" spans="1:7" ht="13.5" customHeight="1">
      <c r="A14" s="202"/>
      <c r="B14" s="147"/>
      <c r="C14" s="201" t="s">
        <v>20</v>
      </c>
      <c r="D14" s="147">
        <f t="shared" si="0"/>
        <v>0</v>
      </c>
      <c r="E14" s="147"/>
      <c r="F14" s="309"/>
      <c r="G14" s="310"/>
    </row>
    <row r="15" spans="1:7" ht="13.5" customHeight="1">
      <c r="A15" s="202"/>
      <c r="B15" s="147"/>
      <c r="C15" s="201" t="s">
        <v>21</v>
      </c>
      <c r="D15" s="147">
        <f t="shared" si="0"/>
        <v>1761.03</v>
      </c>
      <c r="E15" s="147">
        <f>368.74+694+698.29-215</f>
        <v>1546.03</v>
      </c>
      <c r="F15" s="309">
        <v>215</v>
      </c>
      <c r="G15" s="310"/>
    </row>
    <row r="16" spans="1:7" ht="13.5" customHeight="1">
      <c r="A16" s="202"/>
      <c r="B16" s="147"/>
      <c r="C16" s="201" t="s">
        <v>22</v>
      </c>
      <c r="D16" s="147">
        <f t="shared" si="0"/>
        <v>68.68</v>
      </c>
      <c r="E16" s="147">
        <v>68.68</v>
      </c>
      <c r="F16" s="309"/>
      <c r="G16" s="310"/>
    </row>
    <row r="17" spans="1:7" ht="13.5" customHeight="1">
      <c r="A17" s="202"/>
      <c r="B17" s="147"/>
      <c r="C17" s="201" t="s">
        <v>23</v>
      </c>
      <c r="D17" s="147">
        <f t="shared" si="0"/>
        <v>29.46</v>
      </c>
      <c r="E17" s="147">
        <v>29.46</v>
      </c>
      <c r="F17" s="309"/>
      <c r="G17" s="310"/>
    </row>
    <row r="18" spans="1:7" ht="13.5" customHeight="1">
      <c r="A18" s="202"/>
      <c r="B18" s="147"/>
      <c r="C18" s="201" t="s">
        <v>24</v>
      </c>
      <c r="D18" s="147">
        <f t="shared" si="0"/>
        <v>0</v>
      </c>
      <c r="E18" s="147"/>
      <c r="F18" s="309"/>
      <c r="G18" s="310"/>
    </row>
    <row r="19" spans="1:7" ht="13.5" customHeight="1">
      <c r="A19" s="202"/>
      <c r="B19" s="147"/>
      <c r="C19" s="201" t="s">
        <v>25</v>
      </c>
      <c r="D19" s="147">
        <f t="shared" si="0"/>
        <v>0</v>
      </c>
      <c r="E19" s="147"/>
      <c r="F19" s="309"/>
      <c r="G19" s="310"/>
    </row>
    <row r="20" spans="1:7" ht="13.5" customHeight="1">
      <c r="A20" s="202"/>
      <c r="B20" s="147"/>
      <c r="C20" s="201" t="s">
        <v>26</v>
      </c>
      <c r="D20" s="147">
        <f t="shared" si="0"/>
        <v>0</v>
      </c>
      <c r="E20" s="147"/>
      <c r="F20" s="309"/>
      <c r="G20" s="310"/>
    </row>
    <row r="21" spans="1:7" ht="13.5" customHeight="1">
      <c r="A21" s="202"/>
      <c r="B21" s="147"/>
      <c r="C21" s="201" t="s">
        <v>27</v>
      </c>
      <c r="D21" s="147">
        <f t="shared" si="0"/>
        <v>0</v>
      </c>
      <c r="E21" s="147"/>
      <c r="F21" s="309"/>
      <c r="G21" s="310"/>
    </row>
    <row r="22" spans="1:7" ht="13.5" customHeight="1">
      <c r="A22" s="202"/>
      <c r="B22" s="147"/>
      <c r="C22" s="201" t="s">
        <v>28</v>
      </c>
      <c r="D22" s="147">
        <f t="shared" si="0"/>
        <v>0</v>
      </c>
      <c r="E22" s="147"/>
      <c r="F22" s="309"/>
      <c r="G22" s="310"/>
    </row>
    <row r="23" spans="1:7" ht="13.5" customHeight="1">
      <c r="A23" s="202"/>
      <c r="B23" s="203"/>
      <c r="C23" s="201" t="s">
        <v>29</v>
      </c>
      <c r="D23" s="147">
        <f t="shared" si="0"/>
        <v>0</v>
      </c>
      <c r="E23" s="147"/>
      <c r="F23" s="309"/>
      <c r="G23" s="310"/>
    </row>
    <row r="24" spans="1:7" ht="13.5" customHeight="1">
      <c r="A24" s="202"/>
      <c r="B24" s="203"/>
      <c r="C24" s="201" t="s">
        <v>30</v>
      </c>
      <c r="D24" s="147">
        <f t="shared" si="0"/>
        <v>0</v>
      </c>
      <c r="E24" s="147"/>
      <c r="F24" s="309"/>
      <c r="G24" s="310"/>
    </row>
    <row r="25" spans="1:7" ht="13.5" customHeight="1">
      <c r="A25" s="202"/>
      <c r="B25" s="203"/>
      <c r="C25" s="201" t="s">
        <v>31</v>
      </c>
      <c r="D25" s="147">
        <f t="shared" si="0"/>
        <v>0</v>
      </c>
      <c r="E25" s="147"/>
      <c r="F25" s="309"/>
      <c r="G25" s="310"/>
    </row>
    <row r="26" spans="1:7" ht="13.5" customHeight="1">
      <c r="A26" s="202"/>
      <c r="B26" s="203"/>
      <c r="C26" s="204" t="s">
        <v>32</v>
      </c>
      <c r="D26" s="147">
        <f t="shared" si="0"/>
        <v>0</v>
      </c>
      <c r="E26" s="147"/>
      <c r="F26" s="309"/>
      <c r="G26" s="310"/>
    </row>
    <row r="27" spans="1:7" ht="13.5" customHeight="1">
      <c r="A27" s="202"/>
      <c r="B27" s="203"/>
      <c r="C27" s="204" t="s">
        <v>33</v>
      </c>
      <c r="D27" s="147">
        <f t="shared" si="0"/>
        <v>34.34</v>
      </c>
      <c r="E27" s="147">
        <v>34.34</v>
      </c>
      <c r="F27" s="309"/>
      <c r="G27" s="310"/>
    </row>
    <row r="28" spans="1:7" ht="13.5" customHeight="1">
      <c r="A28" s="311"/>
      <c r="B28" s="147"/>
      <c r="C28" s="204" t="s">
        <v>34</v>
      </c>
      <c r="D28" s="147">
        <f t="shared" si="0"/>
        <v>0</v>
      </c>
      <c r="E28" s="147"/>
      <c r="F28" s="309"/>
      <c r="G28" s="310"/>
    </row>
    <row r="29" spans="1:7" ht="13.5" customHeight="1">
      <c r="A29" s="311"/>
      <c r="B29" s="147"/>
      <c r="C29" s="204" t="s">
        <v>35</v>
      </c>
      <c r="D29" s="147">
        <f t="shared" si="0"/>
        <v>0</v>
      </c>
      <c r="E29" s="147"/>
      <c r="F29" s="309"/>
      <c r="G29" s="310"/>
    </row>
    <row r="30" spans="1:7" ht="13.5" customHeight="1">
      <c r="A30" s="202"/>
      <c r="B30" s="203"/>
      <c r="C30" s="204" t="s">
        <v>36</v>
      </c>
      <c r="D30" s="147">
        <f>SUM(F30:G30)</f>
        <v>228.69</v>
      </c>
      <c r="F30" s="147">
        <f>110+118.69</f>
        <v>228.69</v>
      </c>
      <c r="G30" s="310"/>
    </row>
    <row r="31" spans="1:7" ht="13.5" customHeight="1">
      <c r="A31" s="202" t="s">
        <v>37</v>
      </c>
      <c r="B31" s="147">
        <f>SUM(B32:B34)</f>
        <v>816.98</v>
      </c>
      <c r="C31" s="204" t="s">
        <v>38</v>
      </c>
      <c r="D31" s="147">
        <f t="shared" si="0"/>
        <v>0</v>
      </c>
      <c r="E31" s="147"/>
      <c r="F31" s="309"/>
      <c r="G31" s="310"/>
    </row>
    <row r="32" spans="1:7" ht="13.5" customHeight="1">
      <c r="A32" s="312" t="s">
        <v>39</v>
      </c>
      <c r="B32" s="313">
        <v>483.29</v>
      </c>
      <c r="C32" s="204" t="s">
        <v>40</v>
      </c>
      <c r="D32" s="147">
        <f t="shared" si="0"/>
        <v>0</v>
      </c>
      <c r="E32" s="147"/>
      <c r="F32" s="309"/>
      <c r="G32" s="310"/>
    </row>
    <row r="33" spans="1:7" ht="13.5" customHeight="1">
      <c r="A33" s="312" t="s">
        <v>41</v>
      </c>
      <c r="B33" s="314">
        <v>333.69</v>
      </c>
      <c r="C33" s="315" t="s">
        <v>42</v>
      </c>
      <c r="D33" s="316">
        <f>SUM(E34:F34)</f>
        <v>0</v>
      </c>
      <c r="E33" s="147"/>
      <c r="F33" s="147"/>
      <c r="G33" s="147">
        <f>SUM(G9:G32)</f>
        <v>0</v>
      </c>
    </row>
    <row r="34" spans="1:7" ht="13.5" customHeight="1">
      <c r="A34" s="312" t="s">
        <v>12</v>
      </c>
      <c r="B34" s="316"/>
      <c r="C34" s="310"/>
      <c r="D34" s="310"/>
      <c r="E34" s="316"/>
      <c r="F34" s="317"/>
      <c r="G34" s="310"/>
    </row>
    <row r="35" spans="1:7" ht="13.5" customHeight="1">
      <c r="A35" s="318" t="s">
        <v>43</v>
      </c>
      <c r="B35" s="211">
        <f>B8+B31</f>
        <v>2124.99</v>
      </c>
      <c r="C35" s="319" t="s">
        <v>44</v>
      </c>
      <c r="D35" s="147">
        <f>SUM(E35:G35)</f>
        <v>2124.99</v>
      </c>
      <c r="E35" s="211">
        <f>SUM(E9:E34)</f>
        <v>1681.3</v>
      </c>
      <c r="F35" s="211">
        <f>F30+F15</f>
        <v>443.69</v>
      </c>
      <c r="G35" s="211">
        <f>G33</f>
        <v>0</v>
      </c>
    </row>
    <row r="36" ht="30" customHeight="1">
      <c r="A36" s="213" t="s">
        <v>45</v>
      </c>
    </row>
    <row r="37" ht="16.5" customHeight="1">
      <c r="A37" s="217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6986111111111111" right="0.6986111111111111" top="0.75" bottom="0.75" header="0.3" footer="0.3"/>
  <pageSetup fitToHeight="1" fitToWidth="1" horizontalDpi="600" verticalDpi="600" orientation="landscape" paperSize="9" scale="86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17.5" style="129" customWidth="1"/>
    <col min="2" max="2" width="52.66015625" style="129" customWidth="1"/>
    <col min="3" max="4" width="21.5" style="288" customWidth="1"/>
    <col min="5" max="5" width="49.66015625" style="288" customWidth="1"/>
  </cols>
  <sheetData>
    <row r="1" spans="1:5" ht="14.25" customHeight="1">
      <c r="A1" s="289" t="s">
        <v>47</v>
      </c>
      <c r="B1" s="290"/>
      <c r="C1" s="291"/>
      <c r="D1" s="291"/>
      <c r="E1" s="291"/>
    </row>
    <row r="2" spans="1:6" ht="102" customHeight="1">
      <c r="A2" s="261" t="s">
        <v>48</v>
      </c>
      <c r="B2" s="132"/>
      <c r="C2" s="292"/>
      <c r="D2" s="292"/>
      <c r="E2" s="292"/>
      <c r="F2" s="293"/>
    </row>
    <row r="3" spans="1:5" s="263" customFormat="1" ht="23.25" customHeight="1">
      <c r="A3" s="294"/>
      <c r="B3" s="250" t="s">
        <v>2</v>
      </c>
      <c r="C3" s="295"/>
      <c r="D3" s="295"/>
      <c r="E3" s="295"/>
    </row>
    <row r="4" spans="1:5" s="286" customFormat="1" ht="20.25" customHeight="1">
      <c r="A4" s="296" t="s">
        <v>49</v>
      </c>
      <c r="B4" s="297" t="s">
        <v>50</v>
      </c>
      <c r="C4" s="298" t="s">
        <v>6</v>
      </c>
      <c r="D4" s="299"/>
      <c r="E4" s="300"/>
    </row>
    <row r="5" spans="1:5" s="286" customFormat="1" ht="20.25" customHeight="1">
      <c r="A5" s="301"/>
      <c r="B5" s="302"/>
      <c r="C5" s="273" t="s">
        <v>51</v>
      </c>
      <c r="D5" s="273" t="s">
        <v>52</v>
      </c>
      <c r="E5" s="274" t="s">
        <v>53</v>
      </c>
    </row>
    <row r="6" spans="1:5" s="287" customFormat="1" ht="20.25" customHeight="1">
      <c r="A6" s="303"/>
      <c r="B6" s="303" t="s">
        <v>51</v>
      </c>
      <c r="C6" s="157">
        <f>D6+E6</f>
        <v>1681.3</v>
      </c>
      <c r="D6" s="157">
        <f>D7+D11+D20+D27+D31+D36</f>
        <v>467.71000000000004</v>
      </c>
      <c r="E6" s="157">
        <f>E10</f>
        <v>1213.59</v>
      </c>
    </row>
    <row r="7" spans="1:5" s="287" customFormat="1" ht="20.25" customHeight="1">
      <c r="A7" s="148" t="s">
        <v>54</v>
      </c>
      <c r="B7" s="148" t="s">
        <v>55</v>
      </c>
      <c r="C7" s="157">
        <f aca="true" t="shared" si="0" ref="C7:C25">D7+E7</f>
        <v>2.79</v>
      </c>
      <c r="D7" s="149">
        <v>2.79</v>
      </c>
      <c r="E7" s="149"/>
    </row>
    <row r="8" spans="1:5" s="287" customFormat="1" ht="20.25" customHeight="1">
      <c r="A8" s="148" t="s">
        <v>56</v>
      </c>
      <c r="B8" s="148" t="s">
        <v>57</v>
      </c>
      <c r="C8" s="157">
        <f t="shared" si="0"/>
        <v>2.79</v>
      </c>
      <c r="D8" s="149">
        <v>2.79</v>
      </c>
      <c r="E8" s="149"/>
    </row>
    <row r="9" spans="1:5" s="287" customFormat="1" ht="20.25" customHeight="1">
      <c r="A9" s="148" t="s">
        <v>58</v>
      </c>
      <c r="B9" s="148" t="s">
        <v>59</v>
      </c>
      <c r="C9" s="157">
        <f t="shared" si="0"/>
        <v>2.79</v>
      </c>
      <c r="D9" s="149">
        <v>2.79</v>
      </c>
      <c r="E9" s="149"/>
    </row>
    <row r="10" spans="1:5" s="287" customFormat="1" ht="20.25" customHeight="1">
      <c r="A10" s="148" t="s">
        <v>60</v>
      </c>
      <c r="B10" s="148" t="s">
        <v>61</v>
      </c>
      <c r="C10" s="157">
        <f t="shared" si="0"/>
        <v>1546.03</v>
      </c>
      <c r="D10" s="149">
        <f>D11</f>
        <v>332.44</v>
      </c>
      <c r="E10" s="149">
        <f>E11+E17+E20++E23+E25</f>
        <v>1213.59</v>
      </c>
    </row>
    <row r="11" spans="1:5" s="287" customFormat="1" ht="20.25" customHeight="1">
      <c r="A11" s="148" t="s">
        <v>62</v>
      </c>
      <c r="B11" s="148" t="s">
        <v>63</v>
      </c>
      <c r="C11" s="157">
        <f t="shared" si="0"/>
        <v>1016.46</v>
      </c>
      <c r="D11" s="149">
        <f>D12+D14</f>
        <v>332.44</v>
      </c>
      <c r="E11" s="149">
        <f>E14+E15+E16+E13</f>
        <v>684.02</v>
      </c>
    </row>
    <row r="12" spans="1:5" s="287" customFormat="1" ht="20.25" customHeight="1">
      <c r="A12" s="148" t="s">
        <v>64</v>
      </c>
      <c r="B12" s="148" t="s">
        <v>65</v>
      </c>
      <c r="C12" s="157">
        <f t="shared" si="0"/>
        <v>119.19</v>
      </c>
      <c r="D12" s="149">
        <v>119.19</v>
      </c>
      <c r="E12" s="149"/>
    </row>
    <row r="13" spans="1:5" s="287" customFormat="1" ht="20.25" customHeight="1">
      <c r="A13" s="148" t="s">
        <v>66</v>
      </c>
      <c r="B13" s="148" t="s">
        <v>67</v>
      </c>
      <c r="C13" s="157">
        <f>E13</f>
        <v>10.3</v>
      </c>
      <c r="D13" s="304"/>
      <c r="E13" s="149">
        <v>10.3</v>
      </c>
    </row>
    <row r="14" spans="1:5" s="287" customFormat="1" ht="20.25" customHeight="1">
      <c r="A14" s="148" t="s">
        <v>68</v>
      </c>
      <c r="B14" s="148" t="s">
        <v>69</v>
      </c>
      <c r="C14" s="157">
        <f>D14+E14</f>
        <v>288.25</v>
      </c>
      <c r="D14" s="149">
        <v>213.25</v>
      </c>
      <c r="E14" s="158">
        <v>75</v>
      </c>
    </row>
    <row r="15" spans="1:5" s="287" customFormat="1" ht="20.25" customHeight="1">
      <c r="A15" s="148" t="s">
        <v>70</v>
      </c>
      <c r="B15" s="148" t="s">
        <v>71</v>
      </c>
      <c r="C15" s="157">
        <f t="shared" si="0"/>
        <v>10</v>
      </c>
      <c r="D15" s="149"/>
      <c r="E15" s="158">
        <v>10</v>
      </c>
    </row>
    <row r="16" spans="1:5" s="287" customFormat="1" ht="20.25" customHeight="1">
      <c r="A16" s="148" t="s">
        <v>72</v>
      </c>
      <c r="B16" s="148" t="s">
        <v>73</v>
      </c>
      <c r="C16" s="157">
        <f t="shared" si="0"/>
        <v>588.72</v>
      </c>
      <c r="D16" s="149"/>
      <c r="E16" s="158">
        <f>442+146.72</f>
        <v>588.72</v>
      </c>
    </row>
    <row r="17" spans="1:5" s="287" customFormat="1" ht="20.25" customHeight="1">
      <c r="A17" s="148" t="s">
        <v>74</v>
      </c>
      <c r="B17" s="148" t="s">
        <v>75</v>
      </c>
      <c r="C17" s="157">
        <f t="shared" si="0"/>
        <v>112.41</v>
      </c>
      <c r="D17" s="149"/>
      <c r="E17" s="158">
        <f>E18+E19</f>
        <v>112.41</v>
      </c>
    </row>
    <row r="18" spans="1:5" s="287" customFormat="1" ht="20.25" customHeight="1">
      <c r="A18" s="148" t="s">
        <v>76</v>
      </c>
      <c r="B18" s="148" t="s">
        <v>77</v>
      </c>
      <c r="C18" s="157">
        <f t="shared" si="0"/>
        <v>18.41</v>
      </c>
      <c r="D18" s="149"/>
      <c r="E18" s="158">
        <f>6+12.41</f>
        <v>18.41</v>
      </c>
    </row>
    <row r="19" spans="1:5" s="287" customFormat="1" ht="20.25" customHeight="1">
      <c r="A19" s="148" t="s">
        <v>78</v>
      </c>
      <c r="B19" s="148" t="s">
        <v>79</v>
      </c>
      <c r="C19" s="157">
        <f t="shared" si="0"/>
        <v>94</v>
      </c>
      <c r="D19" s="149"/>
      <c r="E19" s="158">
        <v>94</v>
      </c>
    </row>
    <row r="20" spans="1:5" s="287" customFormat="1" ht="20.25" customHeight="1">
      <c r="A20" s="148" t="s">
        <v>80</v>
      </c>
      <c r="B20" s="148" t="s">
        <v>81</v>
      </c>
      <c r="C20" s="157">
        <f t="shared" si="0"/>
        <v>113.28999999999999</v>
      </c>
      <c r="D20" s="149"/>
      <c r="E20" s="158">
        <f>E21+E22</f>
        <v>113.28999999999999</v>
      </c>
    </row>
    <row r="21" spans="1:5" s="287" customFormat="1" ht="20.25" customHeight="1">
      <c r="A21" s="148" t="s">
        <v>82</v>
      </c>
      <c r="B21" s="148" t="s">
        <v>83</v>
      </c>
      <c r="C21" s="157">
        <f t="shared" si="0"/>
        <v>103.28999999999999</v>
      </c>
      <c r="D21" s="149"/>
      <c r="E21" s="158">
        <f>66+37.29</f>
        <v>103.28999999999999</v>
      </c>
    </row>
    <row r="22" spans="1:5" s="287" customFormat="1" ht="20.25" customHeight="1">
      <c r="A22" s="148" t="s">
        <v>84</v>
      </c>
      <c r="B22" s="148" t="s">
        <v>85</v>
      </c>
      <c r="C22" s="157">
        <f t="shared" si="0"/>
        <v>10</v>
      </c>
      <c r="D22" s="149"/>
      <c r="E22" s="158">
        <v>10</v>
      </c>
    </row>
    <row r="23" spans="1:5" s="287" customFormat="1" ht="20.25" customHeight="1">
      <c r="A23" s="148">
        <v>20708</v>
      </c>
      <c r="B23" s="148" t="s">
        <v>86</v>
      </c>
      <c r="C23" s="305">
        <v>17</v>
      </c>
      <c r="D23" s="305"/>
      <c r="E23" s="305">
        <v>17</v>
      </c>
    </row>
    <row r="24" spans="1:5" s="287" customFormat="1" ht="20.25" customHeight="1">
      <c r="A24" s="148">
        <v>2070807</v>
      </c>
      <c r="B24" s="148" t="s">
        <v>87</v>
      </c>
      <c r="C24" s="305">
        <v>17</v>
      </c>
      <c r="D24" s="305"/>
      <c r="E24" s="305">
        <v>17</v>
      </c>
    </row>
    <row r="25" spans="1:5" s="287" customFormat="1" ht="20.25" customHeight="1">
      <c r="A25" s="148">
        <v>20799</v>
      </c>
      <c r="B25" s="148" t="s">
        <v>88</v>
      </c>
      <c r="C25" s="150">
        <f>290.48-3.61</f>
        <v>286.87</v>
      </c>
      <c r="D25" s="305"/>
      <c r="E25" s="150">
        <f>290.48-3.61</f>
        <v>286.87</v>
      </c>
    </row>
    <row r="26" spans="1:5" s="287" customFormat="1" ht="20.25" customHeight="1">
      <c r="A26" s="148">
        <v>2079999</v>
      </c>
      <c r="B26" s="148" t="s">
        <v>89</v>
      </c>
      <c r="C26" s="150">
        <f>290.48-3.61</f>
        <v>286.87</v>
      </c>
      <c r="D26" s="305"/>
      <c r="E26" s="150">
        <f>290.48-3.61</f>
        <v>286.87</v>
      </c>
    </row>
    <row r="27" spans="1:5" s="287" customFormat="1" ht="20.25" customHeight="1">
      <c r="A27" s="148" t="s">
        <v>90</v>
      </c>
      <c r="B27" s="148" t="s">
        <v>91</v>
      </c>
      <c r="C27" s="157">
        <f>D27+E27</f>
        <v>68.68</v>
      </c>
      <c r="D27" s="149">
        <v>68.68</v>
      </c>
      <c r="E27" s="158"/>
    </row>
    <row r="28" spans="1:5" s="169" customFormat="1" ht="27" customHeight="1">
      <c r="A28" s="148" t="s">
        <v>92</v>
      </c>
      <c r="B28" s="148" t="s">
        <v>93</v>
      </c>
      <c r="C28" s="156">
        <f>C29+C30</f>
        <v>68.68</v>
      </c>
      <c r="D28" s="156">
        <f>D29+D30</f>
        <v>68.68</v>
      </c>
      <c r="E28" s="156"/>
    </row>
    <row r="29" spans="1:5" s="169" customFormat="1" ht="27" customHeight="1">
      <c r="A29" s="148" t="s">
        <v>94</v>
      </c>
      <c r="B29" s="148" t="s">
        <v>95</v>
      </c>
      <c r="C29" s="156">
        <v>45.79</v>
      </c>
      <c r="D29" s="156">
        <v>45.79</v>
      </c>
      <c r="E29" s="156"/>
    </row>
    <row r="30" spans="1:5" s="169" customFormat="1" ht="27" customHeight="1">
      <c r="A30" s="148" t="s">
        <v>96</v>
      </c>
      <c r="B30" s="148" t="s">
        <v>97</v>
      </c>
      <c r="C30" s="156">
        <v>22.89</v>
      </c>
      <c r="D30" s="156">
        <v>22.89</v>
      </c>
      <c r="E30" s="156"/>
    </row>
    <row r="31" spans="1:5" s="169" customFormat="1" ht="27" customHeight="1">
      <c r="A31" s="148" t="s">
        <v>98</v>
      </c>
      <c r="B31" s="148" t="s">
        <v>99</v>
      </c>
      <c r="C31" s="156">
        <v>29.46</v>
      </c>
      <c r="D31" s="156">
        <v>29.46</v>
      </c>
      <c r="E31" s="156"/>
    </row>
    <row r="32" spans="1:5" s="169" customFormat="1" ht="27" customHeight="1">
      <c r="A32" s="148" t="s">
        <v>100</v>
      </c>
      <c r="B32" s="148" t="s">
        <v>101</v>
      </c>
      <c r="C32" s="156">
        <v>29.46</v>
      </c>
      <c r="D32" s="156">
        <f>D33+D34+D35</f>
        <v>29.46</v>
      </c>
      <c r="E32" s="156"/>
    </row>
    <row r="33" spans="1:5" s="169" customFormat="1" ht="27" customHeight="1">
      <c r="A33" s="148" t="s">
        <v>102</v>
      </c>
      <c r="B33" s="148" t="s">
        <v>103</v>
      </c>
      <c r="C33" s="156">
        <v>9.45</v>
      </c>
      <c r="D33" s="156">
        <v>9.45</v>
      </c>
      <c r="E33" s="156"/>
    </row>
    <row r="34" spans="1:5" s="169" customFormat="1" ht="27" customHeight="1">
      <c r="A34" s="148" t="s">
        <v>104</v>
      </c>
      <c r="B34" s="148" t="s">
        <v>105</v>
      </c>
      <c r="C34" s="156">
        <v>19.16</v>
      </c>
      <c r="D34" s="156">
        <v>19.16</v>
      </c>
      <c r="E34" s="156"/>
    </row>
    <row r="35" spans="1:5" s="169" customFormat="1" ht="27" customHeight="1">
      <c r="A35" s="148" t="s">
        <v>106</v>
      </c>
      <c r="B35" s="148" t="s">
        <v>107</v>
      </c>
      <c r="C35" s="156">
        <v>0.85</v>
      </c>
      <c r="D35" s="156">
        <v>0.85</v>
      </c>
      <c r="E35" s="156"/>
    </row>
    <row r="36" spans="1:5" s="169" customFormat="1" ht="27" customHeight="1">
      <c r="A36" s="148" t="s">
        <v>108</v>
      </c>
      <c r="B36" s="148" t="s">
        <v>109</v>
      </c>
      <c r="C36" s="156">
        <v>34.34</v>
      </c>
      <c r="D36" s="156">
        <v>34.34</v>
      </c>
      <c r="E36" s="156"/>
    </row>
    <row r="37" spans="1:5" s="169" customFormat="1" ht="27" customHeight="1">
      <c r="A37" s="148" t="s">
        <v>110</v>
      </c>
      <c r="B37" s="148" t="s">
        <v>111</v>
      </c>
      <c r="C37" s="156">
        <v>34.34</v>
      </c>
      <c r="D37" s="156">
        <v>34.34</v>
      </c>
      <c r="E37" s="156"/>
    </row>
    <row r="38" spans="1:5" s="169" customFormat="1" ht="27" customHeight="1">
      <c r="A38" s="148" t="s">
        <v>112</v>
      </c>
      <c r="B38" s="148" t="s">
        <v>113</v>
      </c>
      <c r="C38" s="156">
        <v>34.34</v>
      </c>
      <c r="D38" s="156">
        <v>34.34</v>
      </c>
      <c r="E38" s="156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6944444444444444" right="0.36944444444444446" top="0.4597222222222222" bottom="0.3597222222222222" header="0.4097222222222222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8">
      <selection activeCell="H13" sqref="H13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258" customWidth="1"/>
    <col min="5" max="5" width="18.66015625" style="258" customWidth="1"/>
    <col min="6" max="6" width="16.33203125" style="258" customWidth="1"/>
  </cols>
  <sheetData>
    <row r="1" spans="1:4" ht="18">
      <c r="A1" s="259" t="s">
        <v>114</v>
      </c>
      <c r="B1" s="227"/>
      <c r="C1" s="227"/>
      <c r="D1" s="260"/>
    </row>
    <row r="2" spans="1:6" ht="94.5" customHeight="1">
      <c r="A2" s="261" t="s">
        <v>115</v>
      </c>
      <c r="B2" s="261"/>
      <c r="C2" s="261"/>
      <c r="D2" s="262"/>
      <c r="E2" s="262"/>
      <c r="F2" s="262"/>
    </row>
    <row r="3" spans="1:6" ht="18.75">
      <c r="A3" s="263"/>
      <c r="B3" s="263"/>
      <c r="C3" s="250" t="s">
        <v>2</v>
      </c>
      <c r="D3" s="264"/>
      <c r="E3" s="264"/>
      <c r="F3" s="264"/>
    </row>
    <row r="4" spans="1:6" ht="18.75" customHeight="1">
      <c r="A4" s="265" t="s">
        <v>49</v>
      </c>
      <c r="B4" s="266"/>
      <c r="C4" s="267" t="s">
        <v>116</v>
      </c>
      <c r="D4" s="268" t="s">
        <v>117</v>
      </c>
      <c r="E4" s="268"/>
      <c r="F4" s="269"/>
    </row>
    <row r="5" spans="1:6" ht="23.25" customHeight="1">
      <c r="A5" s="270" t="s">
        <v>118</v>
      </c>
      <c r="B5" s="271" t="s">
        <v>119</v>
      </c>
      <c r="C5" s="272"/>
      <c r="D5" s="273" t="s">
        <v>51</v>
      </c>
      <c r="E5" s="273" t="s">
        <v>120</v>
      </c>
      <c r="F5" s="274" t="s">
        <v>121</v>
      </c>
    </row>
    <row r="6" spans="1:6" s="126" customFormat="1" ht="12">
      <c r="A6" s="238">
        <v>301</v>
      </c>
      <c r="B6" s="157"/>
      <c r="C6" s="275" t="s">
        <v>122</v>
      </c>
      <c r="D6" s="157">
        <f aca="true" t="shared" si="0" ref="D6:D12">SUM(E6:F6)</f>
        <v>467.71000000000004</v>
      </c>
      <c r="E6" s="276">
        <f>SUM(E7:E28)</f>
        <v>418.97</v>
      </c>
      <c r="F6" s="276">
        <f>SUM(F19)+F29</f>
        <v>48.739999999999995</v>
      </c>
    </row>
    <row r="7" spans="1:6" s="126" customFormat="1" ht="12">
      <c r="A7" s="277"/>
      <c r="B7" s="278">
        <v>30101</v>
      </c>
      <c r="C7" s="279" t="s">
        <v>123</v>
      </c>
      <c r="D7" s="157">
        <f t="shared" si="0"/>
        <v>139.43</v>
      </c>
      <c r="E7" s="276">
        <v>139.43</v>
      </c>
      <c r="F7" s="280"/>
    </row>
    <row r="8" spans="1:6" s="126" customFormat="1" ht="12">
      <c r="A8" s="277"/>
      <c r="B8" s="278">
        <v>30102</v>
      </c>
      <c r="C8" s="279" t="s">
        <v>124</v>
      </c>
      <c r="D8" s="157">
        <f t="shared" si="0"/>
        <v>53.82</v>
      </c>
      <c r="E8" s="276">
        <v>53.82</v>
      </c>
      <c r="F8" s="280"/>
    </row>
    <row r="9" spans="1:6" s="126" customFormat="1" ht="12">
      <c r="A9" s="277"/>
      <c r="B9" s="278">
        <v>30103</v>
      </c>
      <c r="C9" s="279" t="s">
        <v>125</v>
      </c>
      <c r="D9" s="157">
        <f t="shared" si="0"/>
        <v>4.07</v>
      </c>
      <c r="E9" s="276">
        <v>4.07</v>
      </c>
      <c r="F9" s="280"/>
    </row>
    <row r="10" spans="1:6" s="126" customFormat="1" ht="12">
      <c r="A10" s="277"/>
      <c r="B10" s="278">
        <v>30107</v>
      </c>
      <c r="C10" s="279" t="s">
        <v>126</v>
      </c>
      <c r="D10" s="157">
        <f t="shared" si="0"/>
        <v>86.15</v>
      </c>
      <c r="E10" s="276">
        <v>86.15</v>
      </c>
      <c r="F10" s="280"/>
    </row>
    <row r="11" spans="1:6" s="126" customFormat="1" ht="12">
      <c r="A11" s="277"/>
      <c r="B11" s="278">
        <v>30108</v>
      </c>
      <c r="C11" s="279" t="s">
        <v>127</v>
      </c>
      <c r="D11" s="157">
        <f t="shared" si="0"/>
        <v>45.79</v>
      </c>
      <c r="E11" s="276">
        <v>45.79</v>
      </c>
      <c r="F11" s="280"/>
    </row>
    <row r="12" spans="1:6" s="126" customFormat="1" ht="12">
      <c r="A12" s="238"/>
      <c r="B12" s="278">
        <v>30109</v>
      </c>
      <c r="C12" s="279" t="s">
        <v>128</v>
      </c>
      <c r="D12" s="157">
        <f t="shared" si="0"/>
        <v>22.89</v>
      </c>
      <c r="E12" s="276">
        <v>22.89</v>
      </c>
      <c r="F12" s="280"/>
    </row>
    <row r="13" spans="1:6" s="126" customFormat="1" ht="12">
      <c r="A13" s="238"/>
      <c r="B13" s="278">
        <v>30110</v>
      </c>
      <c r="C13" s="279" t="s">
        <v>129</v>
      </c>
      <c r="D13" s="276">
        <v>28.61</v>
      </c>
      <c r="E13" s="276">
        <v>28.61</v>
      </c>
      <c r="F13" s="276"/>
    </row>
    <row r="14" spans="1:6" s="126" customFormat="1" ht="12">
      <c r="A14" s="238"/>
      <c r="B14" s="278">
        <v>30111</v>
      </c>
      <c r="C14" s="279" t="s">
        <v>130</v>
      </c>
      <c r="D14" s="276"/>
      <c r="E14" s="276"/>
      <c r="F14" s="276"/>
    </row>
    <row r="15" spans="1:6" s="126" customFormat="1" ht="12">
      <c r="A15" s="238"/>
      <c r="B15" s="278">
        <v>30112</v>
      </c>
      <c r="C15" s="279" t="s">
        <v>131</v>
      </c>
      <c r="D15" s="276">
        <v>0.85</v>
      </c>
      <c r="E15" s="276">
        <v>0.85</v>
      </c>
      <c r="F15" s="276"/>
    </row>
    <row r="16" spans="1:6" s="126" customFormat="1" ht="12">
      <c r="A16" s="238"/>
      <c r="B16" s="278">
        <v>30113</v>
      </c>
      <c r="C16" s="279" t="s">
        <v>132</v>
      </c>
      <c r="D16" s="276">
        <v>34.34</v>
      </c>
      <c r="E16" s="276">
        <v>34.34</v>
      </c>
      <c r="F16" s="276"/>
    </row>
    <row r="17" spans="1:6" s="126" customFormat="1" ht="12">
      <c r="A17" s="238"/>
      <c r="B17" s="278">
        <v>30114</v>
      </c>
      <c r="C17" s="279" t="s">
        <v>133</v>
      </c>
      <c r="D17" s="157"/>
      <c r="E17" s="276"/>
      <c r="F17" s="276"/>
    </row>
    <row r="18" spans="1:6" s="126" customFormat="1" ht="12">
      <c r="A18" s="238"/>
      <c r="B18" s="278">
        <v>30199</v>
      </c>
      <c r="C18" s="279" t="s">
        <v>134</v>
      </c>
      <c r="D18" s="157"/>
      <c r="E18" s="276"/>
      <c r="F18" s="276"/>
    </row>
    <row r="19" spans="1:6" s="126" customFormat="1" ht="12">
      <c r="A19" s="277">
        <v>302</v>
      </c>
      <c r="B19" s="281"/>
      <c r="C19" s="282" t="s">
        <v>135</v>
      </c>
      <c r="D19" s="157">
        <f>SUM(E19:F19)</f>
        <v>48.739999999999995</v>
      </c>
      <c r="E19" s="276">
        <f>SUM(E20:E21)</f>
        <v>0</v>
      </c>
      <c r="F19" s="276">
        <f>SUM(F20:F27)</f>
        <v>48.739999999999995</v>
      </c>
    </row>
    <row r="20" spans="1:6" s="126" customFormat="1" ht="12">
      <c r="A20" s="238"/>
      <c r="B20" s="281" t="s">
        <v>136</v>
      </c>
      <c r="C20" s="283" t="s">
        <v>137</v>
      </c>
      <c r="D20" s="157">
        <f>SUM(F20:F20)</f>
        <v>22.5</v>
      </c>
      <c r="E20" s="78"/>
      <c r="F20" s="276">
        <v>22.5</v>
      </c>
    </row>
    <row r="21" spans="1:11" s="126" customFormat="1" ht="12">
      <c r="A21" s="238"/>
      <c r="B21" s="281" t="s">
        <v>138</v>
      </c>
      <c r="C21" s="283" t="s">
        <v>139</v>
      </c>
      <c r="D21" s="157">
        <f>SUM(E21:F21)</f>
        <v>2</v>
      </c>
      <c r="E21" s="276"/>
      <c r="F21" s="280">
        <v>2</v>
      </c>
      <c r="K21" s="284"/>
    </row>
    <row r="22" spans="1:11" s="126" customFormat="1" ht="12">
      <c r="A22" s="277"/>
      <c r="B22" s="281" t="s">
        <v>140</v>
      </c>
      <c r="C22" s="283" t="s">
        <v>141</v>
      </c>
      <c r="D22" s="157">
        <f aca="true" t="shared" si="1" ref="D22:D29">SUM(E22:F22)</f>
        <v>3.4</v>
      </c>
      <c r="E22" s="276"/>
      <c r="F22" s="280">
        <v>3.4</v>
      </c>
      <c r="K22" s="285"/>
    </row>
    <row r="23" spans="1:11" s="126" customFormat="1" ht="12">
      <c r="A23" s="277"/>
      <c r="B23" s="281" t="s">
        <v>142</v>
      </c>
      <c r="C23" s="283" t="s">
        <v>143</v>
      </c>
      <c r="D23" s="157">
        <f t="shared" si="1"/>
        <v>2.79</v>
      </c>
      <c r="E23" s="276"/>
      <c r="F23" s="280">
        <v>2.79</v>
      </c>
      <c r="K23" s="285"/>
    </row>
    <row r="24" spans="1:11" s="126" customFormat="1" ht="12">
      <c r="A24" s="277"/>
      <c r="B24" s="281" t="s">
        <v>144</v>
      </c>
      <c r="C24" s="283" t="s">
        <v>145</v>
      </c>
      <c r="D24" s="157">
        <f t="shared" si="1"/>
        <v>5</v>
      </c>
      <c r="E24" s="276"/>
      <c r="F24" s="280">
        <v>5</v>
      </c>
      <c r="K24" s="285"/>
    </row>
    <row r="25" spans="1:11" s="126" customFormat="1" ht="12">
      <c r="A25" s="277"/>
      <c r="B25" s="281" t="s">
        <v>146</v>
      </c>
      <c r="C25" s="283" t="s">
        <v>147</v>
      </c>
      <c r="D25" s="157">
        <f t="shared" si="1"/>
        <v>10.26</v>
      </c>
      <c r="E25" s="276"/>
      <c r="F25" s="280">
        <v>10.26</v>
      </c>
      <c r="K25" s="284"/>
    </row>
    <row r="26" spans="1:6" s="126" customFormat="1" ht="12">
      <c r="A26" s="277"/>
      <c r="B26" s="281" t="s">
        <v>148</v>
      </c>
      <c r="C26" s="283" t="s">
        <v>149</v>
      </c>
      <c r="D26" s="157">
        <f t="shared" si="1"/>
        <v>0</v>
      </c>
      <c r="E26" s="276"/>
      <c r="F26" s="280"/>
    </row>
    <row r="27" spans="1:6" s="126" customFormat="1" ht="12">
      <c r="A27" s="277"/>
      <c r="B27" s="281" t="s">
        <v>150</v>
      </c>
      <c r="C27" s="283" t="s">
        <v>151</v>
      </c>
      <c r="D27" s="157">
        <f t="shared" si="1"/>
        <v>2.79</v>
      </c>
      <c r="E27" s="276"/>
      <c r="F27" s="280">
        <v>2.79</v>
      </c>
    </row>
    <row r="28" spans="1:6" s="126" customFormat="1" ht="12">
      <c r="A28" s="277">
        <v>303</v>
      </c>
      <c r="B28" s="281"/>
      <c r="C28" s="282" t="s">
        <v>152</v>
      </c>
      <c r="D28" s="157">
        <f t="shared" si="1"/>
        <v>3.02</v>
      </c>
      <c r="E28" s="276">
        <v>3.02</v>
      </c>
      <c r="F28" s="280"/>
    </row>
    <row r="29" spans="1:6" s="126" customFormat="1" ht="12">
      <c r="A29" s="277"/>
      <c r="B29" s="281" t="s">
        <v>153</v>
      </c>
      <c r="C29" s="283" t="s">
        <v>154</v>
      </c>
      <c r="D29" s="157">
        <f t="shared" si="1"/>
        <v>3.02</v>
      </c>
      <c r="E29" s="276">
        <v>3.02</v>
      </c>
      <c r="F29" s="280"/>
    </row>
    <row r="30" ht="14.25">
      <c r="A30" s="191" t="s">
        <v>155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6986111111111111" right="0.6986111111111111" top="0.75" bottom="0.75" header="0.3" footer="0.3"/>
  <pageSetup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4" sqref="A4:F6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246" customFormat="1" ht="24" customHeight="1">
      <c r="A1" s="115" t="s">
        <v>156</v>
      </c>
      <c r="B1" s="115"/>
    </row>
    <row r="2" spans="1:6" ht="69" customHeight="1">
      <c r="A2" s="248" t="s">
        <v>157</v>
      </c>
      <c r="B2" s="248"/>
      <c r="C2" s="248"/>
      <c r="D2" s="248"/>
      <c r="E2" s="248"/>
      <c r="F2" s="248"/>
    </row>
    <row r="3" spans="1:6" s="247" customFormat="1" ht="19.5" customHeight="1">
      <c r="A3" s="249"/>
      <c r="F3" s="250" t="s">
        <v>2</v>
      </c>
    </row>
    <row r="4" spans="1:7" ht="42" customHeight="1">
      <c r="A4" s="251" t="s">
        <v>6</v>
      </c>
      <c r="B4" s="251"/>
      <c r="C4" s="251"/>
      <c r="D4" s="251"/>
      <c r="E4" s="251"/>
      <c r="F4" s="251"/>
      <c r="G4" s="252"/>
    </row>
    <row r="5" spans="1:7" ht="42" customHeight="1">
      <c r="A5" s="251" t="s">
        <v>51</v>
      </c>
      <c r="B5" s="120" t="s">
        <v>158</v>
      </c>
      <c r="C5" s="251" t="s">
        <v>159</v>
      </c>
      <c r="D5" s="251"/>
      <c r="E5" s="251"/>
      <c r="F5" s="251" t="s">
        <v>160</v>
      </c>
      <c r="G5" s="252"/>
    </row>
    <row r="6" spans="1:7" ht="42" customHeight="1">
      <c r="A6" s="251"/>
      <c r="B6" s="120"/>
      <c r="C6" s="251" t="s">
        <v>9</v>
      </c>
      <c r="D6" s="120" t="s">
        <v>161</v>
      </c>
      <c r="E6" s="120" t="s">
        <v>162</v>
      </c>
      <c r="F6" s="251"/>
      <c r="G6" s="252"/>
    </row>
    <row r="7" spans="1:7" ht="42" customHeight="1">
      <c r="A7" s="253">
        <v>7</v>
      </c>
      <c r="B7" s="254"/>
      <c r="C7" s="255">
        <v>5</v>
      </c>
      <c r="D7" s="256"/>
      <c r="E7" s="257">
        <v>5</v>
      </c>
      <c r="F7" s="254">
        <v>2</v>
      </c>
      <c r="G7" s="252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4" sqref="A4:IV13"/>
    </sheetView>
  </sheetViews>
  <sheetFormatPr defaultColWidth="9.33203125" defaultRowHeight="11.25"/>
  <cols>
    <col min="1" max="1" width="21" style="224" customWidth="1"/>
    <col min="2" max="2" width="55.16015625" style="224" customWidth="1"/>
    <col min="3" max="3" width="21.16015625" style="225" customWidth="1"/>
    <col min="4" max="4" width="18.33203125" style="225" customWidth="1"/>
    <col min="5" max="5" width="19.16015625" style="225" customWidth="1"/>
    <col min="6" max="16384" width="9.33203125" style="224" customWidth="1"/>
  </cols>
  <sheetData>
    <row r="1" spans="1:7" ht="18.75">
      <c r="A1" s="226" t="s">
        <v>163</v>
      </c>
      <c r="B1" s="226"/>
      <c r="C1" s="226"/>
      <c r="D1" s="226"/>
      <c r="E1" s="226"/>
      <c r="F1" s="227"/>
      <c r="G1" s="227"/>
    </row>
    <row r="2" spans="1:5" ht="22.5">
      <c r="A2" s="228" t="s">
        <v>164</v>
      </c>
      <c r="B2" s="228"/>
      <c r="C2" s="228"/>
      <c r="D2" s="228"/>
      <c r="E2" s="228"/>
    </row>
    <row r="3" spans="2:5" ht="15">
      <c r="B3" s="229"/>
      <c r="D3" s="230" t="s">
        <v>2</v>
      </c>
      <c r="E3" s="230"/>
    </row>
    <row r="4" spans="1:5" s="222" customFormat="1" ht="20.25" customHeight="1">
      <c r="A4" s="231" t="s">
        <v>49</v>
      </c>
      <c r="B4" s="232" t="s">
        <v>50</v>
      </c>
      <c r="C4" s="232" t="s">
        <v>165</v>
      </c>
      <c r="D4" s="232"/>
      <c r="E4" s="233"/>
    </row>
    <row r="5" spans="1:5" s="222" customFormat="1" ht="20.25" customHeight="1">
      <c r="A5" s="234"/>
      <c r="B5" s="235"/>
      <c r="C5" s="235" t="s">
        <v>51</v>
      </c>
      <c r="D5" s="236" t="s">
        <v>52</v>
      </c>
      <c r="E5" s="237" t="s">
        <v>53</v>
      </c>
    </row>
    <row r="6" spans="1:5" s="222" customFormat="1" ht="24" customHeight="1">
      <c r="A6" s="238"/>
      <c r="B6" s="239" t="s">
        <v>51</v>
      </c>
      <c r="C6" s="239">
        <f>D6+E6</f>
        <v>443.69</v>
      </c>
      <c r="D6" s="240"/>
      <c r="E6" s="163">
        <f>E7+E10</f>
        <v>443.69</v>
      </c>
    </row>
    <row r="7" spans="1:5" s="222" customFormat="1" ht="20.25" customHeight="1">
      <c r="A7" s="241">
        <v>229</v>
      </c>
      <c r="B7" s="162" t="s">
        <v>166</v>
      </c>
      <c r="C7" s="163">
        <f aca="true" t="shared" si="0" ref="C7:C9">110+118.69</f>
        <v>228.69</v>
      </c>
      <c r="D7" s="242"/>
      <c r="E7" s="163">
        <f aca="true" t="shared" si="1" ref="E7:E9">110+118.69</f>
        <v>228.69</v>
      </c>
    </row>
    <row r="8" spans="1:5" s="222" customFormat="1" ht="20.25" customHeight="1">
      <c r="A8" s="241">
        <v>22960</v>
      </c>
      <c r="B8" s="162" t="s">
        <v>167</v>
      </c>
      <c r="C8" s="163">
        <f t="shared" si="0"/>
        <v>228.69</v>
      </c>
      <c r="D8" s="242"/>
      <c r="E8" s="163">
        <f t="shared" si="1"/>
        <v>228.69</v>
      </c>
    </row>
    <row r="9" spans="1:5" s="222" customFormat="1" ht="20.25" customHeight="1">
      <c r="A9" s="241">
        <v>2296003</v>
      </c>
      <c r="B9" s="162" t="s">
        <v>168</v>
      </c>
      <c r="C9" s="163">
        <f t="shared" si="0"/>
        <v>228.69</v>
      </c>
      <c r="D9" s="242"/>
      <c r="E9" s="163">
        <f t="shared" si="1"/>
        <v>228.69</v>
      </c>
    </row>
    <row r="10" spans="1:5" s="222" customFormat="1" ht="20.25" customHeight="1">
      <c r="A10" s="241">
        <v>207</v>
      </c>
      <c r="B10" s="162" t="s">
        <v>169</v>
      </c>
      <c r="C10" s="163">
        <v>215</v>
      </c>
      <c r="D10" s="242"/>
      <c r="E10" s="163">
        <v>215</v>
      </c>
    </row>
    <row r="11" spans="1:5" s="222" customFormat="1" ht="20.25" customHeight="1">
      <c r="A11" s="241">
        <v>20709</v>
      </c>
      <c r="B11" s="162" t="s">
        <v>170</v>
      </c>
      <c r="C11" s="163">
        <v>215</v>
      </c>
      <c r="D11" s="242"/>
      <c r="E11" s="163">
        <v>215</v>
      </c>
    </row>
    <row r="12" spans="1:5" s="222" customFormat="1" ht="20.25" customHeight="1">
      <c r="A12" s="241">
        <v>2070904</v>
      </c>
      <c r="B12" s="162" t="s">
        <v>171</v>
      </c>
      <c r="C12" s="163">
        <v>215</v>
      </c>
      <c r="D12" s="242"/>
      <c r="E12" s="163">
        <v>215</v>
      </c>
    </row>
    <row r="13" spans="1:5" s="222" customFormat="1" ht="20.25" customHeight="1">
      <c r="A13" s="241"/>
      <c r="B13" s="243"/>
      <c r="C13" s="239"/>
      <c r="D13" s="242"/>
      <c r="E13" s="163"/>
    </row>
    <row r="14" spans="1:4" ht="18.75">
      <c r="A14" s="224" t="s">
        <v>172</v>
      </c>
      <c r="B14" s="229"/>
      <c r="D14" s="244"/>
    </row>
    <row r="17" spans="2:5" s="223" customFormat="1" ht="14.25">
      <c r="B17" s="224"/>
      <c r="C17" s="225"/>
      <c r="D17" s="225"/>
      <c r="E17" s="245"/>
    </row>
    <row r="35" ht="14.25" hidden="1"/>
    <row r="36" ht="14.25" hidden="1"/>
    <row r="45" ht="14.25" hidden="1"/>
    <row r="46" ht="14.25" hidden="1"/>
    <row r="47" ht="14.25" hidden="1"/>
    <row r="48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 D3 F1:IV6 D5:E6 B7:IV65536">
    <cfRule type="expression" priority="1" dxfId="0" stopIfTrue="1">
      <formula>含公式的单元格</formula>
    </cfRule>
  </conditionalFormatting>
  <printOptions horizontalCentered="1"/>
  <pageMargins left="0.7097222222222223" right="0.7097222222222223" top="0.42986111111111114" bottom="0.26944444444444443" header="0.30972222222222223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8">
      <selection activeCell="C28" sqref="C28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129" customWidth="1"/>
  </cols>
  <sheetData>
    <row r="1" ht="13.5">
      <c r="A1" s="192" t="s">
        <v>173</v>
      </c>
    </row>
    <row r="2" spans="1:4" ht="26.25">
      <c r="A2" s="132" t="s">
        <v>174</v>
      </c>
      <c r="B2" s="132"/>
      <c r="C2" s="132"/>
      <c r="D2" s="131"/>
    </row>
    <row r="3" spans="1:4" ht="11.25">
      <c r="A3" s="193"/>
      <c r="B3" s="193"/>
      <c r="C3" s="193"/>
      <c r="D3" s="194" t="s">
        <v>2</v>
      </c>
    </row>
    <row r="4" spans="1:4" ht="15.75" customHeight="1">
      <c r="A4" s="195" t="s">
        <v>175</v>
      </c>
      <c r="B4" s="136"/>
      <c r="C4" s="196" t="s">
        <v>176</v>
      </c>
      <c r="D4" s="197"/>
    </row>
    <row r="5" spans="1:4" ht="15.75" customHeight="1">
      <c r="A5" s="198" t="s">
        <v>177</v>
      </c>
      <c r="B5" s="140" t="s">
        <v>6</v>
      </c>
      <c r="C5" s="140" t="s">
        <v>178</v>
      </c>
      <c r="D5" s="199" t="s">
        <v>6</v>
      </c>
    </row>
    <row r="6" spans="1:4" ht="15.75" customHeight="1">
      <c r="A6" s="200" t="s">
        <v>179</v>
      </c>
      <c r="B6" s="147">
        <f>504.01+694</f>
        <v>1198.01</v>
      </c>
      <c r="C6" s="201" t="s">
        <v>180</v>
      </c>
      <c r="D6" s="147">
        <v>2.79</v>
      </c>
    </row>
    <row r="7" spans="1:4" ht="15.75" customHeight="1">
      <c r="A7" s="200" t="s">
        <v>181</v>
      </c>
      <c r="B7" s="147">
        <v>110</v>
      </c>
      <c r="C7" s="201" t="s">
        <v>182</v>
      </c>
      <c r="D7" s="147"/>
    </row>
    <row r="8" spans="1:4" ht="15.75" customHeight="1">
      <c r="A8" s="200" t="s">
        <v>183</v>
      </c>
      <c r="B8" s="147"/>
      <c r="C8" s="201" t="s">
        <v>184</v>
      </c>
      <c r="D8" s="147"/>
    </row>
    <row r="9" spans="1:4" ht="15.75" customHeight="1">
      <c r="A9" s="200" t="s">
        <v>185</v>
      </c>
      <c r="B9" s="147"/>
      <c r="C9" s="201" t="s">
        <v>186</v>
      </c>
      <c r="D9" s="147"/>
    </row>
    <row r="10" spans="1:4" ht="15.75" customHeight="1">
      <c r="A10" s="200" t="s">
        <v>187</v>
      </c>
      <c r="B10" s="147"/>
      <c r="C10" s="201" t="s">
        <v>188</v>
      </c>
      <c r="D10" s="147"/>
    </row>
    <row r="11" spans="1:4" ht="15.75" customHeight="1">
      <c r="A11" s="200" t="s">
        <v>189</v>
      </c>
      <c r="B11" s="147"/>
      <c r="C11" s="201" t="s">
        <v>190</v>
      </c>
      <c r="D11" s="147"/>
    </row>
    <row r="12" spans="1:4" ht="15.75" customHeight="1">
      <c r="A12" s="200"/>
      <c r="B12" s="147"/>
      <c r="C12" s="201" t="s">
        <v>191</v>
      </c>
      <c r="D12" s="147">
        <v>1761.03</v>
      </c>
    </row>
    <row r="13" spans="1:4" ht="15.75" customHeight="1">
      <c r="A13" s="202"/>
      <c r="B13" s="203"/>
      <c r="C13" s="201" t="s">
        <v>192</v>
      </c>
      <c r="D13" s="147">
        <v>68.68</v>
      </c>
    </row>
    <row r="14" spans="1:4" ht="15.75" customHeight="1">
      <c r="A14" s="200"/>
      <c r="B14" s="203"/>
      <c r="C14" s="201" t="s">
        <v>193</v>
      </c>
      <c r="D14" s="147">
        <v>29.46</v>
      </c>
    </row>
    <row r="15" spans="1:4" ht="15.75" customHeight="1">
      <c r="A15" s="200"/>
      <c r="B15" s="203"/>
      <c r="C15" s="201" t="s">
        <v>194</v>
      </c>
      <c r="D15" s="147"/>
    </row>
    <row r="16" spans="1:4" ht="15.75" customHeight="1">
      <c r="A16" s="200"/>
      <c r="B16" s="203"/>
      <c r="C16" s="201" t="s">
        <v>195</v>
      </c>
      <c r="D16" s="147"/>
    </row>
    <row r="17" spans="1:4" ht="15.75" customHeight="1">
      <c r="A17" s="200"/>
      <c r="B17" s="203"/>
      <c r="C17" s="201" t="s">
        <v>196</v>
      </c>
      <c r="D17" s="147"/>
    </row>
    <row r="18" spans="1:4" ht="15.75" customHeight="1">
      <c r="A18" s="200"/>
      <c r="B18" s="203"/>
      <c r="C18" s="201" t="s">
        <v>197</v>
      </c>
      <c r="D18" s="147"/>
    </row>
    <row r="19" spans="1:4" ht="15.75" customHeight="1">
      <c r="A19" s="200"/>
      <c r="B19" s="203"/>
      <c r="C19" s="201" t="s">
        <v>198</v>
      </c>
      <c r="D19" s="147"/>
    </row>
    <row r="20" spans="1:4" ht="15.75" customHeight="1">
      <c r="A20" s="200"/>
      <c r="B20" s="203"/>
      <c r="C20" s="201" t="s">
        <v>199</v>
      </c>
      <c r="D20" s="147"/>
    </row>
    <row r="21" spans="1:4" ht="15.75" customHeight="1">
      <c r="A21" s="200"/>
      <c r="B21" s="203"/>
      <c r="C21" s="201" t="s">
        <v>200</v>
      </c>
      <c r="D21" s="147"/>
    </row>
    <row r="22" spans="1:4" ht="15.75" customHeight="1">
      <c r="A22" s="200"/>
      <c r="B22" s="203"/>
      <c r="C22" s="201" t="s">
        <v>201</v>
      </c>
      <c r="D22" s="147"/>
    </row>
    <row r="23" spans="1:4" ht="15.75" customHeight="1">
      <c r="A23" s="200"/>
      <c r="B23" s="203"/>
      <c r="C23" s="204" t="s">
        <v>202</v>
      </c>
      <c r="D23" s="147"/>
    </row>
    <row r="24" spans="1:4" ht="15.75" customHeight="1">
      <c r="A24" s="200"/>
      <c r="B24" s="203"/>
      <c r="C24" s="204" t="s">
        <v>203</v>
      </c>
      <c r="D24" s="147">
        <v>34.34</v>
      </c>
    </row>
    <row r="25" spans="1:4" ht="15.75" customHeight="1">
      <c r="A25" s="200"/>
      <c r="B25" s="203"/>
      <c r="C25" s="204" t="s">
        <v>204</v>
      </c>
      <c r="D25" s="147"/>
    </row>
    <row r="26" spans="1:4" ht="15.75" customHeight="1">
      <c r="A26" s="200"/>
      <c r="B26" s="203"/>
      <c r="C26" s="204" t="s">
        <v>205</v>
      </c>
      <c r="D26" s="147"/>
    </row>
    <row r="27" spans="1:4" ht="15.75" customHeight="1">
      <c r="A27" s="200"/>
      <c r="B27" s="203"/>
      <c r="C27" s="204" t="s">
        <v>206</v>
      </c>
      <c r="D27" s="147">
        <v>228.69</v>
      </c>
    </row>
    <row r="28" spans="1:4" ht="15.75" customHeight="1">
      <c r="A28" s="200"/>
      <c r="B28" s="203"/>
      <c r="C28" s="204" t="s">
        <v>207</v>
      </c>
      <c r="D28" s="147"/>
    </row>
    <row r="29" spans="1:4" ht="15.75" customHeight="1">
      <c r="A29" s="200"/>
      <c r="B29" s="203"/>
      <c r="C29" s="204" t="s">
        <v>208</v>
      </c>
      <c r="D29" s="147"/>
    </row>
    <row r="30" spans="1:4" ht="15.75" customHeight="1">
      <c r="A30" s="205"/>
      <c r="B30" s="203"/>
      <c r="C30" s="140"/>
      <c r="D30" s="147"/>
    </row>
    <row r="31" spans="1:4" ht="15.75" customHeight="1">
      <c r="A31" s="198" t="s">
        <v>209</v>
      </c>
      <c r="B31" s="147">
        <f>SUM(B6:B30)</f>
        <v>1308.01</v>
      </c>
      <c r="C31" s="198" t="s">
        <v>210</v>
      </c>
      <c r="D31" s="147">
        <f>D6+D7+D8+D9+D10+D11+D12+D13+D14+D24+D27</f>
        <v>2124.99</v>
      </c>
    </row>
    <row r="32" spans="1:4" ht="15.75" customHeight="1">
      <c r="A32" s="205" t="s">
        <v>211</v>
      </c>
      <c r="B32" s="203"/>
      <c r="C32" s="206" t="s">
        <v>212</v>
      </c>
      <c r="D32" s="207"/>
    </row>
    <row r="33" spans="1:4" ht="15.75" customHeight="1">
      <c r="A33" s="198" t="s">
        <v>213</v>
      </c>
      <c r="B33" s="147">
        <v>816.98</v>
      </c>
      <c r="C33" s="208"/>
      <c r="D33" s="209"/>
    </row>
    <row r="34" spans="1:4" ht="15.75" customHeight="1">
      <c r="A34" s="210" t="s">
        <v>43</v>
      </c>
      <c r="B34" s="211">
        <f>B31+B33</f>
        <v>2124.99</v>
      </c>
      <c r="C34" s="210" t="s">
        <v>214</v>
      </c>
      <c r="D34" s="212">
        <f>D33+D31</f>
        <v>2124.99</v>
      </c>
    </row>
    <row r="35" ht="24" customHeight="1">
      <c r="A35" s="213" t="s">
        <v>215</v>
      </c>
    </row>
    <row r="36" spans="1:6" ht="24" customHeight="1">
      <c r="A36" s="214" t="s">
        <v>216</v>
      </c>
      <c r="B36" s="215"/>
      <c r="C36" s="215"/>
      <c r="D36" s="216"/>
      <c r="E36" s="215"/>
      <c r="F36" s="215"/>
    </row>
    <row r="37" ht="24" customHeight="1">
      <c r="A37" s="217" t="s">
        <v>217</v>
      </c>
    </row>
    <row r="38" spans="1:5" ht="24.75" customHeight="1">
      <c r="A38" s="218"/>
      <c r="B38" s="219"/>
      <c r="C38" s="219"/>
      <c r="D38" s="220"/>
      <c r="E38" s="219"/>
    </row>
    <row r="49" ht="11.25">
      <c r="F49" s="221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6875" right="0.2798611111111111" top="0.6097222222222223" bottom="1.0895833333333333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城口县文化和旅游发展委员会</cp:lastModifiedBy>
  <cp:lastPrinted>2017-01-17T00:46:33Z</cp:lastPrinted>
  <dcterms:created xsi:type="dcterms:W3CDTF">2010-11-30T02:24:49Z</dcterms:created>
  <dcterms:modified xsi:type="dcterms:W3CDTF">2022-02-16T11:14:27Z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F1D56F65FC054799BC05176A58AA9490</vt:lpwstr>
  </property>
</Properties>
</file>