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bookViews>
  <sheets>
    <sheet name="2024年项目库 (2)"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xlnm._FilterDatabase" localSheetId="0" hidden="1">'2024年项目库 (2)'!$5:$567</definedName>
    <definedName name="项目类型">#REF!</definedName>
    <definedName name="_xlnm.Print_Titles" localSheetId="0">'2024年项目库 (2)'!$2:$5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<sst xmlns="http://schemas.openxmlformats.org/spreadsheetml/2006/main" count="17569" uniqueCount="5595">
  <si>
    <t>城口县巩固脱贫攻坚成果和乡村振兴三年滚动实施项目储备库（2024）</t>
  </si>
  <si>
    <t>序号</t>
  </si>
  <si>
    <t>项目名称</t>
  </si>
  <si>
    <t>项目类型</t>
  </si>
  <si>
    <t>二级项目类型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</si>
  <si>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</si>
  <si>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</si>
  <si>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</si>
  <si>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</si>
  <si>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</si>
  <si>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</si>
  <si>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</si>
  <si>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</si>
  <si>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</si>
  <si>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</si>
  <si>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</si>
  <si>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</si>
  <si>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</si>
  <si>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</si>
  <si>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</si>
  <si>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</si>
  <si>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</si>
  <si>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</si>
  <si>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</si>
  <si>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</si>
  <si>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</si>
  <si>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</si>
  <si>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</si>
  <si>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</si>
  <si>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</si>
  <si>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</si>
  <si>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</si>
  <si>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</si>
  <si>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</si>
  <si>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</si>
  <si>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</si>
  <si>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</si>
  <si>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</si>
  <si>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</si>
  <si>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</si>
  <si>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</si>
  <si>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</si>
  <si>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</si>
  <si>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</si>
  <si>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
指标  </t>
  </si>
  <si>
    <t xml:space="preserve">质量
指标 </t>
  </si>
  <si>
    <t xml:space="preserve">时效
指标 </t>
  </si>
  <si>
    <t>成本
指标</t>
  </si>
  <si>
    <t xml:space="preserve">经济
效益 </t>
  </si>
  <si>
    <t xml:space="preserve">社会效益 </t>
  </si>
  <si>
    <t>可持续效益</t>
  </si>
  <si>
    <t>衔接资金</t>
  </si>
  <si>
    <t>其他财政涉农整合资金</t>
  </si>
  <si>
    <t>其他财政资金</t>
  </si>
  <si>
    <t>合计</t>
  </si>
  <si>
    <r>
      <rPr>
        <sz val="16"/>
        <rFont val="方正仿宋_GBK"/>
        <charset val="134"/>
      </rPr>
      <t>城口县</t>
    </r>
    <r>
      <rPr>
        <sz val="16"/>
        <rFont val="Times New Roman"/>
        <charset val="134"/>
      </rPr>
      <t>2024</t>
    </r>
    <r>
      <rPr>
        <sz val="16"/>
        <rFont val="方正仿宋_GBK"/>
        <charset val="134"/>
      </rPr>
      <t>年葛城街道高山蔬菜产业项目</t>
    </r>
  </si>
  <si>
    <t>产业发展</t>
  </si>
  <si>
    <t>生产项目</t>
  </si>
  <si>
    <t>种植业基地</t>
  </si>
  <si>
    <r>
      <rPr>
        <sz val="16"/>
        <rFont val="方正仿宋_GBK"/>
        <charset val="134"/>
      </rPr>
      <t>在航空茶厂托管土地</t>
    </r>
    <r>
      <rPr>
        <sz val="16"/>
        <rFont val="Times New Roman"/>
        <charset val="134"/>
      </rPr>
      <t>400</t>
    </r>
    <r>
      <rPr>
        <sz val="16"/>
        <rFont val="方正仿宋_GBK"/>
        <charset val="134"/>
      </rPr>
      <t>亩种植包包菜等适合高山生长的蔬菜品种。</t>
    </r>
  </si>
  <si>
    <t>续建</t>
  </si>
  <si>
    <r>
      <rPr>
        <sz val="16"/>
        <rFont val="方正仿宋_GBK"/>
        <charset val="134"/>
      </rPr>
      <t>庙垭</t>
    </r>
    <r>
      <rPr>
        <sz val="16"/>
        <rFont val="Times New Roman"/>
        <charset val="134"/>
      </rPr>
      <t>6</t>
    </r>
    <r>
      <rPr>
        <sz val="16"/>
        <rFont val="方正仿宋_GBK"/>
        <charset val="134"/>
      </rPr>
      <t>组</t>
    </r>
  </si>
  <si>
    <r>
      <rPr>
        <sz val="16"/>
        <rFont val="方正仿宋_GBK"/>
        <charset val="134"/>
      </rPr>
      <t>通过项目实施，推动我街道蔬菜产业发展有序进行，推进产业类型升级；持续巩固脱贫攻坚成果；市场主体托管农户土地</t>
    </r>
    <r>
      <rPr>
        <sz val="16"/>
        <rFont val="Times New Roman"/>
        <charset val="134"/>
      </rPr>
      <t>400</t>
    </r>
    <r>
      <rPr>
        <sz val="16"/>
        <rFont val="方正仿宋_GBK"/>
        <charset val="134"/>
      </rPr>
      <t>亩种植高山蔬菜，带动约</t>
    </r>
    <r>
      <rPr>
        <sz val="16"/>
        <rFont val="Times New Roman"/>
        <charset val="134"/>
      </rPr>
      <t>10</t>
    </r>
    <r>
      <rPr>
        <sz val="16"/>
        <rFont val="方正仿宋_GBK"/>
        <charset val="134"/>
      </rPr>
      <t>人左右务工增收</t>
    </r>
    <r>
      <rPr>
        <sz val="16"/>
        <rFont val="Times New Roman"/>
        <charset val="134"/>
      </rPr>
      <t>2000</t>
    </r>
    <r>
      <rPr>
        <sz val="16"/>
        <rFont val="方正仿宋_GBK"/>
        <charset val="134"/>
      </rPr>
      <t>元</t>
    </r>
    <r>
      <rPr>
        <sz val="16"/>
        <rFont val="Times New Roman"/>
        <charset val="134"/>
      </rPr>
      <t>/</t>
    </r>
    <r>
      <rPr>
        <sz val="16"/>
        <rFont val="方正仿宋_GBK"/>
        <charset val="134"/>
      </rPr>
      <t>人。</t>
    </r>
  </si>
  <si>
    <r>
      <rPr>
        <sz val="16"/>
        <rFont val="方正仿宋_GBK"/>
        <charset val="134"/>
      </rPr>
      <t>一、群众参与</t>
    </r>
    <r>
      <rPr>
        <sz val="16"/>
        <rFont val="Times New Roman"/>
        <charset val="134"/>
      </rPr>
      <t>:20</t>
    </r>
    <r>
      <rPr>
        <sz val="16"/>
        <rFont val="方正仿宋_GBK"/>
        <charset val="134"/>
      </rPr>
      <t>余人参与前期项目确定会议、决议，</t>
    </r>
    <r>
      <rPr>
        <sz val="16"/>
        <rFont val="Times New Roman"/>
        <charset val="134"/>
      </rPr>
      <t>15</t>
    </r>
    <r>
      <rPr>
        <sz val="16"/>
        <rFont val="方正仿宋_GBK"/>
        <charset val="134"/>
      </rPr>
      <t>人参与入库项目的选择，</t>
    </r>
    <r>
      <rPr>
        <sz val="16"/>
        <rFont val="Times New Roman"/>
        <charset val="134"/>
      </rPr>
      <t>3</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增加务工岗位</t>
    </r>
    <r>
      <rPr>
        <sz val="16"/>
        <rFont val="Times New Roman"/>
        <charset val="134"/>
      </rPr>
      <t>10</t>
    </r>
    <r>
      <rPr>
        <sz val="16"/>
        <rFont val="方正仿宋_GBK"/>
        <charset val="134"/>
      </rPr>
      <t>个，增加工资性收入</t>
    </r>
    <r>
      <rPr>
        <sz val="16"/>
        <rFont val="Times New Roman"/>
        <charset val="134"/>
      </rPr>
      <t>2000</t>
    </r>
    <r>
      <rPr>
        <sz val="16"/>
        <rFont val="方正仿宋_GBK"/>
        <charset val="134"/>
      </rPr>
      <t>元</t>
    </r>
    <r>
      <rPr>
        <sz val="16"/>
        <rFont val="Times New Roman"/>
        <charset val="134"/>
      </rPr>
      <t>/</t>
    </r>
    <r>
      <rPr>
        <sz val="16"/>
        <rFont val="方正仿宋_GBK"/>
        <charset val="134"/>
      </rPr>
      <t>人</t>
    </r>
    <r>
      <rPr>
        <sz val="16"/>
        <rFont val="Times New Roman"/>
        <charset val="134"/>
      </rPr>
      <t xml:space="preserve"> •</t>
    </r>
    <r>
      <rPr>
        <sz val="16"/>
        <rFont val="方正仿宋_GBK"/>
        <charset val="134"/>
      </rPr>
      <t>年。</t>
    </r>
    <r>
      <rPr>
        <sz val="16"/>
        <rFont val="Times New Roman"/>
        <charset val="134"/>
      </rPr>
      <t xml:space="preserve">
2.</t>
    </r>
    <r>
      <rPr>
        <sz val="16"/>
        <rFont val="方正仿宋_GBK"/>
        <charset val="134"/>
      </rPr>
      <t>流转</t>
    </r>
    <r>
      <rPr>
        <sz val="16"/>
        <rFont val="Times New Roman"/>
        <charset val="134"/>
      </rPr>
      <t>300</t>
    </r>
    <r>
      <rPr>
        <sz val="16"/>
        <rFont val="方正仿宋_GBK"/>
        <charset val="134"/>
      </rPr>
      <t>亩土地，增加流转性收入</t>
    </r>
    <r>
      <rPr>
        <sz val="16"/>
        <rFont val="Times New Roman"/>
        <charset val="134"/>
      </rPr>
      <t>500</t>
    </r>
    <r>
      <rPr>
        <sz val="16"/>
        <rFont val="方正仿宋_GBK"/>
        <charset val="134"/>
      </rPr>
      <t>元</t>
    </r>
    <r>
      <rPr>
        <sz val="16"/>
        <rFont val="Times New Roman"/>
        <charset val="134"/>
      </rPr>
      <t>/</t>
    </r>
    <r>
      <rPr>
        <sz val="16"/>
        <rFont val="方正仿宋_GBK"/>
        <charset val="134"/>
      </rPr>
      <t>亩</t>
    </r>
    <r>
      <rPr>
        <sz val="16"/>
        <rFont val="Times New Roman"/>
        <charset val="134"/>
      </rPr>
      <t xml:space="preserve"> •</t>
    </r>
    <r>
      <rPr>
        <sz val="16"/>
        <rFont val="方正仿宋_GBK"/>
        <charset val="134"/>
      </rPr>
      <t>年。</t>
    </r>
  </si>
  <si>
    <r>
      <rPr>
        <sz val="16"/>
        <rFont val="方正仿宋_GBK"/>
        <charset val="134"/>
      </rPr>
      <t>市场主体托管农户土地</t>
    </r>
    <r>
      <rPr>
        <sz val="16"/>
        <rFont val="Times New Roman"/>
        <charset val="134"/>
      </rPr>
      <t>400</t>
    </r>
    <r>
      <rPr>
        <sz val="16"/>
        <rFont val="方正仿宋_GBK"/>
        <charset val="134"/>
      </rPr>
      <t>亩种植高山蔬菜</t>
    </r>
  </si>
  <si>
    <r>
      <rPr>
        <sz val="16"/>
        <rFont val="方正仿宋_GBK"/>
        <charset val="134"/>
      </rPr>
      <t>托管农户土地</t>
    </r>
    <r>
      <rPr>
        <sz val="16"/>
        <rFont val="Times New Roman"/>
        <charset val="134"/>
      </rPr>
      <t>400</t>
    </r>
    <r>
      <rPr>
        <sz val="16"/>
        <rFont val="方正仿宋_GBK"/>
        <charset val="134"/>
      </rPr>
      <t>亩用于种植高山蔬菜</t>
    </r>
  </si>
  <si>
    <r>
      <rPr>
        <sz val="16"/>
        <rFont val="方正仿宋_GBK"/>
        <charset val="134"/>
      </rPr>
      <t>项目竣工验收合格率</t>
    </r>
    <r>
      <rPr>
        <sz val="16"/>
        <rFont val="Times New Roman"/>
        <charset val="134"/>
      </rPr>
      <t>100%</t>
    </r>
    <r>
      <rPr>
        <sz val="16"/>
        <rFont val="方正仿宋_GBK"/>
        <charset val="134"/>
      </rPr>
      <t>。</t>
    </r>
  </si>
  <si>
    <r>
      <rPr>
        <sz val="16"/>
        <rFont val="方正仿宋_GBK"/>
        <charset val="134"/>
      </rPr>
      <t>项目完工及时率</t>
    </r>
    <r>
      <rPr>
        <sz val="16"/>
        <rFont val="Times New Roman"/>
        <charset val="134"/>
      </rPr>
      <t>100%</t>
    </r>
  </si>
  <si>
    <t>实际完成投资能控制在概算范围内</t>
  </si>
  <si>
    <t>增加农户务工收入及土地托管收入</t>
  </si>
  <si>
    <t>采取订单农业模式进行生产，打造城口高山蔬菜品牌</t>
  </si>
  <si>
    <r>
      <rPr>
        <sz val="16"/>
        <rFont val="方正仿宋_GBK"/>
        <charset val="134"/>
      </rPr>
      <t>维修使用年限</t>
    </r>
    <r>
      <rPr>
        <sz val="16"/>
        <rFont val="Times New Roman"/>
        <charset val="134"/>
      </rPr>
      <t>≥2</t>
    </r>
    <r>
      <rPr>
        <sz val="16"/>
        <rFont val="方正仿宋_GBK"/>
        <charset val="134"/>
      </rPr>
      <t>年。</t>
    </r>
  </si>
  <si>
    <r>
      <rPr>
        <sz val="16"/>
        <rFont val="方正仿宋_GBK"/>
        <charset val="134"/>
      </rPr>
      <t>受益群众满意度</t>
    </r>
    <r>
      <rPr>
        <sz val="16"/>
        <rFont val="Times New Roman"/>
        <charset val="134"/>
      </rPr>
      <t>≥98%</t>
    </r>
  </si>
  <si>
    <t>城口县农业农村委</t>
  </si>
  <si>
    <t>葛城街道办事处</t>
  </si>
  <si>
    <r>
      <rPr>
        <sz val="16"/>
        <rFont val="Times New Roman"/>
        <charset val="134"/>
      </rPr>
      <t>2024</t>
    </r>
    <r>
      <rPr>
        <sz val="16"/>
        <rFont val="方正仿宋_GBK"/>
        <charset val="134"/>
      </rPr>
      <t>年</t>
    </r>
  </si>
  <si>
    <t>是</t>
  </si>
  <si>
    <t>否</t>
  </si>
  <si>
    <t>李健</t>
  </si>
  <si>
    <r>
      <rPr>
        <sz val="16"/>
        <rFont val="方正仿宋_GBK"/>
        <charset val="134"/>
      </rPr>
      <t>城口县</t>
    </r>
    <r>
      <rPr>
        <sz val="16"/>
        <rFont val="Times New Roman"/>
        <charset val="134"/>
      </rPr>
      <t>2024</t>
    </r>
    <r>
      <rPr>
        <sz val="16"/>
        <rFont val="方正仿宋_GBK"/>
        <charset val="134"/>
      </rPr>
      <t>年葛城街道东方红二村五小庭院经济项目</t>
    </r>
  </si>
  <si>
    <t>高质量庭院经济</t>
  </si>
  <si>
    <r>
      <rPr>
        <sz val="16"/>
        <rFont val="Times New Roman"/>
        <charset val="134"/>
      </rPr>
      <t>200</t>
    </r>
    <r>
      <rPr>
        <sz val="16"/>
        <rFont val="方正仿宋_GBK"/>
        <charset val="134"/>
      </rPr>
      <t>余户约</t>
    </r>
    <r>
      <rPr>
        <sz val="16"/>
        <rFont val="Times New Roman"/>
        <charset val="134"/>
      </rPr>
      <t>170</t>
    </r>
    <r>
      <rPr>
        <sz val="16"/>
        <rFont val="方正仿宋_GBK"/>
        <charset val="134"/>
      </rPr>
      <t>亩建小果园，</t>
    </r>
    <r>
      <rPr>
        <sz val="16"/>
        <rFont val="Times New Roman"/>
        <charset val="134"/>
      </rPr>
      <t>200</t>
    </r>
    <r>
      <rPr>
        <sz val="16"/>
        <rFont val="方正仿宋_GBK"/>
        <charset val="134"/>
      </rPr>
      <t>余户约</t>
    </r>
    <r>
      <rPr>
        <sz val="16"/>
        <rFont val="Times New Roman"/>
        <charset val="134"/>
      </rPr>
      <t>50</t>
    </r>
    <r>
      <rPr>
        <sz val="16"/>
        <rFont val="方正仿宋_GBK"/>
        <charset val="134"/>
      </rPr>
      <t>亩建小花卉园，</t>
    </r>
    <r>
      <rPr>
        <sz val="16"/>
        <rFont val="Times New Roman"/>
        <charset val="134"/>
      </rPr>
      <t>200</t>
    </r>
    <r>
      <rPr>
        <sz val="16"/>
        <rFont val="方正仿宋_GBK"/>
        <charset val="134"/>
      </rPr>
      <t>余户约</t>
    </r>
    <r>
      <rPr>
        <sz val="16"/>
        <rFont val="Times New Roman"/>
        <charset val="134"/>
      </rPr>
      <t>40</t>
    </r>
    <r>
      <rPr>
        <sz val="16"/>
        <rFont val="方正仿宋_GBK"/>
        <charset val="134"/>
      </rPr>
      <t>亩建小瓜菜园，</t>
    </r>
    <r>
      <rPr>
        <sz val="16"/>
        <rFont val="Times New Roman"/>
        <charset val="134"/>
      </rPr>
      <t>20</t>
    </r>
    <r>
      <rPr>
        <sz val="16"/>
        <rFont val="方正仿宋_GBK"/>
        <charset val="134"/>
      </rPr>
      <t>余户建小养殖园。</t>
    </r>
  </si>
  <si>
    <t>新建</t>
  </si>
  <si>
    <r>
      <rPr>
        <sz val="16"/>
        <rFont val="方正仿宋_GBK"/>
        <charset val="134"/>
      </rPr>
      <t>东方红二村</t>
    </r>
    <r>
      <rPr>
        <sz val="16"/>
        <rFont val="Times New Roman"/>
        <charset val="134"/>
      </rPr>
      <t>1-8</t>
    </r>
    <r>
      <rPr>
        <sz val="16"/>
        <rFont val="方正仿宋_GBK"/>
        <charset val="134"/>
      </rPr>
      <t>组</t>
    </r>
  </si>
  <si>
    <r>
      <rPr>
        <sz val="16"/>
        <rFont val="方正仿宋_GBK"/>
        <charset val="134"/>
      </rPr>
      <t>通过项目实施，推动我街道庭院经济有序发展，持续巩固脱贫攻坚成果；大力打造农户</t>
    </r>
    <r>
      <rPr>
        <sz val="16"/>
        <rFont val="Times New Roman"/>
        <charset val="134"/>
      </rPr>
      <t>“</t>
    </r>
    <r>
      <rPr>
        <sz val="16"/>
        <rFont val="方正仿宋_GBK"/>
        <charset val="134"/>
      </rPr>
      <t>五小</t>
    </r>
    <r>
      <rPr>
        <sz val="16"/>
        <rFont val="Times New Roman"/>
        <charset val="134"/>
      </rPr>
      <t>”</t>
    </r>
    <r>
      <rPr>
        <sz val="16"/>
        <rFont val="方正仿宋_GBK"/>
        <charset val="134"/>
      </rPr>
      <t>庭院经济，吸引游客观光，带动露地蔬菜和农副产品销售，增加农户收益。</t>
    </r>
  </si>
  <si>
    <r>
      <rPr>
        <sz val="16"/>
        <rFont val="方正仿宋_GBK"/>
        <charset val="134"/>
      </rPr>
      <t>一、群众参与</t>
    </r>
    <r>
      <rPr>
        <sz val="16"/>
        <rFont val="Times New Roman"/>
        <charset val="134"/>
      </rPr>
      <t>:20</t>
    </r>
    <r>
      <rPr>
        <sz val="16"/>
        <rFont val="方正仿宋_GBK"/>
        <charset val="134"/>
      </rPr>
      <t>余人参与前期项目确定会议、决议，</t>
    </r>
    <r>
      <rPr>
        <sz val="16"/>
        <rFont val="Times New Roman"/>
        <charset val="134"/>
      </rPr>
      <t>15</t>
    </r>
    <r>
      <rPr>
        <sz val="16"/>
        <rFont val="方正仿宋_GBK"/>
        <charset val="134"/>
      </rPr>
      <t>人参与入库项目的选择，</t>
    </r>
    <r>
      <rPr>
        <sz val="16"/>
        <rFont val="Times New Roman"/>
        <charset val="134"/>
      </rPr>
      <t>3</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、受益群众</t>
    </r>
    <r>
      <rPr>
        <sz val="16"/>
        <rFont val="Times New Roman"/>
        <charset val="134"/>
      </rPr>
      <t>200</t>
    </r>
    <r>
      <rPr>
        <sz val="16"/>
        <rFont val="方正仿宋_GBK"/>
        <charset val="134"/>
      </rPr>
      <t>余户，户均年增收</t>
    </r>
    <r>
      <rPr>
        <sz val="16"/>
        <rFont val="Times New Roman"/>
        <charset val="134"/>
      </rPr>
      <t>1000</t>
    </r>
    <r>
      <rPr>
        <sz val="16"/>
        <rFont val="方正仿宋_GBK"/>
        <charset val="134"/>
      </rPr>
      <t>元。</t>
    </r>
    <r>
      <rPr>
        <sz val="16"/>
        <rFont val="Times New Roman"/>
        <charset val="134"/>
      </rPr>
      <t>2</t>
    </r>
    <r>
      <rPr>
        <sz val="16"/>
        <rFont val="方正仿宋_GBK"/>
        <charset val="134"/>
      </rPr>
      <t>、规范农户发展庭院经济的生产经营场所，降低农户的建设成本，促进参与农户的生产积极性。</t>
    </r>
  </si>
  <si>
    <r>
      <rPr>
        <sz val="16"/>
        <rFont val="方正仿宋_GBK"/>
        <charset val="134"/>
      </rPr>
      <t>大力打造农户</t>
    </r>
    <r>
      <rPr>
        <sz val="16"/>
        <rFont val="Times New Roman"/>
        <charset val="134"/>
      </rPr>
      <t>“</t>
    </r>
    <r>
      <rPr>
        <sz val="16"/>
        <rFont val="方正仿宋_GBK"/>
        <charset val="134"/>
      </rPr>
      <t>五小</t>
    </r>
    <r>
      <rPr>
        <sz val="16"/>
        <rFont val="Times New Roman"/>
        <charset val="134"/>
      </rPr>
      <t>”</t>
    </r>
    <r>
      <rPr>
        <sz val="16"/>
        <rFont val="方正仿宋_GBK"/>
        <charset val="134"/>
      </rPr>
      <t>庭院经济，吸引游客观光，带动露地蔬菜和农副产品销售，增加农户收益</t>
    </r>
  </si>
  <si>
    <r>
      <rPr>
        <sz val="16"/>
        <rFont val="方正仿宋_GBK"/>
        <charset val="134"/>
      </rPr>
      <t>打造</t>
    </r>
    <r>
      <rPr>
        <sz val="16"/>
        <rFont val="Times New Roman"/>
        <charset val="134"/>
      </rPr>
      <t>200</t>
    </r>
    <r>
      <rPr>
        <sz val="16"/>
        <rFont val="方正仿宋_GBK"/>
        <charset val="134"/>
      </rPr>
      <t>余户约</t>
    </r>
    <r>
      <rPr>
        <sz val="16"/>
        <rFont val="Times New Roman"/>
        <charset val="134"/>
      </rPr>
      <t>170</t>
    </r>
    <r>
      <rPr>
        <sz val="16"/>
        <rFont val="方正仿宋_GBK"/>
        <charset val="134"/>
      </rPr>
      <t>亩建小果园，</t>
    </r>
    <r>
      <rPr>
        <sz val="16"/>
        <rFont val="Times New Roman"/>
        <charset val="134"/>
      </rPr>
      <t>200</t>
    </r>
    <r>
      <rPr>
        <sz val="16"/>
        <rFont val="方正仿宋_GBK"/>
        <charset val="134"/>
      </rPr>
      <t>余户约</t>
    </r>
    <r>
      <rPr>
        <sz val="16"/>
        <rFont val="Times New Roman"/>
        <charset val="134"/>
      </rPr>
      <t>50</t>
    </r>
    <r>
      <rPr>
        <sz val="16"/>
        <rFont val="方正仿宋_GBK"/>
        <charset val="134"/>
      </rPr>
      <t>亩建小花卉园，</t>
    </r>
    <r>
      <rPr>
        <sz val="16"/>
        <rFont val="Times New Roman"/>
        <charset val="134"/>
      </rPr>
      <t>200</t>
    </r>
    <r>
      <rPr>
        <sz val="16"/>
        <rFont val="方正仿宋_GBK"/>
        <charset val="134"/>
      </rPr>
      <t>余户约</t>
    </r>
    <r>
      <rPr>
        <sz val="16"/>
        <rFont val="Times New Roman"/>
        <charset val="134"/>
      </rPr>
      <t>40</t>
    </r>
    <r>
      <rPr>
        <sz val="16"/>
        <rFont val="方正仿宋_GBK"/>
        <charset val="134"/>
      </rPr>
      <t>亩建小瓜菜园，</t>
    </r>
    <r>
      <rPr>
        <sz val="16"/>
        <rFont val="Times New Roman"/>
        <charset val="134"/>
      </rPr>
      <t>20</t>
    </r>
    <r>
      <rPr>
        <sz val="16"/>
        <rFont val="方正仿宋_GBK"/>
        <charset val="134"/>
      </rPr>
      <t>余户建小养殖园。</t>
    </r>
  </si>
  <si>
    <t>增加农户产业收入，促进乡村旅游和农副产品销售</t>
  </si>
  <si>
    <r>
      <rPr>
        <sz val="16"/>
        <rFont val="方正仿宋_GBK"/>
        <charset val="134"/>
      </rPr>
      <t>为农户打造</t>
    </r>
    <r>
      <rPr>
        <sz val="16"/>
        <rFont val="Times New Roman"/>
        <charset val="134"/>
      </rPr>
      <t>“</t>
    </r>
    <r>
      <rPr>
        <sz val="16"/>
        <rFont val="方正仿宋_GBK"/>
        <charset val="134"/>
      </rPr>
      <t>五小</t>
    </r>
    <r>
      <rPr>
        <sz val="16"/>
        <rFont val="Times New Roman"/>
        <charset val="134"/>
      </rPr>
      <t>”</t>
    </r>
    <r>
      <rPr>
        <sz val="16"/>
        <rFont val="方正仿宋_GBK"/>
        <charset val="134"/>
      </rPr>
      <t>庭院经济，吸引游客观光，促进农副产品销售，增加农户收入</t>
    </r>
  </si>
  <si>
    <r>
      <rPr>
        <sz val="16"/>
        <rFont val="方正仿宋_GBK"/>
        <charset val="134"/>
      </rPr>
      <t>城口县</t>
    </r>
    <r>
      <rPr>
        <sz val="16"/>
        <rFont val="Times New Roman"/>
        <charset val="134"/>
      </rPr>
      <t>2024</t>
    </r>
    <r>
      <rPr>
        <sz val="16"/>
        <rFont val="方正仿宋_GBK"/>
        <charset val="134"/>
      </rPr>
      <t>年葛城街道东方红二村饮水安全巩固提升项目</t>
    </r>
  </si>
  <si>
    <t>乡村建设行动</t>
  </si>
  <si>
    <t>农村基础设施（含产业配套基础设施）</t>
  </si>
  <si>
    <t>农村供水保障设施建设</t>
  </si>
  <si>
    <r>
      <rPr>
        <sz val="16"/>
        <rFont val="方正仿宋_GBK"/>
        <charset val="134"/>
      </rPr>
      <t>新建东方红二村</t>
    </r>
    <r>
      <rPr>
        <sz val="16"/>
        <rFont val="Times New Roman"/>
        <charset val="134"/>
      </rPr>
      <t>20</t>
    </r>
    <r>
      <rPr>
        <sz val="16"/>
        <rFont val="方正仿宋_GBK"/>
        <charset val="134"/>
      </rPr>
      <t>立方蓄水池</t>
    </r>
    <r>
      <rPr>
        <sz val="16"/>
        <rFont val="Times New Roman"/>
        <charset val="134"/>
      </rPr>
      <t>3</t>
    </r>
    <r>
      <rPr>
        <sz val="16"/>
        <rFont val="方正仿宋_GBK"/>
        <charset val="134"/>
      </rPr>
      <t>口，</t>
    </r>
    <r>
      <rPr>
        <sz val="16"/>
        <rFont val="Times New Roman"/>
        <charset val="134"/>
      </rPr>
      <t>6</t>
    </r>
    <r>
      <rPr>
        <sz val="16"/>
        <rFont val="方正仿宋_GBK"/>
        <charset val="134"/>
      </rPr>
      <t>立方蓄水池</t>
    </r>
    <r>
      <rPr>
        <sz val="16"/>
        <rFont val="Times New Roman"/>
        <charset val="134"/>
      </rPr>
      <t>2</t>
    </r>
    <r>
      <rPr>
        <sz val="16"/>
        <rFont val="方正仿宋_GBK"/>
        <charset val="134"/>
      </rPr>
      <t>口，取水口</t>
    </r>
    <r>
      <rPr>
        <sz val="16"/>
        <rFont val="Times New Roman"/>
        <charset val="134"/>
      </rPr>
      <t>5</t>
    </r>
    <r>
      <rPr>
        <sz val="16"/>
        <rFont val="方正仿宋_GBK"/>
        <charset val="134"/>
      </rPr>
      <t>处，铺设</t>
    </r>
    <r>
      <rPr>
        <sz val="16"/>
        <rFont val="Times New Roman"/>
        <charset val="134"/>
      </rPr>
      <t>DN32</t>
    </r>
    <r>
      <rPr>
        <sz val="16"/>
        <rFont val="方正仿宋_GBK"/>
        <charset val="134"/>
      </rPr>
      <t>管</t>
    </r>
    <r>
      <rPr>
        <sz val="16"/>
        <rFont val="Times New Roman"/>
        <charset val="134"/>
      </rPr>
      <t>2100</t>
    </r>
    <r>
      <rPr>
        <sz val="16"/>
        <rFont val="方正仿宋_GBK"/>
        <charset val="134"/>
      </rPr>
      <t>米，</t>
    </r>
    <r>
      <rPr>
        <sz val="16"/>
        <rFont val="Times New Roman"/>
        <charset val="134"/>
      </rPr>
      <t>DN25</t>
    </r>
    <r>
      <rPr>
        <sz val="16"/>
        <rFont val="方正仿宋_GBK"/>
        <charset val="134"/>
      </rPr>
      <t>管</t>
    </r>
    <r>
      <rPr>
        <sz val="16"/>
        <rFont val="Times New Roman"/>
        <charset val="134"/>
      </rPr>
      <t>3600</t>
    </r>
    <r>
      <rPr>
        <sz val="16"/>
        <rFont val="方正仿宋_GBK"/>
        <charset val="134"/>
      </rPr>
      <t>米，</t>
    </r>
    <r>
      <rPr>
        <sz val="16"/>
        <rFont val="Times New Roman"/>
        <charset val="134"/>
      </rPr>
      <t>DN20</t>
    </r>
    <r>
      <rPr>
        <sz val="16"/>
        <rFont val="方正仿宋_GBK"/>
        <charset val="134"/>
      </rPr>
      <t>管</t>
    </r>
    <r>
      <rPr>
        <sz val="16"/>
        <rFont val="Times New Roman"/>
        <charset val="134"/>
      </rPr>
      <t>6600</t>
    </r>
    <r>
      <rPr>
        <sz val="16"/>
        <rFont val="方正仿宋_GBK"/>
        <charset val="134"/>
      </rPr>
      <t>米。</t>
    </r>
  </si>
  <si>
    <t>东方红二村</t>
  </si>
  <si>
    <r>
      <rPr>
        <sz val="16"/>
        <rFont val="方正仿宋_GBK"/>
        <charset val="134"/>
      </rPr>
      <t>通过项目实施，解决东方红二村</t>
    </r>
    <r>
      <rPr>
        <sz val="16"/>
        <rFont val="Times New Roman"/>
        <charset val="134"/>
      </rPr>
      <t>45</t>
    </r>
    <r>
      <rPr>
        <sz val="16"/>
        <rFont val="方正仿宋_GBK"/>
        <charset val="134"/>
      </rPr>
      <t>户村民的安全饮水问题，确保享受安全饮水到户，不断提高辖区饮水保供能力，提高村民的生产生活质量。其中脱贫人口</t>
    </r>
    <r>
      <rPr>
        <sz val="16"/>
        <rFont val="Times New Roman"/>
        <charset val="134"/>
      </rPr>
      <t>152</t>
    </r>
    <r>
      <rPr>
        <sz val="16"/>
        <rFont val="方正仿宋_GBK"/>
        <charset val="134"/>
      </rPr>
      <t>人，监测对象</t>
    </r>
    <r>
      <rPr>
        <sz val="16"/>
        <rFont val="Times New Roman"/>
        <charset val="134"/>
      </rPr>
      <t>3</t>
    </r>
    <r>
      <rPr>
        <sz val="16"/>
        <rFont val="方正仿宋_GBK"/>
        <charset val="134"/>
      </rPr>
      <t>人。</t>
    </r>
  </si>
  <si>
    <r>
      <rPr>
        <sz val="16"/>
        <rFont val="方正仿宋_GBK"/>
        <charset val="134"/>
      </rPr>
      <t>一、群众参与</t>
    </r>
    <r>
      <rPr>
        <sz val="16"/>
        <rFont val="Times New Roman"/>
        <charset val="134"/>
      </rPr>
      <t>:20</t>
    </r>
    <r>
      <rPr>
        <sz val="16"/>
        <rFont val="方正仿宋_GBK"/>
        <charset val="134"/>
      </rPr>
      <t>余人参与前期项目确定会议、决议，</t>
    </r>
    <r>
      <rPr>
        <sz val="16"/>
        <rFont val="Times New Roman"/>
        <charset val="134"/>
      </rPr>
      <t>15</t>
    </r>
    <r>
      <rPr>
        <sz val="16"/>
        <rFont val="方正仿宋_GBK"/>
        <charset val="134"/>
      </rPr>
      <t>人参与入库项目的选择，</t>
    </r>
    <r>
      <rPr>
        <sz val="16"/>
        <rFont val="Times New Roman"/>
        <charset val="134"/>
      </rPr>
      <t>3</t>
    </r>
    <r>
      <rPr>
        <sz val="16"/>
        <rFont val="方正仿宋_GBK"/>
        <charset val="134"/>
      </rPr>
      <t>人参与项目实施过程中施工质量和资金使用的监督等。二、利益联结机制：</t>
    </r>
    <r>
      <rPr>
        <sz val="16"/>
        <rFont val="Times New Roman"/>
        <charset val="134"/>
      </rPr>
      <t>1.</t>
    </r>
    <r>
      <rPr>
        <sz val="16"/>
        <rFont val="方正仿宋_GBK"/>
        <charset val="134"/>
      </rPr>
      <t>提供就业岗位约</t>
    </r>
    <r>
      <rPr>
        <sz val="16"/>
        <rFont val="Times New Roman"/>
        <charset val="134"/>
      </rPr>
      <t>6</t>
    </r>
    <r>
      <rPr>
        <sz val="16"/>
        <rFont val="方正仿宋_GBK"/>
        <charset val="134"/>
      </rPr>
      <t>个，增加工资性收入</t>
    </r>
    <r>
      <rPr>
        <sz val="16"/>
        <rFont val="Times New Roman"/>
        <charset val="134"/>
      </rPr>
      <t>2000</t>
    </r>
    <r>
      <rPr>
        <sz val="16"/>
        <rFont val="方正仿宋_GBK"/>
        <charset val="134"/>
      </rPr>
      <t>元</t>
    </r>
    <r>
      <rPr>
        <sz val="16"/>
        <rFont val="Times New Roman"/>
        <charset val="134"/>
      </rPr>
      <t>/</t>
    </r>
    <r>
      <rPr>
        <sz val="16"/>
        <rFont val="方正仿宋_GBK"/>
        <charset val="134"/>
      </rPr>
      <t>人</t>
    </r>
    <r>
      <rPr>
        <sz val="16"/>
        <rFont val="Times New Roman"/>
        <charset val="134"/>
      </rPr>
      <t xml:space="preserve"> •</t>
    </r>
    <r>
      <rPr>
        <sz val="16"/>
        <rFont val="方正仿宋_GBK"/>
        <charset val="134"/>
      </rPr>
      <t>年。</t>
    </r>
  </si>
  <si>
    <t>巩固提升东方红二村村民的生活饮水问题</t>
  </si>
  <si>
    <r>
      <rPr>
        <sz val="16"/>
        <rFont val="Times New Roman"/>
        <charset val="134"/>
      </rPr>
      <t>1</t>
    </r>
    <r>
      <rPr>
        <sz val="16"/>
        <rFont val="方正仿宋_GBK"/>
        <charset val="134"/>
      </rPr>
      <t>、新建东方红二村</t>
    </r>
    <r>
      <rPr>
        <sz val="16"/>
        <rFont val="Times New Roman"/>
        <charset val="134"/>
      </rPr>
      <t>20</t>
    </r>
    <r>
      <rPr>
        <sz val="16"/>
        <rFont val="方正仿宋_GBK"/>
        <charset val="134"/>
      </rPr>
      <t>立方蓄水池</t>
    </r>
    <r>
      <rPr>
        <sz val="16"/>
        <rFont val="Times New Roman"/>
        <charset val="134"/>
      </rPr>
      <t>3</t>
    </r>
    <r>
      <rPr>
        <sz val="16"/>
        <rFont val="方正仿宋_GBK"/>
        <charset val="134"/>
      </rPr>
      <t>口，</t>
    </r>
    <r>
      <rPr>
        <sz val="16"/>
        <rFont val="Times New Roman"/>
        <charset val="134"/>
      </rPr>
      <t>6</t>
    </r>
    <r>
      <rPr>
        <sz val="16"/>
        <rFont val="方正仿宋_GBK"/>
        <charset val="134"/>
      </rPr>
      <t>立方蓄水池</t>
    </r>
    <r>
      <rPr>
        <sz val="16"/>
        <rFont val="Times New Roman"/>
        <charset val="134"/>
      </rPr>
      <t>2</t>
    </r>
    <r>
      <rPr>
        <sz val="16"/>
        <rFont val="方正仿宋_GBK"/>
        <charset val="134"/>
      </rPr>
      <t>口，取水口</t>
    </r>
    <r>
      <rPr>
        <sz val="16"/>
        <rFont val="Times New Roman"/>
        <charset val="134"/>
      </rPr>
      <t>5</t>
    </r>
    <r>
      <rPr>
        <sz val="16"/>
        <rFont val="方正仿宋_GBK"/>
        <charset val="134"/>
      </rPr>
      <t>处，铺设</t>
    </r>
    <r>
      <rPr>
        <sz val="16"/>
        <rFont val="Times New Roman"/>
        <charset val="134"/>
      </rPr>
      <t>DN32</t>
    </r>
    <r>
      <rPr>
        <sz val="16"/>
        <rFont val="方正仿宋_GBK"/>
        <charset val="134"/>
      </rPr>
      <t>管</t>
    </r>
    <r>
      <rPr>
        <sz val="16"/>
        <rFont val="Times New Roman"/>
        <charset val="134"/>
      </rPr>
      <t>2100</t>
    </r>
    <r>
      <rPr>
        <sz val="16"/>
        <rFont val="方正仿宋_GBK"/>
        <charset val="134"/>
      </rPr>
      <t>米，</t>
    </r>
    <r>
      <rPr>
        <sz val="16"/>
        <rFont val="Times New Roman"/>
        <charset val="134"/>
      </rPr>
      <t>DN25</t>
    </r>
    <r>
      <rPr>
        <sz val="16"/>
        <rFont val="方正仿宋_GBK"/>
        <charset val="134"/>
      </rPr>
      <t>管</t>
    </r>
    <r>
      <rPr>
        <sz val="16"/>
        <rFont val="Times New Roman"/>
        <charset val="134"/>
      </rPr>
      <t>3600</t>
    </r>
    <r>
      <rPr>
        <sz val="16"/>
        <rFont val="方正仿宋_GBK"/>
        <charset val="134"/>
      </rPr>
      <t>米，</t>
    </r>
    <r>
      <rPr>
        <sz val="16"/>
        <rFont val="Times New Roman"/>
        <charset val="134"/>
      </rPr>
      <t>DN20</t>
    </r>
    <r>
      <rPr>
        <sz val="16"/>
        <rFont val="方正仿宋_GBK"/>
        <charset val="134"/>
      </rPr>
      <t>管</t>
    </r>
    <r>
      <rPr>
        <sz val="16"/>
        <rFont val="Times New Roman"/>
        <charset val="134"/>
      </rPr>
      <t>6600</t>
    </r>
    <r>
      <rPr>
        <sz val="16"/>
        <rFont val="方正仿宋_GBK"/>
        <charset val="134"/>
      </rPr>
      <t>米。</t>
    </r>
    <r>
      <rPr>
        <sz val="16"/>
        <rFont val="Times New Roman"/>
        <charset val="134"/>
      </rPr>
      <t xml:space="preserve">  2</t>
    </r>
    <r>
      <rPr>
        <sz val="16"/>
        <rFont val="方正仿宋_GBK"/>
        <charset val="134"/>
      </rPr>
      <t>、预计投入资金</t>
    </r>
    <r>
      <rPr>
        <sz val="16"/>
        <rFont val="Times New Roman"/>
        <charset val="134"/>
      </rPr>
      <t>85</t>
    </r>
    <r>
      <rPr>
        <sz val="16"/>
        <rFont val="方正仿宋_GBK"/>
        <charset val="134"/>
      </rPr>
      <t>万元。</t>
    </r>
  </si>
  <si>
    <r>
      <rPr>
        <sz val="16"/>
        <rFont val="Times New Roman"/>
        <charset val="134"/>
      </rPr>
      <t>1</t>
    </r>
    <r>
      <rPr>
        <sz val="16"/>
        <rFont val="方正仿宋_GBK"/>
        <charset val="134"/>
      </rPr>
      <t>、新建东方红二村</t>
    </r>
    <r>
      <rPr>
        <sz val="16"/>
        <rFont val="Times New Roman"/>
        <charset val="134"/>
      </rPr>
      <t>6</t>
    </r>
    <r>
      <rPr>
        <sz val="16"/>
        <rFont val="方正仿宋_GBK"/>
        <charset val="134"/>
      </rPr>
      <t>立方蓄水池</t>
    </r>
    <r>
      <rPr>
        <sz val="16"/>
        <rFont val="Times New Roman"/>
        <charset val="134"/>
      </rPr>
      <t>2</t>
    </r>
    <r>
      <rPr>
        <sz val="16"/>
        <rFont val="方正仿宋_GBK"/>
        <charset val="134"/>
      </rPr>
      <t>口，</t>
    </r>
    <r>
      <rPr>
        <sz val="16"/>
        <rFont val="Times New Roman"/>
        <charset val="134"/>
      </rPr>
      <t>20</t>
    </r>
    <r>
      <rPr>
        <sz val="16"/>
        <rFont val="方正仿宋_GBK"/>
        <charset val="134"/>
      </rPr>
      <t>立方蓄水池</t>
    </r>
    <r>
      <rPr>
        <sz val="16"/>
        <rFont val="Times New Roman"/>
        <charset val="134"/>
      </rPr>
      <t>3</t>
    </r>
    <r>
      <rPr>
        <sz val="16"/>
        <rFont val="方正仿宋_GBK"/>
        <charset val="134"/>
      </rPr>
      <t>口，取水口</t>
    </r>
    <r>
      <rPr>
        <sz val="16"/>
        <rFont val="Times New Roman"/>
        <charset val="134"/>
      </rPr>
      <t>5</t>
    </r>
    <r>
      <rPr>
        <sz val="16"/>
        <rFont val="方正仿宋_GBK"/>
        <charset val="134"/>
      </rPr>
      <t>处，铺设</t>
    </r>
    <r>
      <rPr>
        <sz val="16"/>
        <rFont val="Times New Roman"/>
        <charset val="134"/>
      </rPr>
      <t>DN32</t>
    </r>
    <r>
      <rPr>
        <sz val="16"/>
        <rFont val="方正仿宋_GBK"/>
        <charset val="134"/>
      </rPr>
      <t>管</t>
    </r>
    <r>
      <rPr>
        <sz val="16"/>
        <rFont val="Times New Roman"/>
        <charset val="134"/>
      </rPr>
      <t>2100</t>
    </r>
    <r>
      <rPr>
        <sz val="16"/>
        <rFont val="方正仿宋_GBK"/>
        <charset val="134"/>
      </rPr>
      <t>米，</t>
    </r>
    <r>
      <rPr>
        <sz val="16"/>
        <rFont val="Times New Roman"/>
        <charset val="134"/>
      </rPr>
      <t>DN25</t>
    </r>
    <r>
      <rPr>
        <sz val="16"/>
        <rFont val="方正仿宋_GBK"/>
        <charset val="134"/>
      </rPr>
      <t>管</t>
    </r>
    <r>
      <rPr>
        <sz val="16"/>
        <rFont val="Times New Roman"/>
        <charset val="134"/>
      </rPr>
      <t>3600</t>
    </r>
    <r>
      <rPr>
        <sz val="16"/>
        <rFont val="方正仿宋_GBK"/>
        <charset val="134"/>
      </rPr>
      <t>米，</t>
    </r>
    <r>
      <rPr>
        <sz val="16"/>
        <rFont val="Times New Roman"/>
        <charset val="134"/>
      </rPr>
      <t>DN20</t>
    </r>
    <r>
      <rPr>
        <sz val="16"/>
        <rFont val="方正仿宋_GBK"/>
        <charset val="134"/>
      </rPr>
      <t>管</t>
    </r>
    <r>
      <rPr>
        <sz val="16"/>
        <rFont val="Times New Roman"/>
        <charset val="134"/>
      </rPr>
      <t>6600</t>
    </r>
    <r>
      <rPr>
        <sz val="16"/>
        <rFont val="方正仿宋_GBK"/>
        <charset val="134"/>
      </rPr>
      <t>米。</t>
    </r>
    <r>
      <rPr>
        <sz val="16"/>
        <rFont val="Times New Roman"/>
        <charset val="134"/>
      </rPr>
      <t xml:space="preserve">  2</t>
    </r>
    <r>
      <rPr>
        <sz val="16"/>
        <rFont val="方正仿宋_GBK"/>
        <charset val="134"/>
      </rPr>
      <t>、合计约</t>
    </r>
    <r>
      <rPr>
        <sz val="16"/>
        <rFont val="Times New Roman"/>
        <charset val="134"/>
      </rPr>
      <t>85</t>
    </r>
    <r>
      <rPr>
        <sz val="16"/>
        <rFont val="方正仿宋_GBK"/>
        <charset val="134"/>
      </rPr>
      <t>万元，建设成本≦</t>
    </r>
    <r>
      <rPr>
        <sz val="16"/>
        <rFont val="Times New Roman"/>
        <charset val="134"/>
      </rPr>
      <t>85</t>
    </r>
    <r>
      <rPr>
        <sz val="16"/>
        <rFont val="方正仿宋_GBK"/>
        <charset val="134"/>
      </rPr>
      <t>万元</t>
    </r>
    <r>
      <rPr>
        <sz val="16"/>
        <rFont val="Times New Roman"/>
        <charset val="134"/>
      </rPr>
      <t xml:space="preserve">  </t>
    </r>
  </si>
  <si>
    <r>
      <rPr>
        <sz val="16"/>
        <rFont val="方正仿宋_GBK"/>
        <charset val="134"/>
      </rPr>
      <t>维修使用年限</t>
    </r>
    <r>
      <rPr>
        <sz val="16"/>
        <rFont val="Times New Roman"/>
        <charset val="134"/>
      </rPr>
      <t>≥5</t>
    </r>
    <r>
      <rPr>
        <sz val="16"/>
        <rFont val="方正仿宋_GBK"/>
        <charset val="134"/>
      </rPr>
      <t>年。</t>
    </r>
  </si>
  <si>
    <r>
      <rPr>
        <sz val="16"/>
        <rFont val="方正仿宋_GBK"/>
        <charset val="134"/>
      </rPr>
      <t>脱贫人口满意度</t>
    </r>
    <r>
      <rPr>
        <sz val="16"/>
        <rFont val="Times New Roman"/>
        <charset val="134"/>
      </rPr>
      <t>≥95%</t>
    </r>
  </si>
  <si>
    <t>县水利局</t>
  </si>
  <si>
    <r>
      <rPr>
        <sz val="16"/>
        <rFont val="方正仿宋_GBK"/>
        <charset val="134"/>
      </rPr>
      <t>城口县</t>
    </r>
    <r>
      <rPr>
        <sz val="16"/>
        <rFont val="Times New Roman"/>
        <charset val="134"/>
      </rPr>
      <t>2024</t>
    </r>
    <r>
      <rPr>
        <sz val="16"/>
        <rFont val="方正仿宋_GBK"/>
        <charset val="134"/>
      </rPr>
      <t>年葛城街道积分兑现制度改补为奖项目</t>
    </r>
  </si>
  <si>
    <t>乡村治理和精神文明建设</t>
  </si>
  <si>
    <t>乡村治理</t>
  </si>
  <si>
    <r>
      <rPr>
        <sz val="16"/>
        <rFont val="方正仿宋_GBK"/>
        <charset val="134"/>
      </rPr>
      <t>推进</t>
    </r>
    <r>
      <rPr>
        <sz val="16"/>
        <rFont val="Times New Roman"/>
        <charset val="134"/>
      </rPr>
      <t>“</t>
    </r>
    <r>
      <rPr>
        <sz val="16"/>
        <rFont val="方正仿宋_GBK"/>
        <charset val="134"/>
      </rPr>
      <t>积分制</t>
    </r>
    <r>
      <rPr>
        <sz val="16"/>
        <rFont val="Times New Roman"/>
        <charset val="134"/>
      </rPr>
      <t>” “</t>
    </r>
    <r>
      <rPr>
        <sz val="16"/>
        <rFont val="方正仿宋_GBK"/>
        <charset val="134"/>
      </rPr>
      <t>清单式</t>
    </r>
    <r>
      <rPr>
        <sz val="16"/>
        <rFont val="Times New Roman"/>
        <charset val="134"/>
      </rPr>
      <t>”</t>
    </r>
    <r>
      <rPr>
        <sz val="16"/>
        <rFont val="方正仿宋_GBK"/>
        <charset val="134"/>
      </rPr>
      <t>等管理方式</t>
    </r>
  </si>
  <si>
    <r>
      <rPr>
        <sz val="16"/>
        <rFont val="方正仿宋_GBK"/>
        <charset val="134"/>
      </rPr>
      <t>用于</t>
    </r>
    <r>
      <rPr>
        <sz val="16"/>
        <rFont val="Times New Roman"/>
        <charset val="134"/>
      </rPr>
      <t>10</t>
    </r>
    <r>
      <rPr>
        <sz val="16"/>
        <rFont val="方正仿宋_GBK"/>
        <charset val="134"/>
      </rPr>
      <t>个村（社区）</t>
    </r>
    <r>
      <rPr>
        <sz val="16"/>
        <rFont val="Times New Roman"/>
        <charset val="134"/>
      </rPr>
      <t>20</t>
    </r>
    <r>
      <rPr>
        <sz val="16"/>
        <rFont val="方正仿宋_GBK"/>
        <charset val="134"/>
      </rPr>
      <t>万元，用于开展乡风文明建设积分兑换试点，围绕志愿服务活动、整治环境卫生、参与集体公益活动、遵纪守法、遵守公序良俗等内容设置积分，建立积分超市，根据积分兑现奖励物资，增强村民凝聚力。</t>
    </r>
  </si>
  <si>
    <r>
      <rPr>
        <sz val="16"/>
        <rFont val="方正仿宋_GBK"/>
        <charset val="134"/>
      </rPr>
      <t>东方红二村、庙垭村、棉沙村等</t>
    </r>
    <r>
      <rPr>
        <sz val="16"/>
        <rFont val="Times New Roman"/>
        <charset val="134"/>
      </rPr>
      <t>10</t>
    </r>
    <r>
      <rPr>
        <sz val="16"/>
        <rFont val="方正仿宋_GBK"/>
        <charset val="134"/>
      </rPr>
      <t>个村社区</t>
    </r>
  </si>
  <si>
    <r>
      <rPr>
        <sz val="16"/>
        <rFont val="方正仿宋_GBK"/>
        <charset val="134"/>
      </rPr>
      <t>通过</t>
    </r>
    <r>
      <rPr>
        <sz val="16"/>
        <rFont val="Times New Roman"/>
        <charset val="134"/>
      </rPr>
      <t>“</t>
    </r>
    <r>
      <rPr>
        <sz val="16"/>
        <rFont val="方正仿宋_GBK"/>
        <charset val="134"/>
      </rPr>
      <t>以奖代补</t>
    </r>
    <r>
      <rPr>
        <sz val="16"/>
        <rFont val="Times New Roman"/>
        <charset val="134"/>
      </rPr>
      <t>”</t>
    </r>
    <r>
      <rPr>
        <sz val="16"/>
        <rFont val="方正仿宋_GBK"/>
        <charset val="134"/>
      </rPr>
      <t>形式，以新时代文明实践</t>
    </r>
    <r>
      <rPr>
        <sz val="16"/>
        <rFont val="Times New Roman"/>
        <charset val="134"/>
      </rPr>
      <t>“</t>
    </r>
    <r>
      <rPr>
        <sz val="16"/>
        <rFont val="方正仿宋_GBK"/>
        <charset val="134"/>
      </rPr>
      <t>积分超市</t>
    </r>
    <r>
      <rPr>
        <sz val="16"/>
        <rFont val="Times New Roman"/>
        <charset val="134"/>
      </rPr>
      <t>”</t>
    </r>
    <r>
      <rPr>
        <sz val="16"/>
        <rFont val="方正仿宋_GBK"/>
        <charset val="134"/>
      </rPr>
      <t>为载体，发挥积分兑换物品的激励杠杆作用，激发</t>
    </r>
    <r>
      <rPr>
        <sz val="16"/>
        <rFont val="Times New Roman"/>
        <charset val="134"/>
      </rPr>
      <t>10</t>
    </r>
    <r>
      <rPr>
        <sz val="16"/>
        <rFont val="方正仿宋_GBK"/>
        <charset val="134"/>
      </rPr>
      <t>个村社区</t>
    </r>
    <r>
      <rPr>
        <sz val="16"/>
        <rFont val="Times New Roman"/>
        <charset val="134"/>
      </rPr>
      <t>42600</t>
    </r>
    <r>
      <rPr>
        <sz val="16"/>
        <rFont val="方正仿宋_GBK"/>
        <charset val="134"/>
      </rPr>
      <t>名（其中脱贫群众</t>
    </r>
    <r>
      <rPr>
        <sz val="16"/>
        <rFont val="Times New Roman"/>
        <charset val="134"/>
      </rPr>
      <t>642</t>
    </r>
    <r>
      <rPr>
        <sz val="16"/>
        <rFont val="方正仿宋_GBK"/>
        <charset val="134"/>
      </rPr>
      <t>名）参与美丽乡村建设的积极性，为推进乡风文明、促进乡村振兴提供精神动力，推动葛城街道乡村治理、乡风文明、文化振兴，培育和践行社会主义核心价值观。</t>
    </r>
  </si>
  <si>
    <r>
      <rPr>
        <sz val="16"/>
        <rFont val="方正仿宋_GBK"/>
        <charset val="134"/>
      </rPr>
      <t>一、群众参与</t>
    </r>
    <r>
      <rPr>
        <sz val="16"/>
        <rFont val="Times New Roman"/>
        <charset val="134"/>
      </rPr>
      <t>:51</t>
    </r>
    <r>
      <rPr>
        <sz val="16"/>
        <rFont val="方正仿宋_GBK"/>
        <charset val="134"/>
      </rPr>
      <t>人参与前期项目确定会议，</t>
    </r>
    <r>
      <rPr>
        <sz val="16"/>
        <rFont val="Times New Roman"/>
        <charset val="134"/>
      </rPr>
      <t>51</t>
    </r>
    <r>
      <rPr>
        <sz val="16"/>
        <rFont val="方正仿宋_GBK"/>
        <charset val="134"/>
      </rPr>
      <t>人参与项目入库。</t>
    </r>
    <r>
      <rPr>
        <sz val="16"/>
        <rFont val="Times New Roman"/>
        <charset val="134"/>
      </rPr>
      <t xml:space="preserve">
</t>
    </r>
    <r>
      <rPr>
        <sz val="16"/>
        <rFont val="方正仿宋_GBK"/>
        <charset val="134"/>
      </rPr>
      <t>二、利益联结机制：通过积分兑换引导群众参与宣讲学习、村社公益事业、志愿服务活动等，养成良好文明习惯、遵纪守法、传承传统美德，破除陈规陋习，增强村民凝聚力，做有理想、有道德、有文化、有纪律的葛城街道新型村民。受益农户</t>
    </r>
    <r>
      <rPr>
        <sz val="16"/>
        <rFont val="Times New Roman"/>
        <charset val="134"/>
      </rPr>
      <t>10</t>
    </r>
    <r>
      <rPr>
        <sz val="16"/>
        <rFont val="方正仿宋_GBK"/>
        <charset val="134"/>
      </rPr>
      <t>个村社区</t>
    </r>
    <r>
      <rPr>
        <sz val="16"/>
        <rFont val="Times New Roman"/>
        <charset val="134"/>
      </rPr>
      <t>42600</t>
    </r>
    <r>
      <rPr>
        <sz val="16"/>
        <rFont val="方正仿宋_GBK"/>
        <charset val="134"/>
      </rPr>
      <t>名（其中脱贫群众</t>
    </r>
    <r>
      <rPr>
        <sz val="16"/>
        <rFont val="Times New Roman"/>
        <charset val="134"/>
      </rPr>
      <t>642</t>
    </r>
    <r>
      <rPr>
        <sz val="16"/>
        <rFont val="方正仿宋_GBK"/>
        <charset val="134"/>
      </rPr>
      <t>名）群众。</t>
    </r>
  </si>
  <si>
    <r>
      <rPr>
        <sz val="16"/>
        <rFont val="方正仿宋_GBK"/>
        <charset val="134"/>
      </rPr>
      <t>保障</t>
    </r>
    <r>
      <rPr>
        <sz val="16"/>
        <rFont val="Times New Roman"/>
        <charset val="134"/>
      </rPr>
      <t>10</t>
    </r>
    <r>
      <rPr>
        <sz val="16"/>
        <rFont val="方正仿宋_GBK"/>
        <charset val="134"/>
      </rPr>
      <t>个积分超市运行</t>
    </r>
  </si>
  <si>
    <r>
      <rPr>
        <sz val="16"/>
        <rFont val="方正仿宋_GBK"/>
        <charset val="134"/>
      </rPr>
      <t>项目验收合格率达</t>
    </r>
    <r>
      <rPr>
        <sz val="16"/>
        <rFont val="Times New Roman"/>
        <charset val="134"/>
      </rPr>
      <t>100%</t>
    </r>
  </si>
  <si>
    <r>
      <rPr>
        <sz val="16"/>
        <rFont val="方正仿宋_GBK"/>
        <charset val="134"/>
      </rPr>
      <t>当年开工率</t>
    </r>
    <r>
      <rPr>
        <sz val="16"/>
        <rFont val="Times New Roman"/>
        <charset val="134"/>
      </rPr>
      <t>100%</t>
    </r>
    <r>
      <rPr>
        <sz val="16"/>
        <rFont val="方正仿宋_GBK"/>
        <charset val="134"/>
      </rPr>
      <t>，当年完工率</t>
    </r>
    <r>
      <rPr>
        <sz val="16"/>
        <rFont val="Times New Roman"/>
        <charset val="134"/>
      </rPr>
      <t>90%</t>
    </r>
    <r>
      <rPr>
        <sz val="16"/>
        <rFont val="方正仿宋_GBK"/>
        <charset val="134"/>
      </rPr>
      <t>）</t>
    </r>
  </si>
  <si>
    <r>
      <rPr>
        <sz val="16"/>
        <rFont val="Times New Roman"/>
        <charset val="134"/>
      </rPr>
      <t>10</t>
    </r>
    <r>
      <rPr>
        <sz val="16"/>
        <rFont val="方正仿宋_GBK"/>
        <charset val="134"/>
      </rPr>
      <t>个村社区各</t>
    </r>
    <r>
      <rPr>
        <sz val="16"/>
        <rFont val="Times New Roman"/>
        <charset val="134"/>
      </rPr>
      <t>2</t>
    </r>
    <r>
      <rPr>
        <sz val="16"/>
        <rFont val="方正仿宋_GBK"/>
        <charset val="134"/>
      </rPr>
      <t>万元</t>
    </r>
  </si>
  <si>
    <r>
      <rPr>
        <sz val="16"/>
        <rFont val="方正仿宋_GBK"/>
        <charset val="134"/>
      </rPr>
      <t>人均减少生活开支≧</t>
    </r>
    <r>
      <rPr>
        <sz val="16"/>
        <rFont val="Times New Roman"/>
        <charset val="134"/>
      </rPr>
      <t>100</t>
    </r>
    <r>
      <rPr>
        <sz val="16"/>
        <rFont val="方正仿宋_GBK"/>
        <charset val="134"/>
      </rPr>
      <t>元</t>
    </r>
  </si>
  <si>
    <r>
      <rPr>
        <sz val="16"/>
        <rFont val="方正仿宋_GBK"/>
        <charset val="134"/>
      </rPr>
      <t>受益</t>
    </r>
    <r>
      <rPr>
        <sz val="16"/>
        <rFont val="Times New Roman"/>
        <charset val="134"/>
      </rPr>
      <t>42600</t>
    </r>
    <r>
      <rPr>
        <sz val="16"/>
        <rFont val="方正仿宋_GBK"/>
        <charset val="134"/>
      </rPr>
      <t>名群众（其中脱贫群众</t>
    </r>
    <r>
      <rPr>
        <sz val="16"/>
        <rFont val="Times New Roman"/>
        <charset val="134"/>
      </rPr>
      <t>642</t>
    </r>
    <r>
      <rPr>
        <sz val="16"/>
        <rFont val="方正仿宋_GBK"/>
        <charset val="134"/>
      </rPr>
      <t>名）</t>
    </r>
  </si>
  <si>
    <r>
      <rPr>
        <sz val="16"/>
        <rFont val="方正仿宋_GBK"/>
        <charset val="134"/>
      </rPr>
      <t>政策存续期</t>
    </r>
    <r>
      <rPr>
        <sz val="16"/>
        <rFont val="Times New Roman"/>
        <charset val="134"/>
      </rPr>
      <t>1</t>
    </r>
    <r>
      <rPr>
        <sz val="16"/>
        <rFont val="方正仿宋_GBK"/>
        <charset val="134"/>
      </rPr>
      <t>年</t>
    </r>
  </si>
  <si>
    <r>
      <rPr>
        <sz val="16"/>
        <rFont val="方正仿宋_GBK"/>
        <charset val="134"/>
      </rPr>
      <t>受益人口满意度</t>
    </r>
    <r>
      <rPr>
        <sz val="16"/>
        <rFont val="Times New Roman"/>
        <charset val="134"/>
      </rPr>
      <t>≥95%</t>
    </r>
  </si>
  <si>
    <t>城口县委宣传部</t>
  </si>
  <si>
    <r>
      <rPr>
        <sz val="16"/>
        <rFont val="方正仿宋_GBK"/>
        <charset val="134"/>
      </rPr>
      <t>城口县</t>
    </r>
    <r>
      <rPr>
        <sz val="16"/>
        <rFont val="Times New Roman"/>
        <charset val="134"/>
      </rPr>
      <t>2024</t>
    </r>
    <r>
      <rPr>
        <sz val="16"/>
        <rFont val="方正仿宋_GBK"/>
        <charset val="134"/>
      </rPr>
      <t>年葛城街道庙垭村农村人居环境整治项目</t>
    </r>
  </si>
  <si>
    <t>人居环境整治</t>
  </si>
  <si>
    <t>村容村貌提升</t>
  </si>
  <si>
    <r>
      <rPr>
        <sz val="16"/>
        <rFont val="方正仿宋_GBK"/>
        <charset val="134"/>
      </rPr>
      <t>庙垭村村容村貌提升，</t>
    </r>
    <r>
      <rPr>
        <sz val="16"/>
        <rFont val="Times New Roman"/>
        <charset val="134"/>
      </rPr>
      <t>24</t>
    </r>
    <r>
      <rPr>
        <sz val="16"/>
        <rFont val="方正仿宋_GBK"/>
        <charset val="134"/>
      </rPr>
      <t>户环境整治，庭院整治，排水沟治理</t>
    </r>
    <r>
      <rPr>
        <sz val="16"/>
        <rFont val="Times New Roman"/>
        <charset val="134"/>
      </rPr>
      <t>160</t>
    </r>
    <r>
      <rPr>
        <sz val="16"/>
        <rFont val="方正仿宋_GBK"/>
        <charset val="134"/>
      </rPr>
      <t>余米；具体以设计为准。</t>
    </r>
  </si>
  <si>
    <t>庙垭村</t>
  </si>
  <si>
    <r>
      <rPr>
        <sz val="16"/>
        <rFont val="方正仿宋_GBK"/>
        <charset val="134"/>
      </rPr>
      <t>通过项目实施，改善约</t>
    </r>
    <r>
      <rPr>
        <sz val="16"/>
        <rFont val="Times New Roman"/>
        <charset val="134"/>
      </rPr>
      <t>40</t>
    </r>
    <r>
      <rPr>
        <sz val="16"/>
        <rFont val="方正仿宋_GBK"/>
        <charset val="134"/>
      </rPr>
      <t>户村民居住环境、生产生活质量、增加幸福感与满意度；建立长效清洁机制，提升居民清洁卫生文明意识，加快从干净整洁向美丽宜居升级。其中脱贫人口</t>
    </r>
    <r>
      <rPr>
        <sz val="16"/>
        <rFont val="Times New Roman"/>
        <charset val="134"/>
      </rPr>
      <t>18</t>
    </r>
    <r>
      <rPr>
        <sz val="16"/>
        <rFont val="方正仿宋_GBK"/>
        <charset val="134"/>
      </rPr>
      <t>人。</t>
    </r>
  </si>
  <si>
    <r>
      <rPr>
        <sz val="16"/>
        <rFont val="方正仿宋_GBK"/>
        <charset val="134"/>
      </rPr>
      <t>一、群众参与</t>
    </r>
    <r>
      <rPr>
        <sz val="16"/>
        <rFont val="Times New Roman"/>
        <charset val="134"/>
      </rPr>
      <t>:20</t>
    </r>
    <r>
      <rPr>
        <sz val="16"/>
        <rFont val="方正仿宋_GBK"/>
        <charset val="134"/>
      </rPr>
      <t>余人参与前期项目确定会议、决议，</t>
    </r>
    <r>
      <rPr>
        <sz val="16"/>
        <rFont val="Times New Roman"/>
        <charset val="134"/>
      </rPr>
      <t>15</t>
    </r>
    <r>
      <rPr>
        <sz val="16"/>
        <rFont val="方正仿宋_GBK"/>
        <charset val="134"/>
      </rPr>
      <t>人参与入库项目的选择，</t>
    </r>
    <r>
      <rPr>
        <sz val="16"/>
        <rFont val="Times New Roman"/>
        <charset val="134"/>
      </rPr>
      <t>3</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提供就业岗位约</t>
    </r>
    <r>
      <rPr>
        <sz val="16"/>
        <rFont val="Times New Roman"/>
        <charset val="134"/>
      </rPr>
      <t>10</t>
    </r>
    <r>
      <rPr>
        <sz val="16"/>
        <rFont val="方正仿宋_GBK"/>
        <charset val="134"/>
      </rPr>
      <t>个，增加工资性收入</t>
    </r>
    <r>
      <rPr>
        <sz val="16"/>
        <rFont val="Times New Roman"/>
        <charset val="134"/>
      </rPr>
      <t>2000</t>
    </r>
    <r>
      <rPr>
        <sz val="16"/>
        <rFont val="方正仿宋_GBK"/>
        <charset val="134"/>
      </rPr>
      <t>元</t>
    </r>
    <r>
      <rPr>
        <sz val="16"/>
        <rFont val="Times New Roman"/>
        <charset val="134"/>
      </rPr>
      <t>/</t>
    </r>
    <r>
      <rPr>
        <sz val="16"/>
        <rFont val="方正仿宋_GBK"/>
        <charset val="134"/>
      </rPr>
      <t>人</t>
    </r>
    <r>
      <rPr>
        <sz val="16"/>
        <rFont val="Times New Roman"/>
        <charset val="134"/>
      </rPr>
      <t xml:space="preserve"> •</t>
    </r>
    <r>
      <rPr>
        <sz val="16"/>
        <rFont val="方正仿宋_GBK"/>
        <charset val="134"/>
      </rPr>
      <t>年。</t>
    </r>
  </si>
  <si>
    <r>
      <rPr>
        <sz val="16"/>
        <rFont val="方正仿宋_GBK"/>
        <charset val="134"/>
      </rPr>
      <t>庙垭村村容村貌提升，</t>
    </r>
    <r>
      <rPr>
        <sz val="16"/>
        <rFont val="Times New Roman"/>
        <charset val="134"/>
      </rPr>
      <t>24</t>
    </r>
    <r>
      <rPr>
        <sz val="16"/>
        <rFont val="方正仿宋_GBK"/>
        <charset val="134"/>
      </rPr>
      <t>户环境整治，花台建设</t>
    </r>
    <r>
      <rPr>
        <sz val="16"/>
        <rFont val="Times New Roman"/>
        <charset val="134"/>
      </rPr>
      <t>200</t>
    </r>
    <r>
      <rPr>
        <sz val="16"/>
        <rFont val="方正仿宋_GBK"/>
        <charset val="134"/>
      </rPr>
      <t>与米，庭院整治，周世友至张永仁排水沟治理</t>
    </r>
    <r>
      <rPr>
        <sz val="16"/>
        <rFont val="Times New Roman"/>
        <charset val="134"/>
      </rPr>
      <t>160</t>
    </r>
    <r>
      <rPr>
        <sz val="16"/>
        <rFont val="方正仿宋_GBK"/>
        <charset val="134"/>
      </rPr>
      <t>余米，预计投入</t>
    </r>
    <r>
      <rPr>
        <sz val="16"/>
        <rFont val="Times New Roman"/>
        <charset val="134"/>
      </rPr>
      <t>96</t>
    </r>
    <r>
      <rPr>
        <sz val="16"/>
        <rFont val="方正仿宋_GBK"/>
        <charset val="134"/>
      </rPr>
      <t>万元；具体已设计为准，减少村民出行安全风险，提高村民生产生活质量，提升群众满意度。</t>
    </r>
  </si>
  <si>
    <r>
      <rPr>
        <sz val="16"/>
        <rFont val="方正仿宋_GBK"/>
        <charset val="134"/>
      </rPr>
      <t>庙垭村村容村貌提升，</t>
    </r>
    <r>
      <rPr>
        <sz val="16"/>
        <rFont val="Times New Roman"/>
        <charset val="134"/>
      </rPr>
      <t>24</t>
    </r>
    <r>
      <rPr>
        <sz val="16"/>
        <rFont val="方正仿宋_GBK"/>
        <charset val="134"/>
      </rPr>
      <t>户环境整治，花台建设</t>
    </r>
    <r>
      <rPr>
        <sz val="16"/>
        <rFont val="Times New Roman"/>
        <charset val="134"/>
      </rPr>
      <t>200</t>
    </r>
    <r>
      <rPr>
        <sz val="16"/>
        <rFont val="方正仿宋_GBK"/>
        <charset val="134"/>
      </rPr>
      <t>与米，庭院整治，周世友至张永仁排水沟治理</t>
    </r>
    <r>
      <rPr>
        <sz val="16"/>
        <rFont val="Times New Roman"/>
        <charset val="134"/>
      </rPr>
      <t>160</t>
    </r>
    <r>
      <rPr>
        <sz val="16"/>
        <rFont val="方正仿宋_GBK"/>
        <charset val="134"/>
      </rPr>
      <t>余米。</t>
    </r>
  </si>
  <si>
    <r>
      <rPr>
        <sz val="16"/>
        <rFont val="Times New Roman"/>
        <charset val="134"/>
      </rPr>
      <t>1.</t>
    </r>
    <r>
      <rPr>
        <sz val="16"/>
        <rFont val="方正仿宋_GBK"/>
        <charset val="134"/>
      </rPr>
      <t>环境整治</t>
    </r>
    <r>
      <rPr>
        <sz val="16"/>
        <rFont val="Times New Roman"/>
        <charset val="134"/>
      </rPr>
      <t>16</t>
    </r>
    <r>
      <rPr>
        <sz val="16"/>
        <rFont val="方正仿宋_GBK"/>
        <charset val="134"/>
      </rPr>
      <t>万元</t>
    </r>
    <r>
      <rPr>
        <sz val="16"/>
        <rFont val="Times New Roman"/>
        <charset val="134"/>
      </rPr>
      <t xml:space="preserve"> 2.</t>
    </r>
    <r>
      <rPr>
        <sz val="16"/>
        <rFont val="方正仿宋_GBK"/>
        <charset val="134"/>
      </rPr>
      <t>庭院整治</t>
    </r>
    <r>
      <rPr>
        <sz val="16"/>
        <rFont val="Times New Roman"/>
        <charset val="134"/>
      </rPr>
      <t>64</t>
    </r>
    <r>
      <rPr>
        <sz val="16"/>
        <rFont val="方正仿宋_GBK"/>
        <charset val="134"/>
      </rPr>
      <t>万元</t>
    </r>
    <r>
      <rPr>
        <sz val="16"/>
        <rFont val="Times New Roman"/>
        <charset val="134"/>
      </rPr>
      <t xml:space="preserve"> 3.</t>
    </r>
    <r>
      <rPr>
        <sz val="16"/>
        <rFont val="方正仿宋_GBK"/>
        <charset val="134"/>
      </rPr>
      <t>排水沟治理</t>
    </r>
    <r>
      <rPr>
        <sz val="16"/>
        <rFont val="Times New Roman"/>
        <charset val="134"/>
      </rPr>
      <t>16</t>
    </r>
    <r>
      <rPr>
        <sz val="16"/>
        <rFont val="方正仿宋_GBK"/>
        <charset val="134"/>
      </rPr>
      <t>万元。</t>
    </r>
    <r>
      <rPr>
        <sz val="16"/>
        <rFont val="Times New Roman"/>
        <charset val="134"/>
      </rPr>
      <t xml:space="preserve">               </t>
    </r>
  </si>
  <si>
    <r>
      <rPr>
        <sz val="16"/>
        <rFont val="方正仿宋_GBK"/>
        <charset val="134"/>
      </rPr>
      <t>改善农村村容村貌，推动农村快速发展，可以增加村民的收入，扩大村民就业创业，提高村民生活质量，增加群众经济收益</t>
    </r>
    <r>
      <rPr>
        <sz val="16"/>
        <rFont val="Times New Roman"/>
        <charset val="134"/>
      </rPr>
      <t>≥0.25</t>
    </r>
    <r>
      <rPr>
        <sz val="16"/>
        <rFont val="方正仿宋_GBK"/>
        <charset val="134"/>
      </rPr>
      <t>万元</t>
    </r>
    <r>
      <rPr>
        <sz val="16"/>
        <rFont val="Times New Roman"/>
        <charset val="134"/>
      </rPr>
      <t>/</t>
    </r>
    <r>
      <rPr>
        <sz val="16"/>
        <rFont val="方正仿宋_GBK"/>
        <charset val="134"/>
      </rPr>
      <t>年等</t>
    </r>
  </si>
  <si>
    <r>
      <rPr>
        <sz val="16"/>
        <rFont val="方正仿宋_GBK"/>
        <charset val="134"/>
      </rPr>
      <t>受益脱贫人口数</t>
    </r>
    <r>
      <rPr>
        <sz val="16"/>
        <rFont val="Times New Roman"/>
        <charset val="134"/>
      </rPr>
      <t>18</t>
    </r>
    <r>
      <rPr>
        <sz val="16"/>
        <rFont val="方正仿宋_GBK"/>
        <charset val="134"/>
      </rPr>
      <t>人</t>
    </r>
  </si>
  <si>
    <t>城口县住房城乡建委</t>
  </si>
  <si>
    <r>
      <rPr>
        <sz val="16"/>
        <rFont val="方正仿宋_GBK"/>
        <charset val="134"/>
      </rPr>
      <t>城口县葛城街道柳杨社区</t>
    </r>
    <r>
      <rPr>
        <sz val="16"/>
        <rFont val="Times New Roman"/>
        <charset val="134"/>
      </rPr>
      <t>2024</t>
    </r>
    <r>
      <rPr>
        <sz val="16"/>
        <rFont val="方正仿宋_GBK"/>
        <charset val="134"/>
      </rPr>
      <t>年防洪沟治理项目</t>
    </r>
  </si>
  <si>
    <t>其他</t>
  </si>
  <si>
    <r>
      <rPr>
        <sz val="16"/>
        <rFont val="Times New Roman"/>
        <charset val="134"/>
      </rPr>
      <t>1.</t>
    </r>
    <r>
      <rPr>
        <sz val="16"/>
        <rFont val="方正仿宋_GBK"/>
        <charset val="134"/>
      </rPr>
      <t>刘家湾防洪沟治理</t>
    </r>
    <r>
      <rPr>
        <sz val="16"/>
        <rFont val="Times New Roman"/>
        <charset val="134"/>
      </rPr>
      <t>700</t>
    </r>
    <r>
      <rPr>
        <sz val="16"/>
        <rFont val="方正仿宋_GBK"/>
        <charset val="134"/>
      </rPr>
      <t>米</t>
    </r>
    <r>
      <rPr>
        <sz val="16"/>
        <rFont val="Times New Roman"/>
        <charset val="134"/>
      </rPr>
      <t xml:space="preserve">                   
2.</t>
    </r>
    <r>
      <rPr>
        <sz val="16"/>
        <rFont val="方正仿宋_GBK"/>
        <charset val="134"/>
      </rPr>
      <t>三组董良红屋后修砌堡坎</t>
    </r>
    <r>
      <rPr>
        <sz val="16"/>
        <rFont val="Times New Roman"/>
        <charset val="134"/>
      </rPr>
      <t>7</t>
    </r>
    <r>
      <rPr>
        <sz val="16"/>
        <rFont val="方正仿宋_GBK"/>
        <charset val="134"/>
      </rPr>
      <t>米高</t>
    </r>
    <r>
      <rPr>
        <sz val="16"/>
        <rFont val="Times New Roman"/>
        <charset val="134"/>
      </rPr>
      <t xml:space="preserve"> X 40</t>
    </r>
    <r>
      <rPr>
        <sz val="16"/>
        <rFont val="方正仿宋_GBK"/>
        <charset val="134"/>
      </rPr>
      <t>米宽</t>
    </r>
    <r>
      <rPr>
        <sz val="16"/>
        <rFont val="Times New Roman"/>
        <charset val="134"/>
      </rPr>
      <t xml:space="preserve">
3.</t>
    </r>
    <r>
      <rPr>
        <sz val="16"/>
        <rFont val="方正仿宋_GBK"/>
        <charset val="134"/>
      </rPr>
      <t>柳杨三组水辣子湾防洪沟整治</t>
    </r>
    <r>
      <rPr>
        <sz val="16"/>
        <rFont val="Times New Roman"/>
        <charset val="134"/>
      </rPr>
      <t>600</t>
    </r>
    <r>
      <rPr>
        <sz val="16"/>
        <rFont val="方正仿宋_GBK"/>
        <charset val="134"/>
      </rPr>
      <t>米</t>
    </r>
    <r>
      <rPr>
        <sz val="16"/>
        <rFont val="Times New Roman"/>
        <charset val="134"/>
      </rPr>
      <t xml:space="preserve">
4.</t>
    </r>
    <r>
      <rPr>
        <sz val="16"/>
        <rFont val="方正仿宋_GBK"/>
        <charset val="134"/>
      </rPr>
      <t>三组防洪沟维修</t>
    </r>
    <r>
      <rPr>
        <sz val="16"/>
        <rFont val="Times New Roman"/>
        <charset val="134"/>
      </rPr>
      <t>220</t>
    </r>
    <r>
      <rPr>
        <sz val="16"/>
        <rFont val="方正仿宋_GBK"/>
        <charset val="134"/>
      </rPr>
      <t>米</t>
    </r>
  </si>
  <si>
    <t>柳杨社区</t>
  </si>
  <si>
    <r>
      <rPr>
        <sz val="16"/>
        <rFont val="方正仿宋_GBK"/>
        <charset val="134"/>
      </rPr>
      <t>通过项目实施，改善柳杨社区</t>
    </r>
    <r>
      <rPr>
        <sz val="16"/>
        <rFont val="Times New Roman"/>
        <charset val="134"/>
      </rPr>
      <t>43</t>
    </r>
    <r>
      <rPr>
        <sz val="16"/>
        <rFont val="方正仿宋_GBK"/>
        <charset val="134"/>
      </rPr>
      <t>户村民</t>
    </r>
    <r>
      <rPr>
        <sz val="16"/>
        <rFont val="Times New Roman"/>
        <charset val="134"/>
      </rPr>
      <t>200</t>
    </r>
    <r>
      <rPr>
        <sz val="16"/>
        <rFont val="方正仿宋_GBK"/>
        <charset val="134"/>
      </rPr>
      <t>余人生产生活条件，提高居民生产生活质量，提升群众幸福感，提高群众满意度，其中脱贫人口</t>
    </r>
    <r>
      <rPr>
        <sz val="16"/>
        <rFont val="Times New Roman"/>
        <charset val="134"/>
      </rPr>
      <t>30</t>
    </r>
    <r>
      <rPr>
        <sz val="16"/>
        <rFont val="方正仿宋_GBK"/>
        <charset val="134"/>
      </rPr>
      <t>人。</t>
    </r>
  </si>
  <si>
    <r>
      <rPr>
        <sz val="16"/>
        <rFont val="方正仿宋_GBK"/>
        <charset val="134"/>
      </rPr>
      <t>一、群众参与</t>
    </r>
    <r>
      <rPr>
        <sz val="16"/>
        <rFont val="Times New Roman"/>
        <charset val="134"/>
      </rPr>
      <t>:20</t>
    </r>
    <r>
      <rPr>
        <sz val="16"/>
        <rFont val="方正仿宋_GBK"/>
        <charset val="134"/>
      </rPr>
      <t>余人参与前期项目确定会议、决议，</t>
    </r>
    <r>
      <rPr>
        <sz val="16"/>
        <rFont val="Times New Roman"/>
        <charset val="134"/>
      </rPr>
      <t>15</t>
    </r>
    <r>
      <rPr>
        <sz val="16"/>
        <rFont val="方正仿宋_GBK"/>
        <charset val="134"/>
      </rPr>
      <t>人参与入库项目的选择，</t>
    </r>
    <r>
      <rPr>
        <sz val="16"/>
        <rFont val="Times New Roman"/>
        <charset val="134"/>
      </rPr>
      <t>3</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提供就业岗位约</t>
    </r>
    <r>
      <rPr>
        <sz val="16"/>
        <rFont val="Times New Roman"/>
        <charset val="134"/>
      </rPr>
      <t>5</t>
    </r>
    <r>
      <rPr>
        <sz val="16"/>
        <rFont val="方正仿宋_GBK"/>
        <charset val="134"/>
      </rPr>
      <t>个，增加工资性收入</t>
    </r>
    <r>
      <rPr>
        <sz val="16"/>
        <rFont val="Times New Roman"/>
        <charset val="134"/>
      </rPr>
      <t>2000</t>
    </r>
    <r>
      <rPr>
        <sz val="16"/>
        <rFont val="方正仿宋_GBK"/>
        <charset val="134"/>
      </rPr>
      <t>元</t>
    </r>
    <r>
      <rPr>
        <sz val="16"/>
        <rFont val="Times New Roman"/>
        <charset val="134"/>
      </rPr>
      <t>/</t>
    </r>
    <r>
      <rPr>
        <sz val="16"/>
        <rFont val="方正仿宋_GBK"/>
        <charset val="134"/>
      </rPr>
      <t>人</t>
    </r>
    <r>
      <rPr>
        <sz val="16"/>
        <rFont val="Times New Roman"/>
        <charset val="134"/>
      </rPr>
      <t xml:space="preserve"> •</t>
    </r>
    <r>
      <rPr>
        <sz val="16"/>
        <rFont val="方正仿宋_GBK"/>
        <charset val="134"/>
      </rPr>
      <t>年。</t>
    </r>
  </si>
  <si>
    <r>
      <rPr>
        <sz val="16"/>
        <rFont val="方正仿宋_GBK"/>
        <charset val="134"/>
      </rPr>
      <t>通过治理防洪沟</t>
    </r>
    <r>
      <rPr>
        <sz val="16"/>
        <rFont val="Times New Roman"/>
        <charset val="134"/>
      </rPr>
      <t>1520</t>
    </r>
    <r>
      <rPr>
        <sz val="16"/>
        <rFont val="方正仿宋_GBK"/>
        <charset val="134"/>
      </rPr>
      <t>米，修砌堡坎</t>
    </r>
    <r>
      <rPr>
        <sz val="16"/>
        <rFont val="Times New Roman"/>
        <charset val="134"/>
      </rPr>
      <t>7</t>
    </r>
    <r>
      <rPr>
        <sz val="16"/>
        <rFont val="方正仿宋_GBK"/>
        <charset val="134"/>
      </rPr>
      <t>米，改善辖区居民生产社会条件。</t>
    </r>
  </si>
  <si>
    <r>
      <rPr>
        <sz val="16"/>
        <rFont val="Times New Roman"/>
        <charset val="134"/>
      </rPr>
      <t>1.</t>
    </r>
    <r>
      <rPr>
        <sz val="16"/>
        <rFont val="方正仿宋_GBK"/>
        <charset val="134"/>
      </rPr>
      <t>刘家湾防洪沟治理</t>
    </r>
    <r>
      <rPr>
        <sz val="16"/>
        <rFont val="Times New Roman"/>
        <charset val="134"/>
      </rPr>
      <t>700</t>
    </r>
    <r>
      <rPr>
        <sz val="16"/>
        <rFont val="方正仿宋_GBK"/>
        <charset val="134"/>
      </rPr>
      <t>米，</t>
    </r>
    <r>
      <rPr>
        <sz val="16"/>
        <rFont val="Times New Roman"/>
        <charset val="134"/>
      </rPr>
      <t xml:space="preserve">2 </t>
    </r>
    <r>
      <rPr>
        <sz val="16"/>
        <rFont val="方正仿宋_GBK"/>
        <charset val="134"/>
      </rPr>
      <t>三组董良红屋后修砌堡坎</t>
    </r>
    <r>
      <rPr>
        <sz val="16"/>
        <rFont val="Times New Roman"/>
        <charset val="134"/>
      </rPr>
      <t>7</t>
    </r>
    <r>
      <rPr>
        <sz val="16"/>
        <rFont val="方正仿宋_GBK"/>
        <charset val="134"/>
      </rPr>
      <t>米高</t>
    </r>
    <r>
      <rPr>
        <sz val="16"/>
        <rFont val="Times New Roman"/>
        <charset val="134"/>
      </rPr>
      <t xml:space="preserve"> X 40</t>
    </r>
    <r>
      <rPr>
        <sz val="16"/>
        <rFont val="方正仿宋_GBK"/>
        <charset val="134"/>
      </rPr>
      <t>米宽，</t>
    </r>
    <r>
      <rPr>
        <sz val="16"/>
        <rFont val="Times New Roman"/>
        <charset val="134"/>
      </rPr>
      <t xml:space="preserve">3 </t>
    </r>
    <r>
      <rPr>
        <sz val="16"/>
        <rFont val="方正仿宋_GBK"/>
        <charset val="134"/>
      </rPr>
      <t>柳杨三组水辣子湾防洪沟整治</t>
    </r>
    <r>
      <rPr>
        <sz val="16"/>
        <rFont val="Times New Roman"/>
        <charset val="134"/>
      </rPr>
      <t>600</t>
    </r>
    <r>
      <rPr>
        <sz val="16"/>
        <rFont val="方正仿宋_GBK"/>
        <charset val="134"/>
      </rPr>
      <t>米，</t>
    </r>
    <r>
      <rPr>
        <sz val="16"/>
        <rFont val="Times New Roman"/>
        <charset val="134"/>
      </rPr>
      <t>4</t>
    </r>
    <r>
      <rPr>
        <sz val="16"/>
        <rFont val="方正仿宋_GBK"/>
        <charset val="134"/>
      </rPr>
      <t>、三组防洪沟维修</t>
    </r>
    <r>
      <rPr>
        <sz val="16"/>
        <rFont val="Times New Roman"/>
        <charset val="134"/>
      </rPr>
      <t>220</t>
    </r>
    <r>
      <rPr>
        <sz val="16"/>
        <rFont val="方正仿宋_GBK"/>
        <charset val="134"/>
      </rPr>
      <t>米</t>
    </r>
  </si>
  <si>
    <r>
      <rPr>
        <sz val="16"/>
        <rFont val="方正仿宋_GBK"/>
        <charset val="134"/>
      </rPr>
      <t>治理防洪沟每米费用</t>
    </r>
    <r>
      <rPr>
        <sz val="16"/>
        <rFont val="Times New Roman"/>
        <charset val="134"/>
      </rPr>
      <t>260</t>
    </r>
    <r>
      <rPr>
        <sz val="16"/>
        <rFont val="方正仿宋_GBK"/>
        <charset val="134"/>
      </rPr>
      <t>元</t>
    </r>
    <r>
      <rPr>
        <sz val="16"/>
        <rFont val="Times New Roman"/>
        <charset val="134"/>
      </rPr>
      <t>/</t>
    </r>
    <r>
      <rPr>
        <sz val="16"/>
        <rFont val="方正仿宋_GBK"/>
        <charset val="134"/>
      </rPr>
      <t>米，</t>
    </r>
    <r>
      <rPr>
        <sz val="16"/>
        <rFont val="Times New Roman"/>
        <charset val="134"/>
      </rPr>
      <t>1520*260=39.5</t>
    </r>
    <r>
      <rPr>
        <sz val="16"/>
        <rFont val="方正仿宋_GBK"/>
        <charset val="134"/>
      </rPr>
      <t>万元</t>
    </r>
    <r>
      <rPr>
        <sz val="16"/>
        <rFont val="Times New Roman"/>
        <charset val="134"/>
      </rPr>
      <t xml:space="preserve">
</t>
    </r>
    <r>
      <rPr>
        <sz val="16"/>
        <rFont val="方正仿宋_GBK"/>
        <charset val="134"/>
      </rPr>
      <t>堡坎</t>
    </r>
    <r>
      <rPr>
        <sz val="16"/>
        <rFont val="Times New Roman"/>
        <charset val="134"/>
      </rPr>
      <t>700</t>
    </r>
    <r>
      <rPr>
        <sz val="16"/>
        <rFont val="方正仿宋_GBK"/>
        <charset val="134"/>
      </rPr>
      <t>元</t>
    </r>
    <r>
      <rPr>
        <sz val="16"/>
        <rFont val="Times New Roman"/>
        <charset val="134"/>
      </rPr>
      <t>/</t>
    </r>
    <r>
      <rPr>
        <sz val="16"/>
        <rFont val="方正仿宋_GBK"/>
        <charset val="134"/>
      </rPr>
      <t>立方米，</t>
    </r>
    <r>
      <rPr>
        <sz val="16"/>
        <rFont val="Times New Roman"/>
        <charset val="134"/>
      </rPr>
      <t>7*700=4.9</t>
    </r>
    <r>
      <rPr>
        <sz val="16"/>
        <rFont val="方正仿宋_GBK"/>
        <charset val="134"/>
      </rPr>
      <t>万</t>
    </r>
  </si>
  <si>
    <t>未明确是人均年收入还是总收入</t>
  </si>
  <si>
    <r>
      <rPr>
        <sz val="16"/>
        <rFont val="Times New Roman"/>
        <charset val="134"/>
      </rPr>
      <t>8</t>
    </r>
    <r>
      <rPr>
        <sz val="16"/>
        <rFont val="方正仿宋_GBK"/>
        <charset val="134"/>
      </rPr>
      <t>户</t>
    </r>
    <r>
      <rPr>
        <sz val="16"/>
        <rFont val="Times New Roman"/>
        <charset val="134"/>
      </rPr>
      <t>30</t>
    </r>
    <r>
      <rPr>
        <sz val="16"/>
        <rFont val="方正仿宋_GBK"/>
        <charset val="134"/>
      </rPr>
      <t>人</t>
    </r>
  </si>
  <si>
    <t>城口县水利局</t>
  </si>
  <si>
    <r>
      <rPr>
        <sz val="16"/>
        <rFont val="方正仿宋_GBK"/>
        <charset val="134"/>
      </rPr>
      <t>城口县</t>
    </r>
    <r>
      <rPr>
        <sz val="16"/>
        <rFont val="Times New Roman"/>
        <charset val="134"/>
      </rPr>
      <t xml:space="preserve">
</t>
    </r>
    <r>
      <rPr>
        <sz val="16"/>
        <rFont val="方正仿宋_GBK"/>
        <charset val="134"/>
      </rPr>
      <t>城口县</t>
    </r>
    <r>
      <rPr>
        <sz val="16"/>
        <rFont val="Times New Roman"/>
        <charset val="134"/>
      </rPr>
      <t>2024</t>
    </r>
    <r>
      <rPr>
        <sz val="16"/>
        <rFont val="方正仿宋_GBK"/>
        <charset val="134"/>
      </rPr>
      <t>年葛城街道高山蔬菜基地农业灌溉设施项目</t>
    </r>
  </si>
  <si>
    <t>配套设施项目</t>
  </si>
  <si>
    <t>小型农田水利设施建设</t>
  </si>
  <si>
    <r>
      <rPr>
        <sz val="16"/>
        <rFont val="方正仿宋_GBK"/>
        <charset val="134"/>
      </rPr>
      <t>在庙垭村</t>
    </r>
    <r>
      <rPr>
        <sz val="16"/>
        <rFont val="Times New Roman"/>
        <charset val="134"/>
      </rPr>
      <t>6</t>
    </r>
    <r>
      <rPr>
        <sz val="16"/>
        <rFont val="方正仿宋_GBK"/>
        <charset val="134"/>
      </rPr>
      <t>组新建</t>
    </r>
    <r>
      <rPr>
        <sz val="16"/>
        <rFont val="Times New Roman"/>
        <charset val="134"/>
      </rPr>
      <t>400</t>
    </r>
    <r>
      <rPr>
        <sz val="16"/>
        <rFont val="方正仿宋_GBK"/>
        <charset val="134"/>
      </rPr>
      <t>亩蔬菜基地灌溉设施，建</t>
    </r>
    <r>
      <rPr>
        <sz val="16"/>
        <rFont val="Times New Roman"/>
        <charset val="134"/>
      </rPr>
      <t>150</t>
    </r>
    <r>
      <rPr>
        <sz val="16"/>
        <rFont val="方正仿宋_GBK"/>
        <charset val="134"/>
      </rPr>
      <t>立方米水池</t>
    </r>
    <r>
      <rPr>
        <sz val="16"/>
        <rFont val="Times New Roman"/>
        <charset val="134"/>
      </rPr>
      <t>1</t>
    </r>
    <r>
      <rPr>
        <sz val="16"/>
        <rFont val="方正仿宋_GBK"/>
        <charset val="134"/>
      </rPr>
      <t>口，</t>
    </r>
    <r>
      <rPr>
        <sz val="16"/>
        <rFont val="Times New Roman"/>
        <charset val="134"/>
      </rPr>
      <t>100</t>
    </r>
    <r>
      <rPr>
        <sz val="16"/>
        <rFont val="方正仿宋_GBK"/>
        <charset val="134"/>
      </rPr>
      <t>立方米水池</t>
    </r>
    <r>
      <rPr>
        <sz val="16"/>
        <rFont val="Times New Roman"/>
        <charset val="134"/>
      </rPr>
      <t>1</t>
    </r>
    <r>
      <rPr>
        <sz val="16"/>
        <rFont val="方正仿宋_GBK"/>
        <charset val="134"/>
      </rPr>
      <t>口，购买</t>
    </r>
    <r>
      <rPr>
        <sz val="16"/>
        <rFont val="Times New Roman"/>
        <charset val="134"/>
      </rPr>
      <t>2.2</t>
    </r>
    <r>
      <rPr>
        <sz val="16"/>
        <rFont val="方正仿宋_GBK"/>
        <charset val="134"/>
      </rPr>
      <t>千瓦水泵</t>
    </r>
    <r>
      <rPr>
        <sz val="16"/>
        <rFont val="Times New Roman"/>
        <charset val="134"/>
      </rPr>
      <t>3</t>
    </r>
    <r>
      <rPr>
        <sz val="16"/>
        <rFont val="方正仿宋_GBK"/>
        <charset val="134"/>
      </rPr>
      <t>台。</t>
    </r>
  </si>
  <si>
    <r>
      <rPr>
        <sz val="16"/>
        <rFont val="方正仿宋_GBK"/>
        <charset val="134"/>
      </rPr>
      <t>庙垭村</t>
    </r>
    <r>
      <rPr>
        <sz val="16"/>
        <rFont val="Times New Roman"/>
        <charset val="134"/>
      </rPr>
      <t>6</t>
    </r>
    <r>
      <rPr>
        <sz val="16"/>
        <rFont val="方正仿宋_GBK"/>
        <charset val="134"/>
      </rPr>
      <t>组</t>
    </r>
  </si>
  <si>
    <r>
      <rPr>
        <sz val="16"/>
        <rFont val="方正仿宋_GBK"/>
        <charset val="134"/>
      </rPr>
      <t>通过项目实施，推动我街道蔬菜产业发展有序进行，推进产业类型升级；持续巩固脱贫攻坚成果；建</t>
    </r>
    <r>
      <rPr>
        <sz val="16"/>
        <rFont val="Times New Roman"/>
        <charset val="134"/>
      </rPr>
      <t>400</t>
    </r>
    <r>
      <rPr>
        <sz val="16"/>
        <rFont val="方正仿宋_GBK"/>
        <charset val="134"/>
      </rPr>
      <t>亩蔬菜基地灌溉设施，抵抗自然灾害，提高基地产量，可提供</t>
    </r>
    <r>
      <rPr>
        <sz val="16"/>
        <rFont val="Times New Roman"/>
        <charset val="134"/>
      </rPr>
      <t>6</t>
    </r>
    <r>
      <rPr>
        <sz val="16"/>
        <rFont val="方正仿宋_GBK"/>
        <charset val="134"/>
      </rPr>
      <t>人左右务工增收</t>
    </r>
    <r>
      <rPr>
        <sz val="16"/>
        <rFont val="Times New Roman"/>
        <charset val="134"/>
      </rPr>
      <t>2000</t>
    </r>
    <r>
      <rPr>
        <sz val="16"/>
        <rFont val="方正仿宋_GBK"/>
        <charset val="134"/>
      </rPr>
      <t>元</t>
    </r>
  </si>
  <si>
    <r>
      <rPr>
        <sz val="16"/>
        <rFont val="方正仿宋_GBK"/>
        <charset val="134"/>
      </rPr>
      <t>一、群众参与</t>
    </r>
    <r>
      <rPr>
        <sz val="16"/>
        <rFont val="Times New Roman"/>
        <charset val="134"/>
      </rPr>
      <t>:20</t>
    </r>
    <r>
      <rPr>
        <sz val="16"/>
        <rFont val="方正仿宋_GBK"/>
        <charset val="134"/>
      </rPr>
      <t>余人参与前期项目确定会议、决议，</t>
    </r>
    <r>
      <rPr>
        <sz val="16"/>
        <rFont val="Times New Roman"/>
        <charset val="134"/>
      </rPr>
      <t>15</t>
    </r>
    <r>
      <rPr>
        <sz val="16"/>
        <rFont val="方正仿宋_GBK"/>
        <charset val="134"/>
      </rPr>
      <t>人参与入库项目的选择，</t>
    </r>
    <r>
      <rPr>
        <sz val="16"/>
        <rFont val="Times New Roman"/>
        <charset val="134"/>
      </rPr>
      <t>3</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提供就业岗位</t>
    </r>
    <r>
      <rPr>
        <sz val="16"/>
        <rFont val="Times New Roman"/>
        <charset val="134"/>
      </rPr>
      <t>6</t>
    </r>
    <r>
      <rPr>
        <sz val="16"/>
        <rFont val="方正仿宋_GBK"/>
        <charset val="134"/>
      </rPr>
      <t>个，增加工资性收入</t>
    </r>
    <r>
      <rPr>
        <sz val="16"/>
        <rFont val="Times New Roman"/>
        <charset val="134"/>
      </rPr>
      <t>2000</t>
    </r>
    <r>
      <rPr>
        <sz val="16"/>
        <rFont val="方正仿宋_GBK"/>
        <charset val="134"/>
      </rPr>
      <t>元</t>
    </r>
    <r>
      <rPr>
        <sz val="16"/>
        <rFont val="Times New Roman"/>
        <charset val="134"/>
      </rPr>
      <t>/</t>
    </r>
    <r>
      <rPr>
        <sz val="16"/>
        <rFont val="方正仿宋_GBK"/>
        <charset val="134"/>
      </rPr>
      <t>人</t>
    </r>
    <r>
      <rPr>
        <sz val="16"/>
        <rFont val="Times New Roman"/>
        <charset val="134"/>
      </rPr>
      <t xml:space="preserve"> •</t>
    </r>
    <r>
      <rPr>
        <sz val="16"/>
        <rFont val="方正仿宋_GBK"/>
        <charset val="134"/>
      </rPr>
      <t>年。</t>
    </r>
    <r>
      <rPr>
        <sz val="16"/>
        <rFont val="Times New Roman"/>
        <charset val="134"/>
      </rPr>
      <t xml:space="preserve">
2.</t>
    </r>
    <r>
      <rPr>
        <sz val="16"/>
        <rFont val="方正仿宋_GBK"/>
        <charset val="134"/>
      </rPr>
      <t>流转</t>
    </r>
    <r>
      <rPr>
        <sz val="16"/>
        <rFont val="Times New Roman"/>
        <charset val="134"/>
      </rPr>
      <t>26</t>
    </r>
    <r>
      <rPr>
        <sz val="16"/>
        <rFont val="方正仿宋_GBK"/>
        <charset val="134"/>
      </rPr>
      <t>户</t>
    </r>
    <r>
      <rPr>
        <sz val="16"/>
        <rFont val="Times New Roman"/>
        <charset val="134"/>
      </rPr>
      <t>300</t>
    </r>
    <r>
      <rPr>
        <sz val="16"/>
        <rFont val="方正仿宋_GBK"/>
        <charset val="134"/>
      </rPr>
      <t>亩土地，增加流转性收入</t>
    </r>
    <r>
      <rPr>
        <sz val="16"/>
        <rFont val="Times New Roman"/>
        <charset val="134"/>
      </rPr>
      <t>500</t>
    </r>
    <r>
      <rPr>
        <sz val="16"/>
        <rFont val="方正仿宋_GBK"/>
        <charset val="134"/>
      </rPr>
      <t>元</t>
    </r>
    <r>
      <rPr>
        <sz val="16"/>
        <rFont val="Times New Roman"/>
        <charset val="134"/>
      </rPr>
      <t>/</t>
    </r>
    <r>
      <rPr>
        <sz val="16"/>
        <rFont val="方正仿宋_GBK"/>
        <charset val="134"/>
      </rPr>
      <t>亩</t>
    </r>
    <r>
      <rPr>
        <sz val="16"/>
        <rFont val="Times New Roman"/>
        <charset val="134"/>
      </rPr>
      <t xml:space="preserve"> •</t>
    </r>
    <r>
      <rPr>
        <sz val="16"/>
        <rFont val="方正仿宋_GBK"/>
        <charset val="134"/>
      </rPr>
      <t>年。</t>
    </r>
  </si>
  <si>
    <r>
      <rPr>
        <sz val="16"/>
        <rFont val="方正仿宋_GBK"/>
        <charset val="134"/>
      </rPr>
      <t>建</t>
    </r>
    <r>
      <rPr>
        <sz val="16"/>
        <rFont val="Times New Roman"/>
        <charset val="134"/>
      </rPr>
      <t>400</t>
    </r>
    <r>
      <rPr>
        <sz val="16"/>
        <rFont val="方正仿宋_GBK"/>
        <charset val="134"/>
      </rPr>
      <t>亩蔬菜基地灌溉设施，建</t>
    </r>
    <r>
      <rPr>
        <sz val="16"/>
        <rFont val="Times New Roman"/>
        <charset val="134"/>
      </rPr>
      <t>150</t>
    </r>
    <r>
      <rPr>
        <sz val="16"/>
        <rFont val="方正仿宋_GBK"/>
        <charset val="134"/>
      </rPr>
      <t>立方米水池</t>
    </r>
    <r>
      <rPr>
        <sz val="16"/>
        <rFont val="Times New Roman"/>
        <charset val="134"/>
      </rPr>
      <t>1</t>
    </r>
    <r>
      <rPr>
        <sz val="16"/>
        <rFont val="方正仿宋_GBK"/>
        <charset val="134"/>
      </rPr>
      <t>口，</t>
    </r>
    <r>
      <rPr>
        <sz val="16"/>
        <rFont val="Times New Roman"/>
        <charset val="134"/>
      </rPr>
      <t>100</t>
    </r>
    <r>
      <rPr>
        <sz val="16"/>
        <rFont val="方正仿宋_GBK"/>
        <charset val="134"/>
      </rPr>
      <t>立方米水池</t>
    </r>
    <r>
      <rPr>
        <sz val="16"/>
        <rFont val="Times New Roman"/>
        <charset val="134"/>
      </rPr>
      <t>1</t>
    </r>
    <r>
      <rPr>
        <sz val="16"/>
        <rFont val="方正仿宋_GBK"/>
        <charset val="134"/>
      </rPr>
      <t>口购买</t>
    </r>
    <r>
      <rPr>
        <sz val="16"/>
        <rFont val="Times New Roman"/>
        <charset val="134"/>
      </rPr>
      <t>2.2</t>
    </r>
    <r>
      <rPr>
        <sz val="16"/>
        <rFont val="方正仿宋_GBK"/>
        <charset val="134"/>
      </rPr>
      <t>千瓦水泵</t>
    </r>
    <r>
      <rPr>
        <sz val="16"/>
        <rFont val="Times New Roman"/>
        <charset val="134"/>
      </rPr>
      <t>3</t>
    </r>
    <r>
      <rPr>
        <sz val="16"/>
        <rFont val="方正仿宋_GBK"/>
        <charset val="134"/>
      </rPr>
      <t>台</t>
    </r>
  </si>
  <si>
    <r>
      <rPr>
        <sz val="16"/>
        <rFont val="Times New Roman"/>
        <charset val="134"/>
      </rPr>
      <t>400</t>
    </r>
    <r>
      <rPr>
        <sz val="16"/>
        <rFont val="方正仿宋_GBK"/>
        <charset val="134"/>
      </rPr>
      <t>亩灌溉设施、</t>
    </r>
    <r>
      <rPr>
        <sz val="16"/>
        <rFont val="Times New Roman"/>
        <charset val="134"/>
      </rPr>
      <t>150</t>
    </r>
    <r>
      <rPr>
        <sz val="16"/>
        <rFont val="方正仿宋_GBK"/>
        <charset val="134"/>
      </rPr>
      <t>立方米水池</t>
    </r>
    <r>
      <rPr>
        <sz val="16"/>
        <rFont val="Times New Roman"/>
        <charset val="134"/>
      </rPr>
      <t>1</t>
    </r>
    <r>
      <rPr>
        <sz val="16"/>
        <rFont val="方正仿宋_GBK"/>
        <charset val="134"/>
      </rPr>
      <t>口、</t>
    </r>
    <r>
      <rPr>
        <sz val="16"/>
        <rFont val="Times New Roman"/>
        <charset val="134"/>
      </rPr>
      <t>100</t>
    </r>
    <r>
      <rPr>
        <sz val="16"/>
        <rFont val="方正仿宋_GBK"/>
        <charset val="134"/>
      </rPr>
      <t>立方米水池</t>
    </r>
    <r>
      <rPr>
        <sz val="16"/>
        <rFont val="Times New Roman"/>
        <charset val="134"/>
      </rPr>
      <t>1</t>
    </r>
    <r>
      <rPr>
        <sz val="16"/>
        <rFont val="方正仿宋_GBK"/>
        <charset val="134"/>
      </rPr>
      <t>口，</t>
    </r>
    <r>
      <rPr>
        <sz val="16"/>
        <rFont val="Times New Roman"/>
        <charset val="134"/>
      </rPr>
      <t>2.2</t>
    </r>
    <r>
      <rPr>
        <sz val="16"/>
        <rFont val="方正仿宋_GBK"/>
        <charset val="134"/>
      </rPr>
      <t>千瓦水泵</t>
    </r>
    <r>
      <rPr>
        <sz val="16"/>
        <rFont val="Times New Roman"/>
        <charset val="134"/>
      </rPr>
      <t>3</t>
    </r>
    <r>
      <rPr>
        <sz val="16"/>
        <rFont val="方正仿宋_GBK"/>
        <charset val="134"/>
      </rPr>
      <t>台</t>
    </r>
  </si>
  <si>
    <t>解决基地灌溉设施，提高基地产量，增加收入</t>
  </si>
  <si>
    <t>项目建成后、可以抵御自然灾害，提高山地农业抗风险能力</t>
  </si>
  <si>
    <r>
      <rPr>
        <sz val="16"/>
        <rFont val="方正仿宋_GBK"/>
        <charset val="134"/>
      </rPr>
      <t>是</t>
    </r>
    <r>
      <rPr>
        <sz val="16"/>
        <rFont val="Times New Roman"/>
        <charset val="134"/>
      </rPr>
      <t xml:space="preserve"> </t>
    </r>
  </si>
  <si>
    <r>
      <rPr>
        <sz val="16"/>
        <rFont val="方正仿宋_GBK"/>
        <charset val="134"/>
      </rPr>
      <t>城口县复兴街道</t>
    </r>
    <r>
      <rPr>
        <sz val="16"/>
        <rFont val="Times New Roman"/>
        <charset val="134"/>
      </rPr>
      <t>2024</t>
    </r>
    <r>
      <rPr>
        <sz val="16"/>
        <rFont val="方正仿宋_GBK"/>
        <charset val="134"/>
      </rPr>
      <t>年阳坪村、柿坪村</t>
    </r>
    <r>
      <rPr>
        <sz val="16"/>
        <rFont val="Times New Roman"/>
        <charset val="134"/>
      </rPr>
      <t>6</t>
    </r>
    <r>
      <rPr>
        <sz val="16"/>
        <rFont val="方正仿宋_GBK"/>
        <charset val="134"/>
      </rPr>
      <t>、</t>
    </r>
    <r>
      <rPr>
        <sz val="16"/>
        <rFont val="Times New Roman"/>
        <charset val="134"/>
      </rPr>
      <t>7</t>
    </r>
    <r>
      <rPr>
        <sz val="16"/>
        <rFont val="方正仿宋_GBK"/>
        <charset val="134"/>
      </rPr>
      <t>社人饮提升工程项目</t>
    </r>
  </si>
  <si>
    <r>
      <rPr>
        <sz val="16"/>
        <rFont val="方正仿宋_GBK"/>
        <charset val="134"/>
      </rPr>
      <t>阳坪村</t>
    </r>
    <r>
      <rPr>
        <sz val="16"/>
        <rFont val="Times New Roman"/>
        <charset val="134"/>
      </rPr>
      <t>9</t>
    </r>
    <r>
      <rPr>
        <sz val="16"/>
        <rFont val="方正仿宋_GBK"/>
        <charset val="134"/>
      </rPr>
      <t>社、柿坪村</t>
    </r>
    <r>
      <rPr>
        <sz val="16"/>
        <rFont val="Times New Roman"/>
        <charset val="134"/>
      </rPr>
      <t>6</t>
    </r>
    <r>
      <rPr>
        <sz val="16"/>
        <rFont val="方正仿宋_GBK"/>
        <charset val="134"/>
      </rPr>
      <t>、</t>
    </r>
    <r>
      <rPr>
        <sz val="16"/>
        <rFont val="Times New Roman"/>
        <charset val="134"/>
      </rPr>
      <t>7</t>
    </r>
    <r>
      <rPr>
        <sz val="16"/>
        <rFont val="方正仿宋_GBK"/>
        <charset val="134"/>
      </rPr>
      <t>社新建人饮蓄水池</t>
    </r>
    <r>
      <rPr>
        <sz val="16"/>
        <rFont val="Times New Roman"/>
        <charset val="134"/>
      </rPr>
      <t>40</t>
    </r>
    <r>
      <rPr>
        <sz val="16"/>
        <rFont val="方正仿宋_GBK"/>
        <charset val="134"/>
      </rPr>
      <t>立方米，</t>
    </r>
    <r>
      <rPr>
        <sz val="16"/>
        <rFont val="Times New Roman"/>
        <charset val="134"/>
      </rPr>
      <t>2</t>
    </r>
    <r>
      <rPr>
        <sz val="16"/>
        <rFont val="方正仿宋_GBK"/>
        <charset val="134"/>
      </rPr>
      <t>个（以实际设计为准）。</t>
    </r>
  </si>
  <si>
    <r>
      <rPr>
        <sz val="16"/>
        <rFont val="方正仿宋_GBK"/>
        <charset val="134"/>
      </rPr>
      <t>复兴街道阳坪村</t>
    </r>
    <r>
      <rPr>
        <sz val="16"/>
        <rFont val="Times New Roman"/>
        <charset val="134"/>
      </rPr>
      <t>9</t>
    </r>
    <r>
      <rPr>
        <sz val="16"/>
        <rFont val="方正仿宋_GBK"/>
        <charset val="134"/>
      </rPr>
      <t>社、柿坪村</t>
    </r>
    <r>
      <rPr>
        <sz val="16"/>
        <rFont val="Times New Roman"/>
        <charset val="134"/>
      </rPr>
      <t>6</t>
    </r>
    <r>
      <rPr>
        <sz val="16"/>
        <rFont val="方正仿宋_GBK"/>
        <charset val="134"/>
      </rPr>
      <t>社</t>
    </r>
  </si>
  <si>
    <r>
      <rPr>
        <sz val="16"/>
        <rFont val="方正仿宋_GBK"/>
        <charset val="134"/>
      </rPr>
      <t>通过项目实施，解决阳坪村、柿坪村</t>
    </r>
    <r>
      <rPr>
        <sz val="16"/>
        <rFont val="Times New Roman"/>
        <charset val="134"/>
      </rPr>
      <t>40</t>
    </r>
    <r>
      <rPr>
        <sz val="16"/>
        <rFont val="方正仿宋_GBK"/>
        <charset val="134"/>
      </rPr>
      <t>户</t>
    </r>
    <r>
      <rPr>
        <sz val="16"/>
        <rFont val="Times New Roman"/>
        <charset val="134"/>
      </rPr>
      <t>124</t>
    </r>
    <r>
      <rPr>
        <sz val="16"/>
        <rFont val="方正仿宋_GBK"/>
        <charset val="134"/>
      </rPr>
      <t>人村民的安全饮水问题，确保享受安全饮水到户，不断提高辖区饮水保供能力，提高村民的生产生活质量。其中脱贫人口</t>
    </r>
    <r>
      <rPr>
        <sz val="16"/>
        <rFont val="Times New Roman"/>
        <charset val="134"/>
      </rPr>
      <t>34</t>
    </r>
    <r>
      <rPr>
        <sz val="16"/>
        <rFont val="方正仿宋_GBK"/>
        <charset val="134"/>
      </rPr>
      <t>人。</t>
    </r>
  </si>
  <si>
    <r>
      <rPr>
        <sz val="16"/>
        <rFont val="Times New Roman"/>
        <charset val="134"/>
      </rPr>
      <t>1.</t>
    </r>
    <r>
      <rPr>
        <sz val="16"/>
        <rFont val="方正仿宋_GBK"/>
        <charset val="134"/>
      </rPr>
      <t>群众参与：</t>
    </r>
    <r>
      <rPr>
        <sz val="16"/>
        <rFont val="Times New Roman"/>
        <charset val="134"/>
      </rPr>
      <t>26</t>
    </r>
    <r>
      <rPr>
        <sz val="16"/>
        <rFont val="方正仿宋_GBK"/>
        <charset val="134"/>
      </rPr>
      <t>人参与前期项目确定讨论申报会议、决议，</t>
    </r>
    <r>
      <rPr>
        <sz val="16"/>
        <rFont val="Times New Roman"/>
        <charset val="134"/>
      </rPr>
      <t>15</t>
    </r>
    <r>
      <rPr>
        <sz val="16"/>
        <rFont val="方正仿宋_GBK"/>
        <charset val="134"/>
      </rPr>
      <t>人参与入库项目的选择，</t>
    </r>
    <r>
      <rPr>
        <sz val="16"/>
        <rFont val="Times New Roman"/>
        <charset val="134"/>
      </rPr>
      <t>5</t>
    </r>
    <r>
      <rPr>
        <sz val="16"/>
        <rFont val="方正仿宋_GBK"/>
        <charset val="134"/>
      </rPr>
      <t>人参与项目实施过程中施工质量和资金使用的监督等。</t>
    </r>
    <r>
      <rPr>
        <sz val="16"/>
        <rFont val="Times New Roman"/>
        <charset val="134"/>
      </rPr>
      <t xml:space="preserve">
2.</t>
    </r>
    <r>
      <rPr>
        <sz val="16"/>
        <rFont val="方正仿宋_GBK"/>
        <charset val="134"/>
      </rPr>
      <t>利益机制：修建人饮蓄水池，可切实提升阳坪村、柿坪村</t>
    </r>
    <r>
      <rPr>
        <sz val="16"/>
        <rFont val="Times New Roman"/>
        <charset val="134"/>
      </rPr>
      <t>40</t>
    </r>
    <r>
      <rPr>
        <sz val="16"/>
        <rFont val="方正仿宋_GBK"/>
        <charset val="134"/>
      </rPr>
      <t>户</t>
    </r>
    <r>
      <rPr>
        <sz val="16"/>
        <rFont val="Times New Roman"/>
        <charset val="134"/>
      </rPr>
      <t>124</t>
    </r>
    <r>
      <rPr>
        <sz val="16"/>
        <rFont val="方正仿宋_GBK"/>
        <charset val="134"/>
      </rPr>
      <t>人饮水保障水平，全方位提升群众满意度。</t>
    </r>
  </si>
  <si>
    <r>
      <rPr>
        <sz val="16"/>
        <rFont val="方正仿宋_GBK"/>
        <charset val="134"/>
      </rPr>
      <t>阳坪村</t>
    </r>
    <r>
      <rPr>
        <sz val="16"/>
        <rFont val="Times New Roman"/>
        <charset val="134"/>
      </rPr>
      <t>9</t>
    </r>
    <r>
      <rPr>
        <sz val="16"/>
        <rFont val="方正仿宋_GBK"/>
        <charset val="134"/>
      </rPr>
      <t>社、柿坪村</t>
    </r>
    <r>
      <rPr>
        <sz val="16"/>
        <rFont val="Times New Roman"/>
        <charset val="134"/>
      </rPr>
      <t>6</t>
    </r>
    <r>
      <rPr>
        <sz val="16"/>
        <rFont val="方正仿宋_GBK"/>
        <charset val="134"/>
      </rPr>
      <t>、</t>
    </r>
    <r>
      <rPr>
        <sz val="16"/>
        <rFont val="Times New Roman"/>
        <charset val="134"/>
      </rPr>
      <t>7</t>
    </r>
    <r>
      <rPr>
        <sz val="16"/>
        <rFont val="方正仿宋_GBK"/>
        <charset val="134"/>
      </rPr>
      <t>社新建人饮蓄水池</t>
    </r>
    <r>
      <rPr>
        <sz val="16"/>
        <rFont val="Times New Roman"/>
        <charset val="134"/>
      </rPr>
      <t>40</t>
    </r>
    <r>
      <rPr>
        <sz val="16"/>
        <rFont val="方正仿宋_GBK"/>
        <charset val="134"/>
      </rPr>
      <t>立方米，</t>
    </r>
    <r>
      <rPr>
        <sz val="16"/>
        <rFont val="Times New Roman"/>
        <charset val="134"/>
      </rPr>
      <t>2</t>
    </r>
    <r>
      <rPr>
        <sz val="16"/>
        <rFont val="方正仿宋_GBK"/>
        <charset val="134"/>
      </rPr>
      <t>个。</t>
    </r>
  </si>
  <si>
    <r>
      <rPr>
        <sz val="16"/>
        <rFont val="方正仿宋_GBK"/>
        <charset val="134"/>
      </rPr>
      <t>新建人饮蓄水池</t>
    </r>
    <r>
      <rPr>
        <sz val="16"/>
        <rFont val="Times New Roman"/>
        <charset val="134"/>
      </rPr>
      <t>40</t>
    </r>
    <r>
      <rPr>
        <sz val="16"/>
        <rFont val="方正仿宋_GBK"/>
        <charset val="134"/>
      </rPr>
      <t>立方米</t>
    </r>
    <r>
      <rPr>
        <sz val="16"/>
        <rFont val="Times New Roman"/>
        <charset val="134"/>
      </rPr>
      <t>2</t>
    </r>
    <r>
      <rPr>
        <sz val="16"/>
        <rFont val="方正仿宋_GBK"/>
        <charset val="134"/>
      </rPr>
      <t>个。</t>
    </r>
  </si>
  <si>
    <r>
      <rPr>
        <sz val="16"/>
        <rFont val="方正仿宋_GBK"/>
        <charset val="134"/>
      </rPr>
      <t>项目验收合格率</t>
    </r>
    <r>
      <rPr>
        <sz val="16"/>
        <rFont val="Times New Roman"/>
        <charset val="134"/>
      </rPr>
      <t>100%</t>
    </r>
  </si>
  <si>
    <r>
      <rPr>
        <sz val="16"/>
        <rFont val="方正仿宋_GBK"/>
        <charset val="134"/>
      </rPr>
      <t>项目完成及时率</t>
    </r>
    <r>
      <rPr>
        <sz val="16"/>
        <rFont val="Times New Roman"/>
        <charset val="134"/>
      </rPr>
      <t>100%</t>
    </r>
  </si>
  <si>
    <r>
      <rPr>
        <sz val="16"/>
        <rFont val="方正仿宋_GBK"/>
        <charset val="134"/>
      </rPr>
      <t>项目投资成本</t>
    </r>
    <r>
      <rPr>
        <sz val="16"/>
        <rFont val="Times New Roman"/>
        <charset val="134"/>
      </rPr>
      <t>35</t>
    </r>
    <r>
      <rPr>
        <sz val="16"/>
        <rFont val="方正仿宋_GBK"/>
        <charset val="134"/>
      </rPr>
      <t>万元</t>
    </r>
  </si>
  <si>
    <r>
      <rPr>
        <sz val="16"/>
        <rFont val="方正仿宋_GBK"/>
        <charset val="134"/>
      </rPr>
      <t>减少</t>
    </r>
    <r>
      <rPr>
        <sz val="16"/>
        <rFont val="Times New Roman"/>
        <charset val="134"/>
      </rPr>
      <t>40</t>
    </r>
    <r>
      <rPr>
        <sz val="16"/>
        <rFont val="方正仿宋_GBK"/>
        <charset val="134"/>
      </rPr>
      <t>户</t>
    </r>
    <r>
      <rPr>
        <sz val="16"/>
        <rFont val="Times New Roman"/>
        <charset val="134"/>
      </rPr>
      <t>124</t>
    </r>
    <r>
      <rPr>
        <sz val="16"/>
        <rFont val="方正仿宋_GBK"/>
        <charset val="134"/>
      </rPr>
      <t>人群众饮水生活成本支出</t>
    </r>
  </si>
  <si>
    <r>
      <rPr>
        <sz val="16"/>
        <rFont val="Times New Roman"/>
        <charset val="134"/>
      </rPr>
      <t>10</t>
    </r>
    <r>
      <rPr>
        <sz val="16"/>
        <rFont val="方正仿宋_GBK"/>
        <charset val="134"/>
      </rPr>
      <t>户</t>
    </r>
    <r>
      <rPr>
        <sz val="16"/>
        <rFont val="Times New Roman"/>
        <charset val="134"/>
      </rPr>
      <t>38</t>
    </r>
    <r>
      <rPr>
        <sz val="16"/>
        <rFont val="方正仿宋_GBK"/>
        <charset val="134"/>
      </rPr>
      <t>名脱贫人口受益</t>
    </r>
  </si>
  <si>
    <r>
      <rPr>
        <sz val="16"/>
        <rFont val="方正仿宋_GBK"/>
        <charset val="134"/>
      </rPr>
      <t>使用年限</t>
    </r>
    <r>
      <rPr>
        <sz val="16"/>
        <rFont val="Times New Roman"/>
        <charset val="134"/>
      </rPr>
      <t>≥1</t>
    </r>
    <r>
      <rPr>
        <sz val="16"/>
        <rFont val="方正仿宋_GBK"/>
        <charset val="134"/>
      </rPr>
      <t>年。</t>
    </r>
  </si>
  <si>
    <r>
      <rPr>
        <sz val="16"/>
        <rFont val="方正仿宋_GBK"/>
        <charset val="134"/>
      </rPr>
      <t>受益对象满意度</t>
    </r>
    <r>
      <rPr>
        <sz val="16"/>
        <rFont val="Times New Roman"/>
        <charset val="134"/>
      </rPr>
      <t>≥95%</t>
    </r>
  </si>
  <si>
    <t>复兴街道办事处</t>
  </si>
  <si>
    <r>
      <rPr>
        <sz val="16"/>
        <rFont val="Times New Roman"/>
        <charset val="134"/>
      </rPr>
      <t>40</t>
    </r>
    <r>
      <rPr>
        <sz val="16"/>
        <rFont val="方正仿宋_GBK"/>
        <charset val="134"/>
      </rPr>
      <t>户</t>
    </r>
    <r>
      <rPr>
        <sz val="16"/>
        <rFont val="Times New Roman"/>
        <charset val="134"/>
      </rPr>
      <t>124</t>
    </r>
    <r>
      <rPr>
        <sz val="16"/>
        <rFont val="方正仿宋_GBK"/>
        <charset val="134"/>
      </rPr>
      <t>人</t>
    </r>
  </si>
  <si>
    <r>
      <rPr>
        <sz val="16"/>
        <rFont val="Times New Roman"/>
        <charset val="134"/>
      </rPr>
      <t>10</t>
    </r>
    <r>
      <rPr>
        <sz val="16"/>
        <rFont val="方正仿宋_GBK"/>
        <charset val="134"/>
      </rPr>
      <t>户</t>
    </r>
    <r>
      <rPr>
        <sz val="16"/>
        <rFont val="Times New Roman"/>
        <charset val="134"/>
      </rPr>
      <t>34</t>
    </r>
    <r>
      <rPr>
        <sz val="16"/>
        <rFont val="方正仿宋_GBK"/>
        <charset val="134"/>
      </rPr>
      <t>人</t>
    </r>
  </si>
  <si>
    <t>曹正海</t>
  </si>
  <si>
    <r>
      <rPr>
        <sz val="16"/>
        <rFont val="方正仿宋_GBK"/>
        <charset val="134"/>
      </rPr>
      <t>城口县复兴街道</t>
    </r>
    <r>
      <rPr>
        <sz val="16"/>
        <rFont val="Times New Roman"/>
        <charset val="134"/>
      </rPr>
      <t>2024</t>
    </r>
    <r>
      <rPr>
        <sz val="16"/>
        <rFont val="方正仿宋_GBK"/>
        <charset val="134"/>
      </rPr>
      <t>年和平社区包家山人饮提升工程项目</t>
    </r>
  </si>
  <si>
    <r>
      <rPr>
        <sz val="16"/>
        <rFont val="方正仿宋_GBK"/>
        <charset val="134"/>
      </rPr>
      <t>和平社区包家山新建人饮蓄水池</t>
    </r>
    <r>
      <rPr>
        <sz val="16"/>
        <rFont val="Times New Roman"/>
        <charset val="134"/>
      </rPr>
      <t>2</t>
    </r>
    <r>
      <rPr>
        <sz val="16"/>
        <rFont val="方正仿宋_GBK"/>
        <charset val="134"/>
      </rPr>
      <t>个，各</t>
    </r>
    <r>
      <rPr>
        <sz val="16"/>
        <rFont val="Times New Roman"/>
        <charset val="134"/>
      </rPr>
      <t>20</t>
    </r>
    <r>
      <rPr>
        <sz val="16"/>
        <rFont val="方正仿宋_GBK"/>
        <charset val="134"/>
      </rPr>
      <t>立方米，</t>
    </r>
    <r>
      <rPr>
        <sz val="16"/>
        <rFont val="Times New Roman"/>
        <charset val="134"/>
      </rPr>
      <t>32</t>
    </r>
    <r>
      <rPr>
        <sz val="16"/>
        <rFont val="方正仿宋_GBK"/>
        <charset val="134"/>
      </rPr>
      <t>管道</t>
    </r>
    <r>
      <rPr>
        <sz val="16"/>
        <rFont val="Times New Roman"/>
        <charset val="134"/>
      </rPr>
      <t>2000</t>
    </r>
    <r>
      <rPr>
        <sz val="16"/>
        <rFont val="方正仿宋_GBK"/>
        <charset val="134"/>
      </rPr>
      <t>米，</t>
    </r>
    <r>
      <rPr>
        <sz val="16"/>
        <rFont val="Times New Roman"/>
        <charset val="134"/>
      </rPr>
      <t>200</t>
    </r>
    <r>
      <rPr>
        <sz val="16"/>
        <rFont val="方正仿宋_GBK"/>
        <charset val="134"/>
      </rPr>
      <t>米抽水设施（以实际设计为准）。</t>
    </r>
  </si>
  <si>
    <r>
      <rPr>
        <sz val="16"/>
        <rFont val="方正仿宋_GBK"/>
        <charset val="134"/>
      </rPr>
      <t>复兴街道和平社区</t>
    </r>
    <r>
      <rPr>
        <sz val="16"/>
        <rFont val="Times New Roman"/>
        <charset val="134"/>
      </rPr>
      <t>6</t>
    </r>
    <r>
      <rPr>
        <sz val="16"/>
        <rFont val="方正仿宋_GBK"/>
        <charset val="134"/>
      </rPr>
      <t>社</t>
    </r>
  </si>
  <si>
    <r>
      <rPr>
        <sz val="16"/>
        <rFont val="方正仿宋_GBK"/>
        <charset val="134"/>
      </rPr>
      <t>通过项目实施，解决和平社区包家山</t>
    </r>
    <r>
      <rPr>
        <sz val="16"/>
        <rFont val="Times New Roman"/>
        <charset val="134"/>
      </rPr>
      <t>65</t>
    </r>
    <r>
      <rPr>
        <sz val="16"/>
        <rFont val="方正仿宋_GBK"/>
        <charset val="134"/>
      </rPr>
      <t>户</t>
    </r>
    <r>
      <rPr>
        <sz val="16"/>
        <rFont val="Times New Roman"/>
        <charset val="134"/>
      </rPr>
      <t>316</t>
    </r>
    <r>
      <rPr>
        <sz val="16"/>
        <rFont val="方正仿宋_GBK"/>
        <charset val="134"/>
      </rPr>
      <t>人人村民的安全饮水问题，确保享受安全饮水到户，不断提高辖区饮水保供能力，提高村民的生产生活质量。其中脱贫人口</t>
    </r>
    <r>
      <rPr>
        <sz val="16"/>
        <rFont val="Times New Roman"/>
        <charset val="134"/>
      </rPr>
      <t>64</t>
    </r>
    <r>
      <rPr>
        <sz val="16"/>
        <rFont val="方正仿宋_GBK"/>
        <charset val="134"/>
      </rPr>
      <t>人。</t>
    </r>
  </si>
  <si>
    <r>
      <rPr>
        <sz val="16"/>
        <rFont val="Times New Roman"/>
        <charset val="134"/>
      </rPr>
      <t>1.29</t>
    </r>
    <r>
      <rPr>
        <sz val="16"/>
        <rFont val="方正仿宋_GBK"/>
        <charset val="134"/>
      </rPr>
      <t>人参与前期项目确定讨论申报会议、决议，</t>
    </r>
    <r>
      <rPr>
        <sz val="16"/>
        <rFont val="Times New Roman"/>
        <charset val="134"/>
      </rPr>
      <t>14</t>
    </r>
    <r>
      <rPr>
        <sz val="16"/>
        <rFont val="方正仿宋_GBK"/>
        <charset val="134"/>
      </rPr>
      <t>人参与入库项目的选择，</t>
    </r>
    <r>
      <rPr>
        <sz val="16"/>
        <rFont val="Times New Roman"/>
        <charset val="134"/>
      </rPr>
      <t>6</t>
    </r>
    <r>
      <rPr>
        <sz val="16"/>
        <rFont val="方正仿宋_GBK"/>
        <charset val="134"/>
      </rPr>
      <t>人参与项目实施过程中施工质量和资金使用的监督等。</t>
    </r>
    <r>
      <rPr>
        <sz val="16"/>
        <rFont val="Times New Roman"/>
        <charset val="134"/>
      </rPr>
      <t xml:space="preserve">
2.</t>
    </r>
    <r>
      <rPr>
        <sz val="16"/>
        <rFont val="方正仿宋_GBK"/>
        <charset val="134"/>
      </rPr>
      <t>利益机制：修建人饮蓄水池，可提升和平社区包家山社</t>
    </r>
    <r>
      <rPr>
        <sz val="16"/>
        <rFont val="Times New Roman"/>
        <charset val="134"/>
      </rPr>
      <t>65</t>
    </r>
    <r>
      <rPr>
        <sz val="16"/>
        <rFont val="方正仿宋_GBK"/>
        <charset val="134"/>
      </rPr>
      <t>户</t>
    </r>
    <r>
      <rPr>
        <sz val="16"/>
        <rFont val="Times New Roman"/>
        <charset val="134"/>
      </rPr>
      <t>316</t>
    </r>
    <r>
      <rPr>
        <sz val="16"/>
        <rFont val="方正仿宋_GBK"/>
        <charset val="134"/>
      </rPr>
      <t>人饮水保障水平，全方位提升群众满意度。</t>
    </r>
  </si>
  <si>
    <r>
      <rPr>
        <sz val="16"/>
        <rFont val="方正仿宋_GBK"/>
        <charset val="134"/>
      </rPr>
      <t>新建人饮蓄水池</t>
    </r>
    <r>
      <rPr>
        <sz val="16"/>
        <rFont val="Times New Roman"/>
        <charset val="134"/>
      </rPr>
      <t>2</t>
    </r>
    <r>
      <rPr>
        <sz val="16"/>
        <rFont val="方正仿宋_GBK"/>
        <charset val="134"/>
      </rPr>
      <t>个，各</t>
    </r>
    <r>
      <rPr>
        <sz val="16"/>
        <rFont val="Times New Roman"/>
        <charset val="134"/>
      </rPr>
      <t>20</t>
    </r>
    <r>
      <rPr>
        <sz val="16"/>
        <rFont val="方正仿宋_GBK"/>
        <charset val="134"/>
      </rPr>
      <t>立方米，</t>
    </r>
    <r>
      <rPr>
        <sz val="16"/>
        <rFont val="Times New Roman"/>
        <charset val="134"/>
      </rPr>
      <t>32</t>
    </r>
    <r>
      <rPr>
        <sz val="16"/>
        <rFont val="方正仿宋_GBK"/>
        <charset val="134"/>
      </rPr>
      <t>管道</t>
    </r>
    <r>
      <rPr>
        <sz val="16"/>
        <rFont val="Times New Roman"/>
        <charset val="134"/>
      </rPr>
      <t>2000</t>
    </r>
    <r>
      <rPr>
        <sz val="16"/>
        <rFont val="方正仿宋_GBK"/>
        <charset val="134"/>
      </rPr>
      <t>米，</t>
    </r>
    <r>
      <rPr>
        <sz val="16"/>
        <rFont val="Times New Roman"/>
        <charset val="134"/>
      </rPr>
      <t>200</t>
    </r>
    <r>
      <rPr>
        <sz val="16"/>
        <rFont val="方正仿宋_GBK"/>
        <charset val="134"/>
      </rPr>
      <t>米抽水设施。</t>
    </r>
  </si>
  <si>
    <r>
      <rPr>
        <sz val="16"/>
        <rFont val="方正仿宋_GBK"/>
        <charset val="134"/>
      </rPr>
      <t>项目投资成本</t>
    </r>
    <r>
      <rPr>
        <sz val="16"/>
        <rFont val="Times New Roman"/>
        <charset val="134"/>
      </rPr>
      <t>25</t>
    </r>
    <r>
      <rPr>
        <sz val="16"/>
        <rFont val="方正仿宋_GBK"/>
        <charset val="134"/>
      </rPr>
      <t>万元</t>
    </r>
  </si>
  <si>
    <r>
      <rPr>
        <sz val="16"/>
        <rFont val="方正仿宋_GBK"/>
        <charset val="134"/>
      </rPr>
      <t>减少</t>
    </r>
    <r>
      <rPr>
        <sz val="16"/>
        <rFont val="Times New Roman"/>
        <charset val="134"/>
      </rPr>
      <t>65</t>
    </r>
    <r>
      <rPr>
        <sz val="16"/>
        <rFont val="方正仿宋_GBK"/>
        <charset val="134"/>
      </rPr>
      <t>户</t>
    </r>
    <r>
      <rPr>
        <sz val="16"/>
        <rFont val="Times New Roman"/>
        <charset val="134"/>
      </rPr>
      <t>346</t>
    </r>
    <r>
      <rPr>
        <sz val="16"/>
        <rFont val="方正仿宋_GBK"/>
        <charset val="134"/>
      </rPr>
      <t>人群众饮水生活成本支出</t>
    </r>
  </si>
  <si>
    <r>
      <rPr>
        <sz val="16"/>
        <rFont val="Times New Roman"/>
        <charset val="134"/>
      </rPr>
      <t>13</t>
    </r>
    <r>
      <rPr>
        <sz val="16"/>
        <rFont val="方正仿宋_GBK"/>
        <charset val="134"/>
      </rPr>
      <t>户</t>
    </r>
    <r>
      <rPr>
        <sz val="16"/>
        <rFont val="Times New Roman"/>
        <charset val="134"/>
      </rPr>
      <t>64</t>
    </r>
    <r>
      <rPr>
        <sz val="16"/>
        <rFont val="方正仿宋_GBK"/>
        <charset val="134"/>
      </rPr>
      <t>名脱贫人口受益</t>
    </r>
  </si>
  <si>
    <r>
      <rPr>
        <sz val="16"/>
        <rFont val="Times New Roman"/>
        <charset val="134"/>
      </rPr>
      <t>65</t>
    </r>
    <r>
      <rPr>
        <sz val="16"/>
        <rFont val="方正仿宋_GBK"/>
        <charset val="134"/>
      </rPr>
      <t>户</t>
    </r>
    <r>
      <rPr>
        <sz val="16"/>
        <rFont val="Times New Roman"/>
        <charset val="134"/>
      </rPr>
      <t>316</t>
    </r>
    <r>
      <rPr>
        <sz val="16"/>
        <rFont val="方正仿宋_GBK"/>
        <charset val="134"/>
      </rPr>
      <t>人</t>
    </r>
  </si>
  <si>
    <r>
      <rPr>
        <sz val="16"/>
        <rFont val="Times New Roman"/>
        <charset val="134"/>
      </rPr>
      <t>13</t>
    </r>
    <r>
      <rPr>
        <sz val="16"/>
        <rFont val="方正仿宋_GBK"/>
        <charset val="134"/>
      </rPr>
      <t>户</t>
    </r>
    <r>
      <rPr>
        <sz val="16"/>
        <rFont val="Times New Roman"/>
        <charset val="134"/>
      </rPr>
      <t>64</t>
    </r>
    <r>
      <rPr>
        <sz val="16"/>
        <rFont val="方正仿宋_GBK"/>
        <charset val="134"/>
      </rPr>
      <t>人</t>
    </r>
  </si>
  <si>
    <r>
      <rPr>
        <sz val="16"/>
        <rFont val="方正仿宋_GBK"/>
        <charset val="134"/>
      </rPr>
      <t>城口县复兴街道</t>
    </r>
    <r>
      <rPr>
        <sz val="16"/>
        <rFont val="Times New Roman"/>
        <charset val="134"/>
      </rPr>
      <t>2024</t>
    </r>
    <r>
      <rPr>
        <sz val="16"/>
        <rFont val="方正仿宋_GBK"/>
        <charset val="134"/>
      </rPr>
      <t>年蔬菜基地项目</t>
    </r>
  </si>
  <si>
    <r>
      <rPr>
        <sz val="16"/>
        <rFont val="方正仿宋_GBK"/>
        <charset val="134"/>
      </rPr>
      <t>发动农户发展露地蔬菜种植</t>
    </r>
    <r>
      <rPr>
        <sz val="16"/>
        <rFont val="Times New Roman"/>
        <charset val="134"/>
      </rPr>
      <t>1200</t>
    </r>
    <r>
      <rPr>
        <sz val="16"/>
        <rFont val="方正仿宋_GBK"/>
        <charset val="134"/>
      </rPr>
      <t>亩，</t>
    </r>
    <r>
      <rPr>
        <sz val="16"/>
        <rFont val="Times New Roman"/>
        <charset val="134"/>
      </rPr>
      <t>300</t>
    </r>
    <r>
      <rPr>
        <sz val="16"/>
        <rFont val="方正仿宋_GBK"/>
        <charset val="134"/>
      </rPr>
      <t>元</t>
    </r>
    <r>
      <rPr>
        <sz val="16"/>
        <rFont val="Times New Roman"/>
        <charset val="134"/>
      </rPr>
      <t>/</t>
    </r>
    <r>
      <rPr>
        <sz val="16"/>
        <rFont val="方正仿宋_GBK"/>
        <charset val="134"/>
      </rPr>
      <t>亩，一年一茬进行验收（具体以行业主管部门补助文件为准）。</t>
    </r>
  </si>
  <si>
    <r>
      <rPr>
        <sz val="16"/>
        <rFont val="方正仿宋_GBK"/>
        <charset val="134"/>
      </rPr>
      <t>复兴街道</t>
    </r>
    <r>
      <rPr>
        <sz val="16"/>
        <rFont val="Times New Roman"/>
        <charset val="134"/>
      </rPr>
      <t>7</t>
    </r>
    <r>
      <rPr>
        <sz val="16"/>
        <rFont val="方正仿宋_GBK"/>
        <charset val="134"/>
      </rPr>
      <t>个村社区</t>
    </r>
  </si>
  <si>
    <r>
      <rPr>
        <sz val="16"/>
        <rFont val="方正仿宋_GBK"/>
        <charset val="134"/>
      </rPr>
      <t>项目实施可使</t>
    </r>
    <r>
      <rPr>
        <sz val="16"/>
        <rFont val="Times New Roman"/>
        <charset val="134"/>
      </rPr>
      <t>1540</t>
    </r>
    <r>
      <rPr>
        <sz val="16"/>
        <rFont val="方正仿宋_GBK"/>
        <charset val="134"/>
      </rPr>
      <t>人人均年生产经营性收入增加</t>
    </r>
    <r>
      <rPr>
        <sz val="16"/>
        <rFont val="Times New Roman"/>
        <charset val="134"/>
      </rPr>
      <t>1000-2000</t>
    </r>
    <r>
      <rPr>
        <sz val="16"/>
        <rFont val="方正仿宋_GBK"/>
        <charset val="134"/>
      </rPr>
      <t>元，其中脱贫户和监测对象</t>
    </r>
    <r>
      <rPr>
        <sz val="16"/>
        <rFont val="Times New Roman"/>
        <charset val="134"/>
      </rPr>
      <t>248</t>
    </r>
    <r>
      <rPr>
        <sz val="16"/>
        <rFont val="方正仿宋_GBK"/>
        <charset val="134"/>
      </rPr>
      <t>户</t>
    </r>
    <r>
      <rPr>
        <sz val="16"/>
        <rFont val="Times New Roman"/>
        <charset val="134"/>
      </rPr>
      <t>1014</t>
    </r>
    <r>
      <rPr>
        <sz val="16"/>
        <rFont val="方正仿宋_GBK"/>
        <charset val="134"/>
      </rPr>
      <t>人，可发展蔬菜产业</t>
    </r>
    <r>
      <rPr>
        <sz val="16"/>
        <rFont val="Times New Roman"/>
        <charset val="134"/>
      </rPr>
      <t>1200</t>
    </r>
    <r>
      <rPr>
        <sz val="16"/>
        <rFont val="方正仿宋_GBK"/>
        <charset val="134"/>
      </rPr>
      <t>亩。</t>
    </r>
  </si>
  <si>
    <r>
      <rPr>
        <sz val="16"/>
        <rFont val="Times New Roman"/>
        <charset val="134"/>
      </rPr>
      <t>1</t>
    </r>
    <r>
      <rPr>
        <sz val="16"/>
        <rFont val="方正仿宋_GBK"/>
        <charset val="134"/>
      </rPr>
      <t>、群众参与</t>
    </r>
    <r>
      <rPr>
        <sz val="16"/>
        <rFont val="Times New Roman"/>
        <charset val="134"/>
      </rPr>
      <t>56</t>
    </r>
    <r>
      <rPr>
        <sz val="16"/>
        <rFont val="方正仿宋_GBK"/>
        <charset val="134"/>
      </rPr>
      <t>人参与前期项目确定讨论申报会议、决议，</t>
    </r>
    <r>
      <rPr>
        <sz val="16"/>
        <rFont val="Times New Roman"/>
        <charset val="134"/>
      </rPr>
      <t>45</t>
    </r>
    <r>
      <rPr>
        <sz val="16"/>
        <rFont val="方正仿宋_GBK"/>
        <charset val="134"/>
      </rPr>
      <t>人参与入库项目的选择，</t>
    </r>
    <r>
      <rPr>
        <sz val="16"/>
        <rFont val="Times New Roman"/>
        <charset val="134"/>
      </rPr>
      <t>20</t>
    </r>
    <r>
      <rPr>
        <sz val="16"/>
        <rFont val="方正仿宋_GBK"/>
        <charset val="134"/>
      </rPr>
      <t>人参与项目实施过程中施工质量和资金使用的监督等。</t>
    </r>
    <r>
      <rPr>
        <sz val="16"/>
        <rFont val="Times New Roman"/>
        <charset val="134"/>
      </rPr>
      <t xml:space="preserve">
2</t>
    </r>
    <r>
      <rPr>
        <sz val="16"/>
        <rFont val="方正仿宋_GBK"/>
        <charset val="134"/>
      </rPr>
      <t>、利益联结：带动项目覆盖脱贫人口和监测对象年产业收入</t>
    </r>
    <r>
      <rPr>
        <sz val="16"/>
        <rFont val="Times New Roman"/>
        <charset val="134"/>
      </rPr>
      <t>1000-2000</t>
    </r>
    <r>
      <rPr>
        <sz val="16"/>
        <rFont val="方正仿宋_GBK"/>
        <charset val="134"/>
      </rPr>
      <t>元。</t>
    </r>
  </si>
  <si>
    <r>
      <rPr>
        <sz val="16"/>
        <rFont val="方正仿宋_GBK"/>
        <charset val="134"/>
      </rPr>
      <t>种植蔬菜</t>
    </r>
    <r>
      <rPr>
        <sz val="16"/>
        <rFont val="Times New Roman"/>
        <charset val="134"/>
      </rPr>
      <t>1200</t>
    </r>
    <r>
      <rPr>
        <sz val="16"/>
        <rFont val="方正仿宋_GBK"/>
        <charset val="134"/>
      </rPr>
      <t>亩</t>
    </r>
  </si>
  <si>
    <r>
      <rPr>
        <sz val="16"/>
        <rFont val="方正仿宋_GBK"/>
        <charset val="134"/>
      </rPr>
      <t>项目投资成本</t>
    </r>
    <r>
      <rPr>
        <sz val="16"/>
        <rFont val="Times New Roman"/>
        <charset val="134"/>
      </rPr>
      <t>36</t>
    </r>
    <r>
      <rPr>
        <sz val="16"/>
        <rFont val="方正仿宋_GBK"/>
        <charset val="134"/>
      </rPr>
      <t>万元</t>
    </r>
  </si>
  <si>
    <r>
      <rPr>
        <sz val="16"/>
        <rFont val="方正仿宋_GBK"/>
        <charset val="134"/>
      </rPr>
      <t>带动农户增加产业收入</t>
    </r>
    <r>
      <rPr>
        <sz val="16"/>
        <rFont val="Times New Roman"/>
        <charset val="134"/>
      </rPr>
      <t>1000-2000</t>
    </r>
    <r>
      <rPr>
        <sz val="16"/>
        <rFont val="方正仿宋_GBK"/>
        <charset val="134"/>
      </rPr>
      <t>元。</t>
    </r>
  </si>
  <si>
    <r>
      <rPr>
        <sz val="16"/>
        <rFont val="Times New Roman"/>
        <charset val="134"/>
      </rPr>
      <t>284</t>
    </r>
    <r>
      <rPr>
        <sz val="16"/>
        <rFont val="方正仿宋_GBK"/>
        <charset val="134"/>
      </rPr>
      <t>户</t>
    </r>
    <r>
      <rPr>
        <sz val="16"/>
        <rFont val="Times New Roman"/>
        <charset val="134"/>
      </rPr>
      <t>1014</t>
    </r>
    <r>
      <rPr>
        <sz val="16"/>
        <rFont val="方正仿宋_GBK"/>
        <charset val="134"/>
      </rPr>
      <t>人脱贫人口受益</t>
    </r>
  </si>
  <si>
    <r>
      <rPr>
        <sz val="16"/>
        <rFont val="Times New Roman"/>
        <charset val="134"/>
      </rPr>
      <t>385</t>
    </r>
    <r>
      <rPr>
        <sz val="16"/>
        <rFont val="方正仿宋_GBK"/>
        <charset val="134"/>
      </rPr>
      <t>户</t>
    </r>
    <r>
      <rPr>
        <sz val="16"/>
        <rFont val="Times New Roman"/>
        <charset val="134"/>
      </rPr>
      <t>1540</t>
    </r>
    <r>
      <rPr>
        <sz val="16"/>
        <rFont val="方正仿宋_GBK"/>
        <charset val="134"/>
      </rPr>
      <t>人</t>
    </r>
  </si>
  <si>
    <r>
      <rPr>
        <sz val="16"/>
        <rFont val="Times New Roman"/>
        <charset val="134"/>
      </rPr>
      <t>284</t>
    </r>
    <r>
      <rPr>
        <sz val="16"/>
        <rFont val="方正仿宋_GBK"/>
        <charset val="134"/>
      </rPr>
      <t>户</t>
    </r>
    <r>
      <rPr>
        <sz val="16"/>
        <rFont val="Times New Roman"/>
        <charset val="134"/>
      </rPr>
      <t>1014</t>
    </r>
    <r>
      <rPr>
        <sz val="16"/>
        <rFont val="方正仿宋_GBK"/>
        <charset val="134"/>
      </rPr>
      <t>人</t>
    </r>
  </si>
  <si>
    <r>
      <rPr>
        <sz val="16"/>
        <rFont val="方正仿宋_GBK"/>
        <charset val="134"/>
      </rPr>
      <t>城口县复兴街道</t>
    </r>
    <r>
      <rPr>
        <sz val="16"/>
        <rFont val="Times New Roman"/>
        <charset val="134"/>
      </rPr>
      <t>2024</t>
    </r>
    <r>
      <rPr>
        <sz val="16"/>
        <rFont val="方正仿宋_GBK"/>
        <charset val="134"/>
      </rPr>
      <t>年生猪产业提升基地项目</t>
    </r>
  </si>
  <si>
    <t>养殖业基地</t>
  </si>
  <si>
    <r>
      <rPr>
        <sz val="16"/>
        <rFont val="方正仿宋_GBK"/>
        <charset val="134"/>
      </rPr>
      <t>辖区整体建成年出栏商品猪</t>
    </r>
    <r>
      <rPr>
        <sz val="16"/>
        <rFont val="Times New Roman"/>
        <charset val="134"/>
      </rPr>
      <t>0.4</t>
    </r>
    <r>
      <rPr>
        <sz val="16"/>
        <rFont val="方正仿宋_GBK"/>
        <charset val="134"/>
      </rPr>
      <t>万头以上的基地，按照仔猪</t>
    </r>
    <r>
      <rPr>
        <sz val="16"/>
        <rFont val="Times New Roman"/>
        <charset val="134"/>
      </rPr>
      <t>100</t>
    </r>
    <r>
      <rPr>
        <sz val="16"/>
        <rFont val="方正仿宋_GBK"/>
        <charset val="134"/>
      </rPr>
      <t>元</t>
    </r>
    <r>
      <rPr>
        <sz val="16"/>
        <rFont val="Times New Roman"/>
        <charset val="134"/>
      </rPr>
      <t>/</t>
    </r>
    <r>
      <rPr>
        <sz val="16"/>
        <rFont val="方正仿宋_GBK"/>
        <charset val="134"/>
      </rPr>
      <t>头，规范化引进的种猪按</t>
    </r>
    <r>
      <rPr>
        <sz val="16"/>
        <rFont val="Times New Roman"/>
        <charset val="134"/>
      </rPr>
      <t>1000</t>
    </r>
    <r>
      <rPr>
        <sz val="16"/>
        <rFont val="方正仿宋_GBK"/>
        <charset val="134"/>
      </rPr>
      <t>元</t>
    </r>
    <r>
      <rPr>
        <sz val="16"/>
        <rFont val="Times New Roman"/>
        <charset val="134"/>
      </rPr>
      <t>/</t>
    </r>
    <r>
      <rPr>
        <sz val="16"/>
        <rFont val="方正仿宋_GBK"/>
        <charset val="134"/>
      </rPr>
      <t>头进行补助，采取农业龙头企业</t>
    </r>
    <r>
      <rPr>
        <sz val="16"/>
        <rFont val="Times New Roman"/>
        <charset val="134"/>
      </rPr>
      <t>+</t>
    </r>
    <r>
      <rPr>
        <sz val="16"/>
        <rFont val="方正仿宋_GBK"/>
        <charset val="134"/>
      </rPr>
      <t>养殖大户</t>
    </r>
    <r>
      <rPr>
        <sz val="16"/>
        <rFont val="Times New Roman"/>
        <charset val="134"/>
      </rPr>
      <t>+</t>
    </r>
    <r>
      <rPr>
        <sz val="16"/>
        <rFont val="方正仿宋_GBK"/>
        <charset val="134"/>
      </rPr>
      <t>农户的发展模式带动生猪产业发展（具体以行业主管部门补助文件为准）。</t>
    </r>
  </si>
  <si>
    <r>
      <rPr>
        <sz val="16"/>
        <rFont val="方正仿宋_GBK"/>
        <charset val="134"/>
      </rPr>
      <t>项目实施可带动复兴街道生猪产业发展，稳定</t>
    </r>
    <r>
      <rPr>
        <sz val="16"/>
        <rFont val="Times New Roman"/>
        <charset val="134"/>
      </rPr>
      <t>“</t>
    </r>
    <r>
      <rPr>
        <sz val="16"/>
        <rFont val="方正仿宋_GBK"/>
        <charset val="134"/>
      </rPr>
      <t>肉盘子</t>
    </r>
    <r>
      <rPr>
        <sz val="16"/>
        <rFont val="Times New Roman"/>
        <charset val="134"/>
      </rPr>
      <t>”</t>
    </r>
    <r>
      <rPr>
        <sz val="16"/>
        <rFont val="方正仿宋_GBK"/>
        <charset val="134"/>
      </rPr>
      <t>，可带动</t>
    </r>
    <r>
      <rPr>
        <sz val="16"/>
        <rFont val="Times New Roman"/>
        <charset val="134"/>
      </rPr>
      <t>359</t>
    </r>
    <r>
      <rPr>
        <sz val="16"/>
        <rFont val="方正仿宋_GBK"/>
        <charset val="134"/>
      </rPr>
      <t>户生产经营性收入</t>
    </r>
    <r>
      <rPr>
        <sz val="16"/>
        <rFont val="Times New Roman"/>
        <charset val="134"/>
      </rPr>
      <t>1000-2000</t>
    </r>
    <r>
      <rPr>
        <sz val="16"/>
        <rFont val="方正仿宋_GBK"/>
        <charset val="134"/>
      </rPr>
      <t>元，其中脱贫户</t>
    </r>
    <r>
      <rPr>
        <sz val="16"/>
        <rFont val="Times New Roman"/>
        <charset val="134"/>
      </rPr>
      <t>776</t>
    </r>
    <r>
      <rPr>
        <sz val="16"/>
        <rFont val="方正仿宋_GBK"/>
        <charset val="134"/>
      </rPr>
      <t>人。</t>
    </r>
  </si>
  <si>
    <r>
      <rPr>
        <sz val="16"/>
        <rFont val="Times New Roman"/>
        <charset val="134"/>
      </rPr>
      <t>1</t>
    </r>
    <r>
      <rPr>
        <sz val="16"/>
        <rFont val="方正仿宋_GBK"/>
        <charset val="134"/>
      </rPr>
      <t>、群众参与</t>
    </r>
    <r>
      <rPr>
        <sz val="16"/>
        <rFont val="Times New Roman"/>
        <charset val="134"/>
      </rPr>
      <t>58</t>
    </r>
    <r>
      <rPr>
        <sz val="16"/>
        <rFont val="方正仿宋_GBK"/>
        <charset val="134"/>
      </rPr>
      <t>人参与前期项目确定讨论申报会议、决议，</t>
    </r>
    <r>
      <rPr>
        <sz val="16"/>
        <rFont val="Times New Roman"/>
        <charset val="134"/>
      </rPr>
      <t>45</t>
    </r>
    <r>
      <rPr>
        <sz val="16"/>
        <rFont val="方正仿宋_GBK"/>
        <charset val="134"/>
      </rPr>
      <t>人参与入库项目的选择，</t>
    </r>
    <r>
      <rPr>
        <sz val="16"/>
        <rFont val="Times New Roman"/>
        <charset val="134"/>
      </rPr>
      <t>18</t>
    </r>
    <r>
      <rPr>
        <sz val="16"/>
        <rFont val="方正仿宋_GBK"/>
        <charset val="134"/>
      </rPr>
      <t>人参与项目实施过程中施工质量和资金使用的监督等。</t>
    </r>
    <r>
      <rPr>
        <sz val="16"/>
        <rFont val="Times New Roman"/>
        <charset val="134"/>
      </rPr>
      <t xml:space="preserve">
2</t>
    </r>
    <r>
      <rPr>
        <sz val="16"/>
        <rFont val="方正仿宋_GBK"/>
        <charset val="134"/>
      </rPr>
      <t>、利益联结：带动脱贫人口和监测对象</t>
    </r>
    <r>
      <rPr>
        <sz val="16"/>
        <rFont val="Times New Roman"/>
        <charset val="134"/>
      </rPr>
      <t>114</t>
    </r>
    <r>
      <rPr>
        <sz val="16"/>
        <rFont val="方正仿宋_GBK"/>
        <charset val="134"/>
      </rPr>
      <t>户</t>
    </r>
    <r>
      <rPr>
        <sz val="16"/>
        <rFont val="Times New Roman"/>
        <charset val="134"/>
      </rPr>
      <t>438</t>
    </r>
    <r>
      <rPr>
        <sz val="16"/>
        <rFont val="方正仿宋_GBK"/>
        <charset val="134"/>
      </rPr>
      <t>人户增加年产业收入</t>
    </r>
    <r>
      <rPr>
        <sz val="16"/>
        <rFont val="Times New Roman"/>
        <charset val="134"/>
      </rPr>
      <t>1000-2000</t>
    </r>
    <r>
      <rPr>
        <sz val="16"/>
        <rFont val="方正仿宋_GBK"/>
        <charset val="134"/>
      </rPr>
      <t>元。</t>
    </r>
  </si>
  <si>
    <r>
      <rPr>
        <sz val="16"/>
        <rFont val="方正仿宋_GBK"/>
        <charset val="134"/>
      </rPr>
      <t>预计年出栏商品猪</t>
    </r>
    <r>
      <rPr>
        <sz val="16"/>
        <rFont val="Times New Roman"/>
        <charset val="134"/>
      </rPr>
      <t>0.4</t>
    </r>
    <r>
      <rPr>
        <sz val="16"/>
        <rFont val="方正仿宋_GBK"/>
        <charset val="134"/>
      </rPr>
      <t>万头。</t>
    </r>
  </si>
  <si>
    <r>
      <rPr>
        <sz val="16"/>
        <rFont val="方正仿宋_GBK"/>
        <charset val="134"/>
      </rPr>
      <t>验收合格率</t>
    </r>
    <r>
      <rPr>
        <sz val="16"/>
        <rFont val="Times New Roman"/>
        <charset val="134"/>
      </rPr>
      <t>100%</t>
    </r>
  </si>
  <si>
    <r>
      <rPr>
        <sz val="16"/>
        <rFont val="方正仿宋_GBK"/>
        <charset val="134"/>
      </rPr>
      <t>完成及时率</t>
    </r>
    <r>
      <rPr>
        <sz val="16"/>
        <rFont val="Times New Roman"/>
        <charset val="134"/>
      </rPr>
      <t>100%</t>
    </r>
  </si>
  <si>
    <r>
      <rPr>
        <sz val="16"/>
        <rFont val="方正仿宋_GBK"/>
        <charset val="134"/>
      </rPr>
      <t>项目投资成本</t>
    </r>
    <r>
      <rPr>
        <sz val="16"/>
        <rFont val="Times New Roman"/>
        <charset val="134"/>
      </rPr>
      <t>50</t>
    </r>
    <r>
      <rPr>
        <sz val="16"/>
        <rFont val="方正仿宋_GBK"/>
        <charset val="134"/>
      </rPr>
      <t>万元</t>
    </r>
  </si>
  <si>
    <r>
      <rPr>
        <sz val="16"/>
        <rFont val="方正仿宋_GBK"/>
        <charset val="134"/>
      </rPr>
      <t>带动农户增加产业收入</t>
    </r>
    <r>
      <rPr>
        <sz val="16"/>
        <rFont val="Times New Roman"/>
        <charset val="134"/>
      </rPr>
      <t>1000-1500</t>
    </r>
    <r>
      <rPr>
        <sz val="16"/>
        <rFont val="方正仿宋_GBK"/>
        <charset val="134"/>
      </rPr>
      <t>元。</t>
    </r>
  </si>
  <si>
    <r>
      <rPr>
        <sz val="16"/>
        <rFont val="Times New Roman"/>
        <charset val="134"/>
      </rPr>
      <t>120</t>
    </r>
    <r>
      <rPr>
        <sz val="16"/>
        <rFont val="方正仿宋_GBK"/>
        <charset val="134"/>
      </rPr>
      <t>户</t>
    </r>
    <r>
      <rPr>
        <sz val="16"/>
        <rFont val="Times New Roman"/>
        <charset val="134"/>
      </rPr>
      <t>776</t>
    </r>
    <r>
      <rPr>
        <sz val="16"/>
        <rFont val="方正仿宋_GBK"/>
        <charset val="134"/>
      </rPr>
      <t>名脱贫人口受益</t>
    </r>
  </si>
  <si>
    <r>
      <rPr>
        <sz val="16"/>
        <rFont val="Times New Roman"/>
        <charset val="134"/>
      </rPr>
      <t>359</t>
    </r>
    <r>
      <rPr>
        <sz val="16"/>
        <rFont val="方正仿宋_GBK"/>
        <charset val="134"/>
      </rPr>
      <t>户</t>
    </r>
    <r>
      <rPr>
        <sz val="16"/>
        <rFont val="Times New Roman"/>
        <charset val="134"/>
      </rPr>
      <t>1312</t>
    </r>
    <r>
      <rPr>
        <sz val="16"/>
        <rFont val="方正仿宋_GBK"/>
        <charset val="134"/>
      </rPr>
      <t>人</t>
    </r>
  </si>
  <si>
    <r>
      <rPr>
        <sz val="16"/>
        <rFont val="Times New Roman"/>
        <charset val="134"/>
      </rPr>
      <t>120</t>
    </r>
    <r>
      <rPr>
        <sz val="16"/>
        <rFont val="方正仿宋_GBK"/>
        <charset val="134"/>
      </rPr>
      <t>户</t>
    </r>
    <r>
      <rPr>
        <sz val="16"/>
        <rFont val="Times New Roman"/>
        <charset val="134"/>
      </rPr>
      <t>776</t>
    </r>
    <r>
      <rPr>
        <sz val="16"/>
        <rFont val="方正仿宋_GBK"/>
        <charset val="134"/>
      </rPr>
      <t>人</t>
    </r>
  </si>
  <si>
    <r>
      <rPr>
        <sz val="16"/>
        <rFont val="方正仿宋_GBK"/>
        <charset val="134"/>
      </rPr>
      <t>城口县复兴街道</t>
    </r>
    <r>
      <rPr>
        <sz val="16"/>
        <rFont val="Times New Roman"/>
        <charset val="134"/>
      </rPr>
      <t>2024</t>
    </r>
    <r>
      <rPr>
        <sz val="16"/>
        <rFont val="方正仿宋_GBK"/>
        <charset val="134"/>
      </rPr>
      <t>年农文旅融合发展项目</t>
    </r>
  </si>
  <si>
    <t>休闲农业与乡村旅游</t>
  </si>
  <si>
    <r>
      <rPr>
        <sz val="16"/>
        <rFont val="方正仿宋_GBK"/>
        <charset val="134"/>
      </rPr>
      <t>引进重庆康城旅游开发有限公司，投资</t>
    </r>
    <r>
      <rPr>
        <sz val="16"/>
        <rFont val="Times New Roman"/>
        <charset val="134"/>
      </rPr>
      <t>800</t>
    </r>
    <r>
      <rPr>
        <sz val="16"/>
        <rFont val="方正仿宋_GBK"/>
        <charset val="134"/>
      </rPr>
      <t>万元左右，打造城郊精品民宿一座，市场主体投资</t>
    </r>
    <r>
      <rPr>
        <sz val="16"/>
        <rFont val="Times New Roman"/>
        <charset val="134"/>
      </rPr>
      <t>600</t>
    </r>
    <r>
      <rPr>
        <sz val="16"/>
        <rFont val="方正仿宋_GBK"/>
        <charset val="134"/>
      </rPr>
      <t>万元左右，产业资金配套</t>
    </r>
    <r>
      <rPr>
        <sz val="16"/>
        <rFont val="Times New Roman"/>
        <charset val="134"/>
      </rPr>
      <t>200</t>
    </r>
    <r>
      <rPr>
        <sz val="16"/>
        <rFont val="方正仿宋_GBK"/>
        <charset val="134"/>
      </rPr>
      <t>万元，按照投资比例、友谊社区集体经济组织持股</t>
    </r>
    <r>
      <rPr>
        <sz val="16"/>
        <rFont val="Times New Roman"/>
        <charset val="134"/>
      </rPr>
      <t>100</t>
    </r>
    <r>
      <rPr>
        <sz val="16"/>
        <rFont val="方正仿宋_GBK"/>
        <charset val="134"/>
      </rPr>
      <t>万固定资产，并享受</t>
    </r>
    <r>
      <rPr>
        <sz val="16"/>
        <rFont val="Times New Roman"/>
        <charset val="134"/>
      </rPr>
      <t>6%</t>
    </r>
    <r>
      <rPr>
        <sz val="16"/>
        <rFont val="方正仿宋_GBK"/>
        <charset val="134"/>
      </rPr>
      <t>分红收益，分红期限</t>
    </r>
    <r>
      <rPr>
        <sz val="16"/>
        <rFont val="Times New Roman"/>
        <charset val="134"/>
      </rPr>
      <t>5</t>
    </r>
    <r>
      <rPr>
        <sz val="16"/>
        <rFont val="方正仿宋_GBK"/>
        <charset val="134"/>
      </rPr>
      <t>年，</t>
    </r>
    <r>
      <rPr>
        <sz val="16"/>
        <rFont val="Times New Roman"/>
        <charset val="134"/>
      </rPr>
      <t>5</t>
    </r>
    <r>
      <rPr>
        <sz val="16"/>
        <rFont val="方正仿宋_GBK"/>
        <charset val="134"/>
      </rPr>
      <t>年后决定继续合作模式。</t>
    </r>
  </si>
  <si>
    <r>
      <rPr>
        <sz val="16"/>
        <rFont val="方正仿宋_GBK"/>
        <charset val="134"/>
      </rPr>
      <t>复兴街道友谊社区</t>
    </r>
    <r>
      <rPr>
        <sz val="16"/>
        <rFont val="Times New Roman"/>
        <charset val="134"/>
      </rPr>
      <t>7</t>
    </r>
    <r>
      <rPr>
        <sz val="16"/>
        <rFont val="方正仿宋_GBK"/>
        <charset val="134"/>
      </rPr>
      <t>社</t>
    </r>
  </si>
  <si>
    <r>
      <rPr>
        <sz val="16"/>
        <rFont val="方正仿宋_GBK"/>
        <charset val="134"/>
      </rPr>
      <t>项目实施可使友谊社区集体经济组织年增加</t>
    </r>
    <r>
      <rPr>
        <sz val="16"/>
        <rFont val="Times New Roman"/>
        <charset val="134"/>
      </rPr>
      <t>6</t>
    </r>
    <r>
      <rPr>
        <sz val="16"/>
        <rFont val="方正仿宋_GBK"/>
        <charset val="134"/>
      </rPr>
      <t>万元收入，友谊社区农户</t>
    </r>
    <r>
      <rPr>
        <sz val="16"/>
        <rFont val="Times New Roman"/>
        <charset val="134"/>
      </rPr>
      <t>392</t>
    </r>
    <r>
      <rPr>
        <sz val="16"/>
        <rFont val="方正仿宋_GBK"/>
        <charset val="134"/>
      </rPr>
      <t>户</t>
    </r>
    <r>
      <rPr>
        <sz val="16"/>
        <rFont val="Times New Roman"/>
        <charset val="134"/>
      </rPr>
      <t>1184</t>
    </r>
    <r>
      <rPr>
        <sz val="16"/>
        <rFont val="方正仿宋_GBK"/>
        <charset val="134"/>
      </rPr>
      <t>人享受收益分红，产业发展可持续</t>
    </r>
    <r>
      <rPr>
        <sz val="16"/>
        <rFont val="Times New Roman"/>
        <charset val="134"/>
      </rPr>
      <t>5</t>
    </r>
    <r>
      <rPr>
        <sz val="16"/>
        <rFont val="方正仿宋_GBK"/>
        <charset val="134"/>
      </rPr>
      <t>年以上。</t>
    </r>
  </si>
  <si>
    <r>
      <rPr>
        <sz val="16"/>
        <rFont val="Times New Roman"/>
        <charset val="134"/>
      </rPr>
      <t>1</t>
    </r>
    <r>
      <rPr>
        <sz val="16"/>
        <rFont val="方正仿宋_GBK"/>
        <charset val="134"/>
      </rPr>
      <t>、群众参与</t>
    </r>
    <r>
      <rPr>
        <sz val="16"/>
        <rFont val="Times New Roman"/>
        <charset val="134"/>
      </rPr>
      <t>28</t>
    </r>
    <r>
      <rPr>
        <sz val="16"/>
        <rFont val="方正仿宋_GBK"/>
        <charset val="134"/>
      </rPr>
      <t>人参与前期项目确定讨论申报会议、决议，</t>
    </r>
    <r>
      <rPr>
        <sz val="16"/>
        <rFont val="Times New Roman"/>
        <charset val="134"/>
      </rPr>
      <t>15</t>
    </r>
    <r>
      <rPr>
        <sz val="16"/>
        <rFont val="方正仿宋_GBK"/>
        <charset val="134"/>
      </rPr>
      <t>人参与入库项目的选择，</t>
    </r>
    <r>
      <rPr>
        <sz val="16"/>
        <rFont val="Times New Roman"/>
        <charset val="134"/>
      </rPr>
      <t>6</t>
    </r>
    <r>
      <rPr>
        <sz val="16"/>
        <rFont val="方正仿宋_GBK"/>
        <charset val="134"/>
      </rPr>
      <t>人参与项目实施过程中施工质量和资金使用的监督等。</t>
    </r>
    <r>
      <rPr>
        <sz val="16"/>
        <rFont val="Times New Roman"/>
        <charset val="134"/>
      </rPr>
      <t xml:space="preserve">
2</t>
    </r>
    <r>
      <rPr>
        <sz val="16"/>
        <rFont val="方正仿宋_GBK"/>
        <charset val="134"/>
      </rPr>
      <t>、利益联结：按照股权化改革项目的方式，集体经济占固定资产</t>
    </r>
    <r>
      <rPr>
        <sz val="16"/>
        <rFont val="Times New Roman"/>
        <charset val="134"/>
      </rPr>
      <t>100</t>
    </r>
    <r>
      <rPr>
        <sz val="16"/>
        <rFont val="方正仿宋_GBK"/>
        <charset val="134"/>
      </rPr>
      <t>万元，按照每年</t>
    </r>
    <r>
      <rPr>
        <sz val="16"/>
        <rFont val="Times New Roman"/>
        <charset val="134"/>
      </rPr>
      <t>6%</t>
    </r>
    <r>
      <rPr>
        <sz val="16"/>
        <rFont val="方正仿宋_GBK"/>
        <charset val="134"/>
      </rPr>
      <t>进行分红。</t>
    </r>
  </si>
  <si>
    <r>
      <rPr>
        <sz val="16"/>
        <rFont val="方正仿宋_GBK"/>
        <charset val="134"/>
      </rPr>
      <t>通过打造城郊精品民宿一座，带动辖区</t>
    </r>
    <r>
      <rPr>
        <sz val="16"/>
        <rFont val="Times New Roman"/>
        <charset val="134"/>
      </rPr>
      <t>8</t>
    </r>
    <r>
      <rPr>
        <sz val="16"/>
        <rFont val="方正仿宋_GBK"/>
        <charset val="134"/>
      </rPr>
      <t>人增加务工收入</t>
    </r>
    <r>
      <rPr>
        <sz val="16"/>
        <rFont val="Times New Roman"/>
        <charset val="134"/>
      </rPr>
      <t>1500-2500</t>
    </r>
    <r>
      <rPr>
        <sz val="16"/>
        <rFont val="方正仿宋_GBK"/>
        <charset val="134"/>
      </rPr>
      <t>元，提高群众满意度。</t>
    </r>
  </si>
  <si>
    <r>
      <rPr>
        <sz val="16"/>
        <rFont val="Times New Roman"/>
        <charset val="134"/>
      </rPr>
      <t>1</t>
    </r>
    <r>
      <rPr>
        <sz val="16"/>
        <rFont val="方正仿宋_GBK"/>
        <charset val="134"/>
      </rPr>
      <t>座</t>
    </r>
  </si>
  <si>
    <r>
      <rPr>
        <sz val="16"/>
        <rFont val="方正仿宋_GBK"/>
        <charset val="134"/>
      </rPr>
      <t>产业项目竣工验收合格</t>
    </r>
    <r>
      <rPr>
        <sz val="16"/>
        <rFont val="Times New Roman"/>
        <charset val="134"/>
      </rPr>
      <t>100%</t>
    </r>
  </si>
  <si>
    <r>
      <rPr>
        <sz val="16"/>
        <rFont val="方正仿宋_GBK"/>
        <charset val="134"/>
      </rPr>
      <t>项目投资成本</t>
    </r>
    <r>
      <rPr>
        <sz val="16"/>
        <rFont val="Times New Roman"/>
        <charset val="134"/>
      </rPr>
      <t>200</t>
    </r>
    <r>
      <rPr>
        <sz val="16"/>
        <rFont val="方正仿宋_GBK"/>
        <charset val="134"/>
      </rPr>
      <t>万元</t>
    </r>
  </si>
  <si>
    <r>
      <rPr>
        <sz val="16"/>
        <rFont val="方正仿宋_GBK"/>
        <charset val="134"/>
      </rPr>
      <t>带动农户增加务工收入</t>
    </r>
    <r>
      <rPr>
        <sz val="16"/>
        <rFont val="Times New Roman"/>
        <charset val="134"/>
      </rPr>
      <t>1500-2000</t>
    </r>
    <r>
      <rPr>
        <sz val="16"/>
        <rFont val="方正仿宋_GBK"/>
        <charset val="134"/>
      </rPr>
      <t>元。</t>
    </r>
  </si>
  <si>
    <r>
      <rPr>
        <sz val="16"/>
        <rFont val="方正仿宋_GBK"/>
        <charset val="134"/>
      </rPr>
      <t>带动</t>
    </r>
    <r>
      <rPr>
        <sz val="16"/>
        <rFont val="Times New Roman"/>
        <charset val="134"/>
      </rPr>
      <t>16</t>
    </r>
    <r>
      <rPr>
        <sz val="16"/>
        <rFont val="方正仿宋_GBK"/>
        <charset val="134"/>
      </rPr>
      <t>户脱贫人口</t>
    </r>
    <r>
      <rPr>
        <sz val="16"/>
        <rFont val="Times New Roman"/>
        <charset val="134"/>
      </rPr>
      <t>79</t>
    </r>
    <r>
      <rPr>
        <sz val="16"/>
        <rFont val="方正仿宋_GBK"/>
        <charset val="134"/>
      </rPr>
      <t>人受益。</t>
    </r>
  </si>
  <si>
    <r>
      <rPr>
        <sz val="16"/>
        <rFont val="Times New Roman"/>
        <charset val="134"/>
      </rPr>
      <t>392</t>
    </r>
    <r>
      <rPr>
        <sz val="16"/>
        <rFont val="方正仿宋_GBK"/>
        <charset val="134"/>
      </rPr>
      <t>户</t>
    </r>
    <r>
      <rPr>
        <sz val="16"/>
        <rFont val="Times New Roman"/>
        <charset val="134"/>
      </rPr>
      <t>1184</t>
    </r>
    <r>
      <rPr>
        <sz val="16"/>
        <rFont val="方正仿宋_GBK"/>
        <charset val="134"/>
      </rPr>
      <t>人</t>
    </r>
    <r>
      <rPr>
        <sz val="16"/>
        <rFont val="Times New Roman"/>
        <charset val="134"/>
      </rPr>
      <t xml:space="preserve">
</t>
    </r>
  </si>
  <si>
    <r>
      <rPr>
        <sz val="16"/>
        <rFont val="Times New Roman"/>
        <charset val="134"/>
      </rPr>
      <t>76</t>
    </r>
    <r>
      <rPr>
        <sz val="16"/>
        <rFont val="方正仿宋_GBK"/>
        <charset val="134"/>
      </rPr>
      <t>户脱贫人口</t>
    </r>
    <r>
      <rPr>
        <sz val="16"/>
        <rFont val="Times New Roman"/>
        <charset val="134"/>
      </rPr>
      <t>310</t>
    </r>
    <r>
      <rPr>
        <sz val="16"/>
        <rFont val="方正仿宋_GBK"/>
        <charset val="134"/>
      </rPr>
      <t>人</t>
    </r>
  </si>
  <si>
    <r>
      <rPr>
        <sz val="16"/>
        <rFont val="方正仿宋_GBK"/>
        <charset val="134"/>
      </rPr>
      <t>按照股权化改革项目的方式，集体经济占固定资产</t>
    </r>
    <r>
      <rPr>
        <sz val="16"/>
        <rFont val="Times New Roman"/>
        <charset val="134"/>
      </rPr>
      <t>100</t>
    </r>
    <r>
      <rPr>
        <sz val="16"/>
        <rFont val="方正仿宋_GBK"/>
        <charset val="134"/>
      </rPr>
      <t>万元，每年按照</t>
    </r>
    <r>
      <rPr>
        <sz val="16"/>
        <rFont val="Times New Roman"/>
        <charset val="134"/>
      </rPr>
      <t>6%</t>
    </r>
    <r>
      <rPr>
        <sz val="16"/>
        <rFont val="方正仿宋_GBK"/>
        <charset val="134"/>
      </rPr>
      <t>的进行分红，持续分红五年。</t>
    </r>
  </si>
  <si>
    <r>
      <rPr>
        <sz val="16"/>
        <rFont val="方正仿宋_GBK"/>
        <charset val="134"/>
      </rPr>
      <t>城口县复兴街道</t>
    </r>
    <r>
      <rPr>
        <sz val="16"/>
        <rFont val="Times New Roman"/>
        <charset val="134"/>
      </rPr>
      <t>2024</t>
    </r>
    <r>
      <rPr>
        <sz val="16"/>
        <rFont val="方正仿宋_GBK"/>
        <charset val="134"/>
      </rPr>
      <t>年友谊社区大巴山森林人家环境综合改造项目</t>
    </r>
  </si>
  <si>
    <r>
      <rPr>
        <sz val="16"/>
        <rFont val="方正仿宋_GBK"/>
        <charset val="134"/>
      </rPr>
      <t>对公路沿线（</t>
    </r>
    <r>
      <rPr>
        <sz val="16"/>
        <rFont val="Times New Roman"/>
        <charset val="134"/>
      </rPr>
      <t>2.5</t>
    </r>
    <r>
      <rPr>
        <sz val="16"/>
        <rFont val="方正仿宋_GBK"/>
        <charset val="134"/>
      </rPr>
      <t>公里）、河道沿线（</t>
    </r>
    <r>
      <rPr>
        <sz val="16"/>
        <rFont val="Times New Roman"/>
        <charset val="134"/>
      </rPr>
      <t>3.2</t>
    </r>
    <r>
      <rPr>
        <sz val="16"/>
        <rFont val="方正仿宋_GBK"/>
        <charset val="134"/>
      </rPr>
      <t>公里）农家乐场地及沿线开展环境整治。</t>
    </r>
  </si>
  <si>
    <r>
      <rPr>
        <sz val="16"/>
        <rFont val="方正仿宋_GBK"/>
        <charset val="134"/>
      </rPr>
      <t>复兴街道友谊社区</t>
    </r>
    <r>
      <rPr>
        <sz val="16"/>
        <rFont val="Times New Roman"/>
        <charset val="134"/>
      </rPr>
      <t>5</t>
    </r>
    <r>
      <rPr>
        <sz val="16"/>
        <rFont val="方正仿宋_GBK"/>
        <charset val="134"/>
      </rPr>
      <t>、</t>
    </r>
    <r>
      <rPr>
        <sz val="16"/>
        <rFont val="Times New Roman"/>
        <charset val="134"/>
      </rPr>
      <t>6</t>
    </r>
    <r>
      <rPr>
        <sz val="16"/>
        <rFont val="方正仿宋_GBK"/>
        <charset val="134"/>
      </rPr>
      <t>、</t>
    </r>
    <r>
      <rPr>
        <sz val="16"/>
        <rFont val="Times New Roman"/>
        <charset val="134"/>
      </rPr>
      <t>7</t>
    </r>
    <r>
      <rPr>
        <sz val="16"/>
        <rFont val="方正仿宋_GBK"/>
        <charset val="134"/>
      </rPr>
      <t>、</t>
    </r>
    <r>
      <rPr>
        <sz val="16"/>
        <rFont val="Times New Roman"/>
        <charset val="134"/>
      </rPr>
      <t>10</t>
    </r>
    <r>
      <rPr>
        <sz val="16"/>
        <rFont val="方正仿宋_GBK"/>
        <charset val="134"/>
      </rPr>
      <t>社</t>
    </r>
  </si>
  <si>
    <r>
      <rPr>
        <sz val="16"/>
        <rFont val="方正仿宋_GBK"/>
        <charset val="134"/>
      </rPr>
      <t>以点带面辐射友谊社区，盘活现有大巴山森林人家，带动辖区内乡村旅游产业发展，实际带动辖区</t>
    </r>
    <r>
      <rPr>
        <sz val="16"/>
        <rFont val="Times New Roman"/>
        <charset val="134"/>
      </rPr>
      <t>15</t>
    </r>
    <r>
      <rPr>
        <sz val="16"/>
        <rFont val="方正仿宋_GBK"/>
        <charset val="134"/>
      </rPr>
      <t>户</t>
    </r>
    <r>
      <rPr>
        <sz val="16"/>
        <rFont val="Times New Roman"/>
        <charset val="134"/>
      </rPr>
      <t>63</t>
    </r>
    <r>
      <rPr>
        <sz val="16"/>
        <rFont val="方正仿宋_GBK"/>
        <charset val="134"/>
      </rPr>
      <t>人户均年增收</t>
    </r>
    <r>
      <rPr>
        <sz val="16"/>
        <rFont val="Times New Roman"/>
        <charset val="134"/>
      </rPr>
      <t>1500-2500</t>
    </r>
    <r>
      <rPr>
        <sz val="16"/>
        <rFont val="方正仿宋_GBK"/>
        <charset val="134"/>
      </rPr>
      <t>元，辐射带动周边农户增收。</t>
    </r>
  </si>
  <si>
    <r>
      <rPr>
        <sz val="16"/>
        <rFont val="Times New Roman"/>
        <charset val="134"/>
      </rPr>
      <t>1</t>
    </r>
    <r>
      <rPr>
        <sz val="16"/>
        <rFont val="方正仿宋_GBK"/>
        <charset val="134"/>
      </rPr>
      <t>、群众参与</t>
    </r>
    <r>
      <rPr>
        <sz val="16"/>
        <rFont val="Times New Roman"/>
        <charset val="134"/>
      </rPr>
      <t>28</t>
    </r>
    <r>
      <rPr>
        <sz val="16"/>
        <rFont val="方正仿宋_GBK"/>
        <charset val="134"/>
      </rPr>
      <t>人参与前期项目确定讨论申报会议、决议，</t>
    </r>
    <r>
      <rPr>
        <sz val="16"/>
        <rFont val="Times New Roman"/>
        <charset val="134"/>
      </rPr>
      <t>15</t>
    </r>
    <r>
      <rPr>
        <sz val="16"/>
        <rFont val="方正仿宋_GBK"/>
        <charset val="134"/>
      </rPr>
      <t>人参与入库项目的选择，</t>
    </r>
    <r>
      <rPr>
        <sz val="16"/>
        <rFont val="Times New Roman"/>
        <charset val="134"/>
      </rPr>
      <t>6</t>
    </r>
    <r>
      <rPr>
        <sz val="16"/>
        <rFont val="方正仿宋_GBK"/>
        <charset val="134"/>
      </rPr>
      <t>人参与项目实施过程中施工质量和资金使用的监督等。</t>
    </r>
    <r>
      <rPr>
        <sz val="16"/>
        <rFont val="Times New Roman"/>
        <charset val="134"/>
      </rPr>
      <t xml:space="preserve">
2</t>
    </r>
    <r>
      <rPr>
        <sz val="16"/>
        <rFont val="方正仿宋_GBK"/>
        <charset val="134"/>
      </rPr>
      <t>、利益联结：带动脱贫人口和监测对象</t>
    </r>
    <r>
      <rPr>
        <sz val="16"/>
        <rFont val="Times New Roman"/>
        <charset val="134"/>
      </rPr>
      <t>15</t>
    </r>
    <r>
      <rPr>
        <sz val="16"/>
        <rFont val="方正仿宋_GBK"/>
        <charset val="134"/>
      </rPr>
      <t>户</t>
    </r>
    <r>
      <rPr>
        <sz val="16"/>
        <rFont val="Times New Roman"/>
        <charset val="134"/>
      </rPr>
      <t>63</t>
    </r>
    <r>
      <rPr>
        <sz val="16"/>
        <rFont val="方正仿宋_GBK"/>
        <charset val="134"/>
      </rPr>
      <t>人户增加年产业收入</t>
    </r>
    <r>
      <rPr>
        <sz val="16"/>
        <rFont val="Times New Roman"/>
        <charset val="134"/>
      </rPr>
      <t>1000-2000</t>
    </r>
    <r>
      <rPr>
        <sz val="16"/>
        <rFont val="方正仿宋_GBK"/>
        <charset val="134"/>
      </rPr>
      <t>元。</t>
    </r>
  </si>
  <si>
    <r>
      <rPr>
        <sz val="16"/>
        <rFont val="方正仿宋_GBK"/>
        <charset val="134"/>
      </rPr>
      <t>对公路沿线（</t>
    </r>
    <r>
      <rPr>
        <sz val="16"/>
        <rFont val="Times New Roman"/>
        <charset val="134"/>
      </rPr>
      <t>2.5</t>
    </r>
    <r>
      <rPr>
        <sz val="16"/>
        <rFont val="方正仿宋_GBK"/>
        <charset val="134"/>
      </rPr>
      <t>公里）、河道沿线（</t>
    </r>
    <r>
      <rPr>
        <sz val="16"/>
        <rFont val="Times New Roman"/>
        <charset val="134"/>
      </rPr>
      <t>3.2</t>
    </r>
    <r>
      <rPr>
        <sz val="16"/>
        <rFont val="方正仿宋_GBK"/>
        <charset val="134"/>
      </rPr>
      <t>公里）开展环境整治。</t>
    </r>
  </si>
  <si>
    <r>
      <rPr>
        <sz val="16"/>
        <rFont val="方正仿宋_GBK"/>
        <charset val="134"/>
      </rPr>
      <t>项目投资成本</t>
    </r>
    <r>
      <rPr>
        <sz val="16"/>
        <rFont val="Times New Roman"/>
        <charset val="134"/>
      </rPr>
      <t>100</t>
    </r>
    <r>
      <rPr>
        <sz val="16"/>
        <rFont val="方正仿宋_GBK"/>
        <charset val="134"/>
      </rPr>
      <t>万元</t>
    </r>
  </si>
  <si>
    <r>
      <rPr>
        <sz val="16"/>
        <rFont val="方正仿宋_GBK"/>
        <charset val="134"/>
      </rPr>
      <t>脱贫人口</t>
    </r>
    <r>
      <rPr>
        <sz val="16"/>
        <rFont val="Times New Roman"/>
        <charset val="134"/>
      </rPr>
      <t>15</t>
    </r>
    <r>
      <rPr>
        <sz val="16"/>
        <rFont val="方正仿宋_GBK"/>
        <charset val="134"/>
      </rPr>
      <t>户</t>
    </r>
    <r>
      <rPr>
        <sz val="16"/>
        <rFont val="Times New Roman"/>
        <charset val="134"/>
      </rPr>
      <t>63</t>
    </r>
    <r>
      <rPr>
        <sz val="16"/>
        <rFont val="方正仿宋_GBK"/>
        <charset val="134"/>
      </rPr>
      <t>人受益</t>
    </r>
  </si>
  <si>
    <r>
      <rPr>
        <sz val="16"/>
        <rFont val="Times New Roman"/>
        <charset val="134"/>
      </rPr>
      <t>122</t>
    </r>
    <r>
      <rPr>
        <sz val="16"/>
        <rFont val="方正仿宋_GBK"/>
        <charset val="134"/>
      </rPr>
      <t>户</t>
    </r>
    <r>
      <rPr>
        <sz val="16"/>
        <rFont val="Times New Roman"/>
        <charset val="134"/>
      </rPr>
      <t>354</t>
    </r>
    <r>
      <rPr>
        <sz val="16"/>
        <rFont val="方正仿宋_GBK"/>
        <charset val="134"/>
      </rPr>
      <t>人</t>
    </r>
  </si>
  <si>
    <r>
      <rPr>
        <sz val="16"/>
        <rFont val="Times New Roman"/>
        <charset val="134"/>
      </rPr>
      <t>15</t>
    </r>
    <r>
      <rPr>
        <sz val="16"/>
        <rFont val="方正仿宋_GBK"/>
        <charset val="134"/>
      </rPr>
      <t>户</t>
    </r>
    <r>
      <rPr>
        <sz val="16"/>
        <rFont val="Times New Roman"/>
        <charset val="134"/>
      </rPr>
      <t>63</t>
    </r>
    <r>
      <rPr>
        <sz val="16"/>
        <rFont val="方正仿宋_GBK"/>
        <charset val="134"/>
      </rPr>
      <t>人</t>
    </r>
  </si>
  <si>
    <t>段长勇</t>
  </si>
  <si>
    <t>13648370705</t>
  </si>
  <si>
    <r>
      <rPr>
        <sz val="16"/>
        <rFont val="方正仿宋_GBK"/>
        <charset val="134"/>
      </rPr>
      <t>城口县</t>
    </r>
    <r>
      <rPr>
        <sz val="16"/>
        <rFont val="Times New Roman"/>
        <charset val="134"/>
      </rPr>
      <t>2024</t>
    </r>
    <r>
      <rPr>
        <sz val="16"/>
        <rFont val="方正仿宋_GBK"/>
        <charset val="134"/>
      </rPr>
      <t>年复兴街道积分兑现制度改补为奖项目</t>
    </r>
  </si>
  <si>
    <r>
      <rPr>
        <sz val="16"/>
        <rFont val="方正仿宋_GBK"/>
        <charset val="134"/>
      </rPr>
      <t>推进</t>
    </r>
    <r>
      <rPr>
        <sz val="16"/>
        <rFont val="Times New Roman"/>
        <charset val="134"/>
      </rPr>
      <t>“</t>
    </r>
    <r>
      <rPr>
        <sz val="16"/>
        <rFont val="方正仿宋_GBK"/>
        <charset val="134"/>
      </rPr>
      <t>积分制</t>
    </r>
    <r>
      <rPr>
        <sz val="16"/>
        <rFont val="Times New Roman"/>
        <charset val="134"/>
      </rPr>
      <t>”“</t>
    </r>
    <r>
      <rPr>
        <sz val="16"/>
        <rFont val="方正仿宋_GBK"/>
        <charset val="134"/>
      </rPr>
      <t>清单式</t>
    </r>
    <r>
      <rPr>
        <sz val="16"/>
        <rFont val="Times New Roman"/>
        <charset val="134"/>
      </rPr>
      <t>”</t>
    </r>
    <r>
      <rPr>
        <sz val="16"/>
        <rFont val="方正仿宋_GBK"/>
        <charset val="134"/>
      </rPr>
      <t>等管理方式</t>
    </r>
  </si>
  <si>
    <r>
      <rPr>
        <sz val="16"/>
        <rFont val="方正仿宋_GBK"/>
        <charset val="134"/>
      </rPr>
      <t>开展</t>
    </r>
    <r>
      <rPr>
        <sz val="16"/>
        <rFont val="Times New Roman"/>
        <charset val="134"/>
      </rPr>
      <t>7</t>
    </r>
    <r>
      <rPr>
        <sz val="16"/>
        <rFont val="方正仿宋_GBK"/>
        <charset val="134"/>
      </rPr>
      <t>个村（社区）新时代文明实践工作，围绕整治环境卫生、参与集体公益活动、遵纪守法、遵守公序良俗等内容设置积分，每个村（社区）</t>
    </r>
    <r>
      <rPr>
        <sz val="16"/>
        <rFont val="Times New Roman"/>
        <charset val="134"/>
      </rPr>
      <t>2</t>
    </r>
    <r>
      <rPr>
        <sz val="16"/>
        <rFont val="方正仿宋_GBK"/>
        <charset val="134"/>
      </rPr>
      <t>万元，重点用于商品采购，农户根据积分兑换奖励物品。</t>
    </r>
  </si>
  <si>
    <r>
      <rPr>
        <sz val="16"/>
        <rFont val="方正仿宋_GBK"/>
        <charset val="134"/>
      </rPr>
      <t>通过</t>
    </r>
    <r>
      <rPr>
        <sz val="16"/>
        <rFont val="Times New Roman"/>
        <charset val="134"/>
      </rPr>
      <t>“</t>
    </r>
    <r>
      <rPr>
        <sz val="16"/>
        <rFont val="方正仿宋_GBK"/>
        <charset val="134"/>
      </rPr>
      <t>以奖代补</t>
    </r>
    <r>
      <rPr>
        <sz val="16"/>
        <rFont val="Times New Roman"/>
        <charset val="134"/>
      </rPr>
      <t>”</t>
    </r>
    <r>
      <rPr>
        <sz val="16"/>
        <rFont val="方正仿宋_GBK"/>
        <charset val="134"/>
      </rPr>
      <t>形式，以新时代文明实践</t>
    </r>
    <r>
      <rPr>
        <sz val="16"/>
        <rFont val="Times New Roman"/>
        <charset val="134"/>
      </rPr>
      <t>“</t>
    </r>
    <r>
      <rPr>
        <sz val="16"/>
        <rFont val="方正仿宋_GBK"/>
        <charset val="134"/>
      </rPr>
      <t>积分超市</t>
    </r>
    <r>
      <rPr>
        <sz val="16"/>
        <rFont val="Times New Roman"/>
        <charset val="134"/>
      </rPr>
      <t>”</t>
    </r>
    <r>
      <rPr>
        <sz val="16"/>
        <rFont val="方正仿宋_GBK"/>
        <charset val="134"/>
      </rPr>
      <t>为载体，发挥积分兑换物品的激励杠杆作用，激发街道</t>
    </r>
    <r>
      <rPr>
        <sz val="16"/>
        <rFont val="Times New Roman"/>
        <charset val="134"/>
      </rPr>
      <t>1240</t>
    </r>
    <r>
      <rPr>
        <sz val="16"/>
        <rFont val="方正仿宋_GBK"/>
        <charset val="134"/>
      </rPr>
      <t>户群众参与美丽乡村建设的积极性，为推进乡风文明、促进乡村振兴提供精神动力，推动乡村治理、乡风文明、文化振兴，培育和践行社会主义核心价值观。</t>
    </r>
  </si>
  <si>
    <r>
      <rPr>
        <sz val="16"/>
        <rFont val="Times New Roman"/>
        <charset val="134"/>
      </rPr>
      <t>1.85</t>
    </r>
    <r>
      <rPr>
        <sz val="16"/>
        <rFont val="方正仿宋_GBK"/>
        <charset val="134"/>
      </rPr>
      <t>人参与前期项目确定会议、决议，</t>
    </r>
    <r>
      <rPr>
        <sz val="16"/>
        <rFont val="Times New Roman"/>
        <charset val="134"/>
      </rPr>
      <t>25</t>
    </r>
    <r>
      <rPr>
        <sz val="16"/>
        <rFont val="方正仿宋_GBK"/>
        <charset val="134"/>
      </rPr>
      <t>人参与入库项目的选择，</t>
    </r>
    <r>
      <rPr>
        <sz val="16"/>
        <rFont val="Times New Roman"/>
        <charset val="134"/>
      </rPr>
      <t>8</t>
    </r>
    <r>
      <rPr>
        <sz val="16"/>
        <rFont val="方正仿宋_GBK"/>
        <charset val="134"/>
      </rPr>
      <t>人参与项目实施过程和资金使用的监督。</t>
    </r>
    <r>
      <rPr>
        <sz val="16"/>
        <rFont val="Times New Roman"/>
        <charset val="134"/>
      </rPr>
      <t xml:space="preserve">
2.</t>
    </r>
    <r>
      <rPr>
        <sz val="16"/>
        <rFont val="方正仿宋_GBK"/>
        <charset val="134"/>
      </rPr>
      <t>利益联结：可以引导群众参与宣讲学习、村社公益事业、志愿服务活动等，养成良好文明习惯、遵纪守法、传承传统美德、破除陈规陋习、增强村民凝聚力、做有理想、有道德、有文化、有纪律的新型农民。</t>
    </r>
  </si>
  <si>
    <r>
      <rPr>
        <sz val="16"/>
        <rFont val="方正仿宋_GBK"/>
        <charset val="134"/>
      </rPr>
      <t>用于</t>
    </r>
    <r>
      <rPr>
        <sz val="16"/>
        <rFont val="Times New Roman"/>
        <charset val="134"/>
      </rPr>
      <t>7</t>
    </r>
    <r>
      <rPr>
        <sz val="16"/>
        <rFont val="方正仿宋_GBK"/>
        <charset val="134"/>
      </rPr>
      <t>个村（社区）开展新时代文明实践工作，围绕整治环境卫生、参与集体公益活动、遵纪守法、遵守公序良俗等内容设置积分，根据积分兑换奖励物品。</t>
    </r>
  </si>
  <si>
    <r>
      <rPr>
        <sz val="16"/>
        <rFont val="方正仿宋_GBK"/>
        <charset val="134"/>
      </rPr>
      <t>保障</t>
    </r>
    <r>
      <rPr>
        <sz val="16"/>
        <rFont val="Times New Roman"/>
        <charset val="134"/>
      </rPr>
      <t>7</t>
    </r>
    <r>
      <rPr>
        <sz val="16"/>
        <rFont val="方正仿宋_GBK"/>
        <charset val="134"/>
      </rPr>
      <t>个积分超市运行</t>
    </r>
  </si>
  <si>
    <r>
      <rPr>
        <sz val="16"/>
        <rFont val="方正仿宋_GBK"/>
        <charset val="134"/>
      </rPr>
      <t>项目投资成本</t>
    </r>
    <r>
      <rPr>
        <sz val="16"/>
        <rFont val="Times New Roman"/>
        <charset val="134"/>
      </rPr>
      <t>14</t>
    </r>
    <r>
      <rPr>
        <sz val="16"/>
        <rFont val="方正仿宋_GBK"/>
        <charset val="134"/>
      </rPr>
      <t>万元</t>
    </r>
  </si>
  <si>
    <r>
      <rPr>
        <sz val="16"/>
        <rFont val="方正仿宋_GBK"/>
        <charset val="134"/>
      </rPr>
      <t>减少群众生活总成本支出</t>
    </r>
    <r>
      <rPr>
        <sz val="16"/>
        <rFont val="Times New Roman"/>
        <charset val="134"/>
      </rPr>
      <t>14</t>
    </r>
    <r>
      <rPr>
        <sz val="16"/>
        <rFont val="方正仿宋_GBK"/>
        <charset val="134"/>
      </rPr>
      <t>万元</t>
    </r>
  </si>
  <si>
    <r>
      <rPr>
        <sz val="16"/>
        <rFont val="Times New Roman"/>
        <charset val="134"/>
      </rPr>
      <t>376</t>
    </r>
    <r>
      <rPr>
        <sz val="16"/>
        <rFont val="方正仿宋_GBK"/>
        <charset val="134"/>
      </rPr>
      <t>户</t>
    </r>
    <r>
      <rPr>
        <sz val="16"/>
        <rFont val="Times New Roman"/>
        <charset val="134"/>
      </rPr>
      <t>1494</t>
    </r>
    <r>
      <rPr>
        <sz val="16"/>
        <rFont val="方正仿宋_GBK"/>
        <charset val="134"/>
      </rPr>
      <t>名脱贫人口受益</t>
    </r>
  </si>
  <si>
    <r>
      <rPr>
        <sz val="16"/>
        <rFont val="Times New Roman"/>
        <charset val="134"/>
      </rPr>
      <t>1240</t>
    </r>
    <r>
      <rPr>
        <sz val="16"/>
        <rFont val="方正仿宋_GBK"/>
        <charset val="134"/>
      </rPr>
      <t>户</t>
    </r>
    <r>
      <rPr>
        <sz val="16"/>
        <rFont val="Times New Roman"/>
        <charset val="134"/>
      </rPr>
      <t>6227</t>
    </r>
    <r>
      <rPr>
        <sz val="16"/>
        <rFont val="方正仿宋_GBK"/>
        <charset val="134"/>
      </rPr>
      <t>人</t>
    </r>
  </si>
  <si>
    <r>
      <rPr>
        <sz val="16"/>
        <rFont val="Times New Roman"/>
        <charset val="134"/>
      </rPr>
      <t>376</t>
    </r>
    <r>
      <rPr>
        <sz val="16"/>
        <rFont val="方正仿宋_GBK"/>
        <charset val="134"/>
      </rPr>
      <t>户</t>
    </r>
    <r>
      <rPr>
        <sz val="16"/>
        <rFont val="Times New Roman"/>
        <charset val="134"/>
      </rPr>
      <t>1494</t>
    </r>
    <r>
      <rPr>
        <sz val="16"/>
        <rFont val="方正仿宋_GBK"/>
        <charset val="134"/>
      </rPr>
      <t>人</t>
    </r>
  </si>
  <si>
    <t>马学艳</t>
  </si>
  <si>
    <r>
      <rPr>
        <sz val="16"/>
        <rFont val="方正仿宋_GBK"/>
        <charset val="134"/>
      </rPr>
      <t>城口县</t>
    </r>
    <r>
      <rPr>
        <sz val="16"/>
        <rFont val="Times New Roman"/>
        <charset val="134"/>
      </rPr>
      <t>2024</t>
    </r>
    <r>
      <rPr>
        <sz val="16"/>
        <rFont val="方正仿宋_GBK"/>
        <charset val="134"/>
      </rPr>
      <t>年复兴街道茅坪社区</t>
    </r>
    <r>
      <rPr>
        <sz val="16"/>
        <rFont val="Times New Roman"/>
        <charset val="134"/>
      </rPr>
      <t>1</t>
    </r>
    <r>
      <rPr>
        <sz val="16"/>
        <rFont val="方正仿宋_GBK"/>
        <charset val="134"/>
      </rPr>
      <t>至</t>
    </r>
    <r>
      <rPr>
        <sz val="16"/>
        <rFont val="Times New Roman"/>
        <charset val="134"/>
      </rPr>
      <t>5</t>
    </r>
    <r>
      <rPr>
        <sz val="16"/>
        <rFont val="方正仿宋_GBK"/>
        <charset val="134"/>
      </rPr>
      <t>组农村人居环境综合整治项目</t>
    </r>
  </si>
  <si>
    <r>
      <rPr>
        <sz val="16"/>
        <rFont val="方正仿宋_GBK"/>
        <charset val="134"/>
      </rPr>
      <t>对茅坪社区</t>
    </r>
    <r>
      <rPr>
        <sz val="16"/>
        <rFont val="Times New Roman"/>
        <charset val="134"/>
      </rPr>
      <t>1</t>
    </r>
    <r>
      <rPr>
        <sz val="16"/>
        <rFont val="方正仿宋_GBK"/>
        <charset val="134"/>
      </rPr>
      <t>组到</t>
    </r>
    <r>
      <rPr>
        <sz val="16"/>
        <rFont val="Times New Roman"/>
        <charset val="134"/>
      </rPr>
      <t>5</t>
    </r>
    <r>
      <rPr>
        <sz val="16"/>
        <rFont val="方正仿宋_GBK"/>
        <charset val="134"/>
      </rPr>
      <t>组公路内侧环境综合整治（污水沟治理</t>
    </r>
    <r>
      <rPr>
        <sz val="16"/>
        <rFont val="Times New Roman"/>
        <charset val="134"/>
      </rPr>
      <t>1500</t>
    </r>
    <r>
      <rPr>
        <sz val="16"/>
        <rFont val="方正仿宋_GBK"/>
        <charset val="134"/>
      </rPr>
      <t>米）新建排水沟</t>
    </r>
    <r>
      <rPr>
        <sz val="16"/>
        <rFont val="Times New Roman"/>
        <charset val="134"/>
      </rPr>
      <t>100</t>
    </r>
    <r>
      <rPr>
        <sz val="16"/>
        <rFont val="方正仿宋_GBK"/>
        <charset val="134"/>
      </rPr>
      <t>米，沿线边挡</t>
    </r>
    <r>
      <rPr>
        <sz val="16"/>
        <rFont val="Times New Roman"/>
        <charset val="134"/>
      </rPr>
      <t>600</t>
    </r>
    <r>
      <rPr>
        <sz val="16"/>
        <rFont val="方正仿宋_GBK"/>
        <charset val="134"/>
      </rPr>
      <t>米，挡墙修复</t>
    </r>
    <r>
      <rPr>
        <sz val="16"/>
        <rFont val="Times New Roman"/>
        <charset val="134"/>
      </rPr>
      <t>50</t>
    </r>
    <r>
      <rPr>
        <sz val="16"/>
        <rFont val="方正仿宋_GBK"/>
        <charset val="134"/>
      </rPr>
      <t>米等，具体内容以设计为准。</t>
    </r>
  </si>
  <si>
    <r>
      <rPr>
        <sz val="16"/>
        <rFont val="方正仿宋_GBK"/>
        <charset val="134"/>
      </rPr>
      <t>复兴街道茅坪社区</t>
    </r>
    <r>
      <rPr>
        <sz val="16"/>
        <rFont val="Times New Roman"/>
        <charset val="134"/>
      </rPr>
      <t>1</t>
    </r>
    <r>
      <rPr>
        <sz val="16"/>
        <rFont val="方正仿宋_GBK"/>
        <charset val="134"/>
      </rPr>
      <t>至</t>
    </r>
    <r>
      <rPr>
        <sz val="16"/>
        <rFont val="Times New Roman"/>
        <charset val="134"/>
      </rPr>
      <t>5</t>
    </r>
    <r>
      <rPr>
        <sz val="16"/>
        <rFont val="方正仿宋_GBK"/>
        <charset val="134"/>
      </rPr>
      <t>组</t>
    </r>
  </si>
  <si>
    <r>
      <rPr>
        <sz val="16"/>
        <rFont val="方正仿宋_GBK"/>
        <charset val="134"/>
      </rPr>
      <t>通过项目实施，改善约</t>
    </r>
    <r>
      <rPr>
        <sz val="16"/>
        <rFont val="Times New Roman"/>
        <charset val="134"/>
      </rPr>
      <t>124</t>
    </r>
    <r>
      <rPr>
        <sz val="16"/>
        <rFont val="方正仿宋_GBK"/>
        <charset val="134"/>
      </rPr>
      <t>户村民居住环境、生产生活质量、增加幸福感与满意度；建立长效清洁机制，提升居民清洁卫生文明意识，加快从干净整洁向美丽宜居升级。提供临时就业岗位，带动辖区</t>
    </r>
    <r>
      <rPr>
        <sz val="16"/>
        <rFont val="Times New Roman"/>
        <charset val="134"/>
      </rPr>
      <t>15</t>
    </r>
    <r>
      <rPr>
        <sz val="16"/>
        <rFont val="方正仿宋_GBK"/>
        <charset val="134"/>
      </rPr>
      <t>户，户均年增收</t>
    </r>
    <r>
      <rPr>
        <sz val="16"/>
        <rFont val="Times New Roman"/>
        <charset val="134"/>
      </rPr>
      <t>1500-2500</t>
    </r>
    <r>
      <rPr>
        <sz val="16"/>
        <rFont val="方正仿宋_GBK"/>
        <charset val="134"/>
      </rPr>
      <t>元。</t>
    </r>
  </si>
  <si>
    <r>
      <rPr>
        <sz val="16"/>
        <rFont val="Times New Roman"/>
        <charset val="134"/>
      </rPr>
      <t>1.</t>
    </r>
    <r>
      <rPr>
        <sz val="16"/>
        <rFont val="方正仿宋_GBK"/>
        <charset val="134"/>
      </rPr>
      <t>群众参与：</t>
    </r>
    <r>
      <rPr>
        <sz val="16"/>
        <rFont val="Times New Roman"/>
        <charset val="134"/>
      </rPr>
      <t>29</t>
    </r>
    <r>
      <rPr>
        <sz val="16"/>
        <rFont val="方正仿宋_GBK"/>
        <charset val="134"/>
      </rPr>
      <t>人参与前期项目确定讨论申报会议、决议，</t>
    </r>
    <r>
      <rPr>
        <sz val="16"/>
        <rFont val="Times New Roman"/>
        <charset val="134"/>
      </rPr>
      <t>18</t>
    </r>
    <r>
      <rPr>
        <sz val="16"/>
        <rFont val="方正仿宋_GBK"/>
        <charset val="134"/>
      </rPr>
      <t>人参与入库项目的选择，</t>
    </r>
    <r>
      <rPr>
        <sz val="16"/>
        <rFont val="Times New Roman"/>
        <charset val="134"/>
      </rPr>
      <t>8</t>
    </r>
    <r>
      <rPr>
        <sz val="16"/>
        <rFont val="方正仿宋_GBK"/>
        <charset val="134"/>
      </rPr>
      <t>人参与项目实施过程中施工质量和资金使用的监督等。</t>
    </r>
    <r>
      <rPr>
        <sz val="16"/>
        <rFont val="Times New Roman"/>
        <charset val="134"/>
      </rPr>
      <t xml:space="preserve">
2.</t>
    </r>
    <r>
      <rPr>
        <sz val="16"/>
        <rFont val="方正仿宋_GBK"/>
        <charset val="134"/>
      </rPr>
      <t>利益机制：通过人居环境整治，提供就业岗位，增加务工收入</t>
    </r>
    <r>
      <rPr>
        <sz val="16"/>
        <rFont val="Times New Roman"/>
        <charset val="134"/>
      </rPr>
      <t>1500-2000</t>
    </r>
    <r>
      <rPr>
        <sz val="16"/>
        <rFont val="方正仿宋_GBK"/>
        <charset val="134"/>
      </rPr>
      <t>元。</t>
    </r>
  </si>
  <si>
    <r>
      <rPr>
        <sz val="16"/>
        <rFont val="方正仿宋_GBK"/>
        <charset val="134"/>
      </rPr>
      <t>对茅坪社区</t>
    </r>
    <r>
      <rPr>
        <sz val="16"/>
        <rFont val="Times New Roman"/>
        <charset val="134"/>
      </rPr>
      <t>1</t>
    </r>
    <r>
      <rPr>
        <sz val="16"/>
        <rFont val="方正仿宋_GBK"/>
        <charset val="134"/>
      </rPr>
      <t>组到</t>
    </r>
    <r>
      <rPr>
        <sz val="16"/>
        <rFont val="Times New Roman"/>
        <charset val="134"/>
      </rPr>
      <t>5</t>
    </r>
    <r>
      <rPr>
        <sz val="16"/>
        <rFont val="方正仿宋_GBK"/>
        <charset val="134"/>
      </rPr>
      <t>组公路内侧环境综合整治（污水沟治理</t>
    </r>
    <r>
      <rPr>
        <sz val="16"/>
        <rFont val="Times New Roman"/>
        <charset val="134"/>
      </rPr>
      <t>1500</t>
    </r>
    <r>
      <rPr>
        <sz val="16"/>
        <rFont val="方正仿宋_GBK"/>
        <charset val="134"/>
      </rPr>
      <t>米）新建排水沟</t>
    </r>
    <r>
      <rPr>
        <sz val="16"/>
        <rFont val="Times New Roman"/>
        <charset val="134"/>
      </rPr>
      <t>100</t>
    </r>
    <r>
      <rPr>
        <sz val="16"/>
        <rFont val="方正仿宋_GBK"/>
        <charset val="134"/>
      </rPr>
      <t>米，沿线边挡</t>
    </r>
    <r>
      <rPr>
        <sz val="16"/>
        <rFont val="Times New Roman"/>
        <charset val="134"/>
      </rPr>
      <t>600</t>
    </r>
    <r>
      <rPr>
        <sz val="16"/>
        <rFont val="方正仿宋_GBK"/>
        <charset val="134"/>
      </rPr>
      <t>米，挡墙修复</t>
    </r>
    <r>
      <rPr>
        <sz val="16"/>
        <rFont val="Times New Roman"/>
        <charset val="134"/>
      </rPr>
      <t>50</t>
    </r>
    <r>
      <rPr>
        <sz val="16"/>
        <rFont val="方正仿宋_GBK"/>
        <charset val="134"/>
      </rPr>
      <t>米，具体内容以设计为准。</t>
    </r>
  </si>
  <si>
    <r>
      <rPr>
        <sz val="16"/>
        <rFont val="方正仿宋_GBK"/>
        <charset val="134"/>
      </rPr>
      <t>污水沟治理</t>
    </r>
    <r>
      <rPr>
        <sz val="16"/>
        <rFont val="Times New Roman"/>
        <charset val="134"/>
      </rPr>
      <t>1500</t>
    </r>
    <r>
      <rPr>
        <sz val="16"/>
        <rFont val="方正仿宋_GBK"/>
        <charset val="134"/>
      </rPr>
      <t>米，新建排水沟</t>
    </r>
    <r>
      <rPr>
        <sz val="16"/>
        <rFont val="Times New Roman"/>
        <charset val="134"/>
      </rPr>
      <t>100</t>
    </r>
    <r>
      <rPr>
        <sz val="16"/>
        <rFont val="方正仿宋_GBK"/>
        <charset val="134"/>
      </rPr>
      <t>米，沿线边挡</t>
    </r>
    <r>
      <rPr>
        <sz val="16"/>
        <rFont val="Times New Roman"/>
        <charset val="134"/>
      </rPr>
      <t>600</t>
    </r>
    <r>
      <rPr>
        <sz val="16"/>
        <rFont val="方正仿宋_GBK"/>
        <charset val="134"/>
      </rPr>
      <t>米，挡墙修复</t>
    </r>
    <r>
      <rPr>
        <sz val="16"/>
        <rFont val="Times New Roman"/>
        <charset val="134"/>
      </rPr>
      <t>50</t>
    </r>
    <r>
      <rPr>
        <sz val="16"/>
        <rFont val="方正仿宋_GBK"/>
        <charset val="134"/>
      </rPr>
      <t>米等</t>
    </r>
  </si>
  <si>
    <r>
      <rPr>
        <sz val="16"/>
        <rFont val="方正仿宋_GBK"/>
        <charset val="134"/>
      </rPr>
      <t>带动农户增加务工收入</t>
    </r>
    <r>
      <rPr>
        <sz val="16"/>
        <rFont val="Times New Roman"/>
        <charset val="134"/>
      </rPr>
      <t>1000-2000</t>
    </r>
    <r>
      <rPr>
        <sz val="16"/>
        <rFont val="方正仿宋_GBK"/>
        <charset val="134"/>
      </rPr>
      <t>元。</t>
    </r>
  </si>
  <si>
    <r>
      <rPr>
        <sz val="16"/>
        <rFont val="Times New Roman"/>
        <charset val="134"/>
      </rPr>
      <t>21</t>
    </r>
    <r>
      <rPr>
        <sz val="16"/>
        <rFont val="方正仿宋_GBK"/>
        <charset val="134"/>
      </rPr>
      <t>户</t>
    </r>
    <r>
      <rPr>
        <sz val="16"/>
        <rFont val="Times New Roman"/>
        <charset val="134"/>
      </rPr>
      <t>87</t>
    </r>
    <r>
      <rPr>
        <sz val="16"/>
        <rFont val="方正仿宋_GBK"/>
        <charset val="134"/>
      </rPr>
      <t>名脱贫人口受益</t>
    </r>
  </si>
  <si>
    <r>
      <rPr>
        <sz val="16"/>
        <rFont val="Times New Roman"/>
        <charset val="134"/>
      </rPr>
      <t>124</t>
    </r>
    <r>
      <rPr>
        <sz val="16"/>
        <rFont val="方正仿宋_GBK"/>
        <charset val="134"/>
      </rPr>
      <t>户</t>
    </r>
    <r>
      <rPr>
        <sz val="16"/>
        <rFont val="Times New Roman"/>
        <charset val="134"/>
      </rPr>
      <t>447</t>
    </r>
    <r>
      <rPr>
        <sz val="16"/>
        <rFont val="方正仿宋_GBK"/>
        <charset val="134"/>
      </rPr>
      <t>人</t>
    </r>
  </si>
  <si>
    <r>
      <rPr>
        <sz val="16"/>
        <rFont val="Times New Roman"/>
        <charset val="134"/>
      </rPr>
      <t>21</t>
    </r>
    <r>
      <rPr>
        <sz val="16"/>
        <rFont val="方正仿宋_GBK"/>
        <charset val="134"/>
      </rPr>
      <t>户</t>
    </r>
    <r>
      <rPr>
        <sz val="16"/>
        <rFont val="Times New Roman"/>
        <charset val="134"/>
      </rPr>
      <t>87</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</si>
  <si>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年修齐镇</t>
    </r>
    <r>
      <rPr>
        <sz val="16"/>
        <rFont val="Times New Roman"/>
        <charset val="134"/>
      </rPr>
      <t>s301</t>
    </r>
    <r>
      <rPr>
        <sz val="16"/>
        <rFont val="方正仿宋_GBK"/>
        <charset val="134"/>
      </rPr>
      <t>沿线人居环境整治项目</t>
    </r>
  </si>
  <si>
    <r>
      <rPr>
        <sz val="16"/>
        <rFont val="方正仿宋_GBK"/>
        <charset val="134"/>
      </rPr>
      <t>通过先建后补等方式，对城巫路</t>
    </r>
    <r>
      <rPr>
        <sz val="16"/>
        <rFont val="Times New Roman"/>
        <charset val="134"/>
      </rPr>
      <t>s301</t>
    </r>
    <r>
      <rPr>
        <sz val="16"/>
        <rFont val="方正仿宋_GBK"/>
        <charset val="134"/>
      </rPr>
      <t>沿线符合条件的</t>
    </r>
    <r>
      <rPr>
        <sz val="16"/>
        <rFont val="Times New Roman"/>
        <charset val="134"/>
      </rPr>
      <t>90</t>
    </r>
    <r>
      <rPr>
        <sz val="16"/>
        <rFont val="方正仿宋_GBK"/>
        <charset val="134"/>
      </rPr>
      <t>余户的农户的房前屋后、沟渠、院坝等进行整治，提升村庄环境。</t>
    </r>
  </si>
  <si>
    <t>修齐镇花坪村、石景社区</t>
  </si>
  <si>
    <r>
      <rPr>
        <sz val="16"/>
        <rFont val="方正仿宋_GBK"/>
        <charset val="134"/>
      </rPr>
      <t>通过项目实施，改善</t>
    </r>
    <r>
      <rPr>
        <sz val="16"/>
        <rFont val="Times New Roman"/>
        <charset val="134"/>
      </rPr>
      <t>90</t>
    </r>
    <r>
      <rPr>
        <sz val="16"/>
        <rFont val="方正仿宋_GBK"/>
        <charset val="134"/>
      </rPr>
      <t>余户村民居住环境和整治城巫路</t>
    </r>
    <r>
      <rPr>
        <sz val="16"/>
        <rFont val="Times New Roman"/>
        <charset val="134"/>
      </rPr>
      <t>s301</t>
    </r>
    <r>
      <rPr>
        <sz val="16"/>
        <rFont val="方正仿宋_GBK"/>
        <charset val="134"/>
      </rPr>
      <t>沿线脏乱差问题，不断提高群众的幸福感与满意度，建立长效清洁机制，提升居民清洁卫生文明意识，加快从干净整洁向美丽宜居升级，受益群众</t>
    </r>
    <r>
      <rPr>
        <sz val="16"/>
        <rFont val="Times New Roman"/>
        <charset val="134"/>
      </rPr>
      <t>260</t>
    </r>
    <r>
      <rPr>
        <sz val="16"/>
        <rFont val="方正仿宋_GBK"/>
        <charset val="134"/>
      </rPr>
      <t>余人，其中脱贫人口</t>
    </r>
    <r>
      <rPr>
        <sz val="16"/>
        <rFont val="Times New Roman"/>
        <charset val="134"/>
      </rPr>
      <t>40</t>
    </r>
    <r>
      <rPr>
        <sz val="16"/>
        <rFont val="方正仿宋_GBK"/>
        <charset val="134"/>
      </rPr>
      <t>余人，监测对象</t>
    </r>
    <r>
      <rPr>
        <sz val="16"/>
        <rFont val="Times New Roman"/>
        <charset val="134"/>
      </rPr>
      <t>10</t>
    </r>
    <r>
      <rPr>
        <sz val="16"/>
        <rFont val="方正仿宋_GBK"/>
        <charset val="134"/>
      </rPr>
      <t>余人</t>
    </r>
  </si>
  <si>
    <r>
      <rPr>
        <sz val="16"/>
        <rFont val="方正仿宋_GBK"/>
        <charset val="134"/>
      </rPr>
      <t>一、群众参与</t>
    </r>
    <r>
      <rPr>
        <sz val="16"/>
        <rFont val="Times New Roman"/>
        <charset val="134"/>
      </rPr>
      <t>:15</t>
    </r>
    <r>
      <rPr>
        <sz val="16"/>
        <rFont val="方正仿宋_GBK"/>
        <charset val="134"/>
      </rPr>
      <t>人参与前期项目确定会议、决议，</t>
    </r>
    <r>
      <rPr>
        <sz val="16"/>
        <rFont val="Times New Roman"/>
        <charset val="134"/>
      </rPr>
      <t>10</t>
    </r>
    <r>
      <rPr>
        <sz val="16"/>
        <rFont val="方正仿宋_GBK"/>
        <charset val="134"/>
      </rPr>
      <t>人参与入库项目的选择，</t>
    </r>
    <r>
      <rPr>
        <sz val="16"/>
        <rFont val="Times New Roman"/>
        <charset val="134"/>
      </rPr>
      <t>3</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二、利益联结机制：项目实施可以带动</t>
    </r>
    <r>
      <rPr>
        <sz val="16"/>
        <rFont val="Times New Roman"/>
        <charset val="134"/>
      </rPr>
      <t>10</t>
    </r>
    <r>
      <rPr>
        <sz val="16"/>
        <rFont val="方正仿宋_GBK"/>
        <charset val="134"/>
      </rPr>
      <t>余人务工增收，</t>
    </r>
    <r>
      <rPr>
        <sz val="16"/>
        <rFont val="Times New Roman"/>
        <charset val="134"/>
      </rPr>
      <t>80</t>
    </r>
    <r>
      <rPr>
        <sz val="16"/>
        <rFont val="方正仿宋_GBK"/>
        <charset val="134"/>
      </rPr>
      <t>元</t>
    </r>
    <r>
      <rPr>
        <sz val="16"/>
        <rFont val="Times New Roman"/>
        <charset val="134"/>
      </rPr>
      <t>/</t>
    </r>
    <r>
      <rPr>
        <sz val="16"/>
        <rFont val="方正仿宋_GBK"/>
        <charset val="134"/>
      </rPr>
      <t>人</t>
    </r>
    <r>
      <rPr>
        <sz val="16"/>
        <rFont val="Times New Roman"/>
        <charset val="134"/>
      </rPr>
      <t xml:space="preserve"> •</t>
    </r>
    <r>
      <rPr>
        <sz val="16"/>
        <rFont val="方正仿宋_GBK"/>
        <charset val="134"/>
      </rPr>
      <t>天，脱贫群众直接享受人居环境整治的成果，不断提升村庄环境。</t>
    </r>
  </si>
  <si>
    <r>
      <rPr>
        <sz val="16"/>
        <rFont val="方正仿宋_GBK"/>
        <charset val="134"/>
      </rPr>
      <t>完成符合条件的</t>
    </r>
    <r>
      <rPr>
        <sz val="16"/>
        <rFont val="Times New Roman"/>
        <charset val="134"/>
      </rPr>
      <t>70</t>
    </r>
    <r>
      <rPr>
        <sz val="16"/>
        <rFont val="方正仿宋_GBK"/>
        <charset val="134"/>
      </rPr>
      <t>余户农户人居环境整治</t>
    </r>
  </si>
  <si>
    <r>
      <rPr>
        <sz val="16"/>
        <rFont val="Times New Roman"/>
        <charset val="134"/>
      </rPr>
      <t>90</t>
    </r>
    <r>
      <rPr>
        <sz val="16"/>
        <rFont val="方正仿宋_GBK"/>
        <charset val="134"/>
      </rPr>
      <t>余户</t>
    </r>
  </si>
  <si>
    <r>
      <rPr>
        <sz val="16"/>
        <rFont val="方正仿宋_GBK"/>
        <charset val="134"/>
      </rPr>
      <t>≦</t>
    </r>
    <r>
      <rPr>
        <sz val="16"/>
        <rFont val="Times New Roman"/>
        <charset val="134"/>
      </rPr>
      <t>180</t>
    </r>
    <r>
      <rPr>
        <sz val="16"/>
        <rFont val="方正仿宋_GBK"/>
        <charset val="134"/>
      </rPr>
      <t>万元</t>
    </r>
  </si>
  <si>
    <t>降低群众环境整治成本，不断提升村庄环境</t>
  </si>
  <si>
    <r>
      <rPr>
        <sz val="16"/>
        <rFont val="方正仿宋_GBK"/>
        <charset val="134"/>
      </rPr>
      <t>受益群众</t>
    </r>
    <r>
      <rPr>
        <sz val="16"/>
        <rFont val="Times New Roman"/>
        <charset val="134"/>
      </rPr>
      <t>70</t>
    </r>
    <r>
      <rPr>
        <sz val="16"/>
        <rFont val="方正仿宋_GBK"/>
        <charset val="134"/>
      </rPr>
      <t>余户</t>
    </r>
  </si>
  <si>
    <r>
      <rPr>
        <sz val="16"/>
        <rFont val="方正仿宋_GBK"/>
        <charset val="134"/>
      </rPr>
      <t>使用年限</t>
    </r>
    <r>
      <rPr>
        <sz val="16"/>
        <rFont val="Times New Roman"/>
        <charset val="134"/>
      </rPr>
      <t>≥3</t>
    </r>
    <r>
      <rPr>
        <sz val="16"/>
        <rFont val="方正仿宋_GBK"/>
        <charset val="134"/>
      </rPr>
      <t>年</t>
    </r>
  </si>
  <si>
    <r>
      <rPr>
        <sz val="16"/>
        <rFont val="方正仿宋_GBK"/>
        <charset val="134"/>
      </rPr>
      <t>群众满意度</t>
    </r>
    <r>
      <rPr>
        <sz val="16"/>
        <rFont val="Times New Roman"/>
        <charset val="134"/>
      </rPr>
      <t>95</t>
    </r>
    <r>
      <rPr>
        <sz val="16"/>
        <rFont val="方正仿宋_GBK"/>
        <charset val="134"/>
      </rPr>
      <t>％以上</t>
    </r>
  </si>
  <si>
    <t>城口县乡村振兴局</t>
  </si>
  <si>
    <t>修齐镇人民政府</t>
  </si>
  <si>
    <r>
      <rPr>
        <sz val="16"/>
        <rFont val="Times New Roman"/>
        <charset val="0"/>
      </rPr>
      <t>260</t>
    </r>
    <r>
      <rPr>
        <sz val="16"/>
        <rFont val="方正仿宋_GBK"/>
        <charset val="134"/>
      </rPr>
      <t>余人</t>
    </r>
  </si>
  <si>
    <r>
      <rPr>
        <sz val="16"/>
        <rFont val="Times New Roman"/>
        <charset val="0"/>
      </rPr>
      <t>40</t>
    </r>
    <r>
      <rPr>
        <sz val="16"/>
        <rFont val="方正仿宋_GBK"/>
        <charset val="134"/>
      </rPr>
      <t>余人</t>
    </r>
  </si>
  <si>
    <t>陈健</t>
  </si>
  <si>
    <r>
      <rPr>
        <sz val="16"/>
        <rFont val="方正仿宋_GBK"/>
        <charset val="134"/>
      </rPr>
      <t>城口县</t>
    </r>
    <r>
      <rPr>
        <sz val="16"/>
        <rFont val="Times New Roman"/>
        <charset val="134"/>
      </rPr>
      <t>2024</t>
    </r>
    <r>
      <rPr>
        <sz val="16"/>
        <rFont val="方正仿宋_GBK"/>
        <charset val="134"/>
      </rPr>
      <t>年修齐镇蔬菜（油菜）产业发展项目</t>
    </r>
  </si>
  <si>
    <r>
      <rPr>
        <sz val="16"/>
        <rFont val="方正仿宋_GBK"/>
        <charset val="134"/>
      </rPr>
      <t>在城巫路沿线种植油菜</t>
    </r>
    <r>
      <rPr>
        <sz val="16"/>
        <rFont val="Times New Roman"/>
        <charset val="134"/>
      </rPr>
      <t>400</t>
    </r>
    <r>
      <rPr>
        <sz val="16"/>
        <rFont val="方正仿宋_GBK"/>
        <charset val="134"/>
      </rPr>
      <t>亩，兴华村田兴种植包包菜</t>
    </r>
    <r>
      <rPr>
        <sz val="16"/>
        <rFont val="Times New Roman"/>
        <charset val="134"/>
      </rPr>
      <t>100</t>
    </r>
    <r>
      <rPr>
        <sz val="16"/>
        <rFont val="方正仿宋_GBK"/>
        <charset val="134"/>
      </rPr>
      <t>亩。采用直补到户的方式发展蔬菜产业</t>
    </r>
  </si>
  <si>
    <t>修齐镇白果村花坪村、家园村、香坪村、石景社区、兴华村、茶丰村</t>
  </si>
  <si>
    <r>
      <rPr>
        <sz val="16"/>
        <rFont val="方正仿宋_GBK"/>
        <charset val="134"/>
      </rPr>
      <t>通过项目实施，可以带动蔬菜（油菜）种植</t>
    </r>
    <r>
      <rPr>
        <sz val="16"/>
        <rFont val="Times New Roman"/>
        <charset val="134"/>
      </rPr>
      <t>400</t>
    </r>
    <r>
      <rPr>
        <sz val="16"/>
        <rFont val="方正仿宋_GBK"/>
        <charset val="134"/>
      </rPr>
      <t>亩，预计户均增加收入</t>
    </r>
    <r>
      <rPr>
        <sz val="16"/>
        <rFont val="Times New Roman"/>
        <charset val="134"/>
      </rPr>
      <t>1000</t>
    </r>
    <r>
      <rPr>
        <sz val="16"/>
        <rFont val="方正仿宋_GBK"/>
        <charset val="134"/>
      </rPr>
      <t>余元，增加中蜂产业的蜜源，促进产业融合发展，受益群众</t>
    </r>
    <r>
      <rPr>
        <sz val="16"/>
        <rFont val="Times New Roman"/>
        <charset val="134"/>
      </rPr>
      <t>200</t>
    </r>
    <r>
      <rPr>
        <sz val="16"/>
        <rFont val="方正仿宋_GBK"/>
        <charset val="134"/>
      </rPr>
      <t>余人，其中脱贫人口</t>
    </r>
    <r>
      <rPr>
        <sz val="16"/>
        <rFont val="Times New Roman"/>
        <charset val="134"/>
      </rPr>
      <t>30</t>
    </r>
    <r>
      <rPr>
        <sz val="16"/>
        <rFont val="方正仿宋_GBK"/>
        <charset val="134"/>
      </rPr>
      <t>余人，监测对象</t>
    </r>
    <r>
      <rPr>
        <sz val="16"/>
        <rFont val="Times New Roman"/>
        <charset val="134"/>
      </rPr>
      <t>10</t>
    </r>
    <r>
      <rPr>
        <sz val="16"/>
        <rFont val="方正仿宋_GBK"/>
        <charset val="134"/>
      </rPr>
      <t>余人</t>
    </r>
  </si>
  <si>
    <r>
      <rPr>
        <sz val="16"/>
        <rFont val="方正仿宋_GBK"/>
        <charset val="134"/>
      </rPr>
      <t>一、群众参与</t>
    </r>
    <r>
      <rPr>
        <sz val="16"/>
        <rFont val="Times New Roman"/>
        <charset val="134"/>
      </rPr>
      <t>:15</t>
    </r>
    <r>
      <rPr>
        <sz val="16"/>
        <rFont val="方正仿宋_GBK"/>
        <charset val="134"/>
      </rPr>
      <t>人参与前期项目确定会议、决议</t>
    </r>
    <r>
      <rPr>
        <sz val="16"/>
        <rFont val="Times New Roman"/>
        <charset val="134"/>
      </rPr>
      <t>15</t>
    </r>
    <r>
      <rPr>
        <sz val="16"/>
        <rFont val="方正仿宋_GBK"/>
        <charset val="134"/>
      </rPr>
      <t>人参与入库项目的选择，</t>
    </r>
    <r>
      <rPr>
        <sz val="16"/>
        <rFont val="Times New Roman"/>
        <charset val="134"/>
      </rPr>
      <t>3</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t>
    </r>
    <r>
      <rPr>
        <sz val="16"/>
        <rFont val="方正仿宋_GBK"/>
        <charset val="134"/>
      </rPr>
      <t>可以带动</t>
    </r>
    <r>
      <rPr>
        <sz val="16"/>
        <rFont val="Times New Roman"/>
        <charset val="134"/>
      </rPr>
      <t>20</t>
    </r>
    <r>
      <rPr>
        <sz val="16"/>
        <rFont val="方正仿宋_GBK"/>
        <charset val="134"/>
      </rPr>
      <t>余户农户种植蔬菜增加收入户均约</t>
    </r>
    <r>
      <rPr>
        <sz val="16"/>
        <rFont val="Times New Roman"/>
        <charset val="134"/>
      </rPr>
      <t>500</t>
    </r>
    <r>
      <rPr>
        <sz val="16"/>
        <rFont val="方正仿宋_GBK"/>
        <charset val="134"/>
      </rPr>
      <t>元；通过观赏油菜花带动旅游业收入，增加农户收入。</t>
    </r>
  </si>
  <si>
    <r>
      <rPr>
        <sz val="16"/>
        <rFont val="方正仿宋_GBK"/>
        <charset val="134"/>
      </rPr>
      <t>通过项目实施可以带动</t>
    </r>
    <r>
      <rPr>
        <sz val="16"/>
        <rFont val="Times New Roman"/>
        <charset val="134"/>
      </rPr>
      <t>80</t>
    </r>
    <r>
      <rPr>
        <sz val="16"/>
        <rFont val="方正仿宋_GBK"/>
        <charset val="134"/>
      </rPr>
      <t>余户农户种植蔬菜增加收入，同时带动旅游业收入</t>
    </r>
  </si>
  <si>
    <r>
      <rPr>
        <sz val="16"/>
        <rFont val="方正仿宋_GBK"/>
        <charset val="134"/>
      </rPr>
      <t>种植油菜</t>
    </r>
    <r>
      <rPr>
        <sz val="16"/>
        <rFont val="Times New Roman"/>
        <charset val="134"/>
      </rPr>
      <t>400</t>
    </r>
    <r>
      <rPr>
        <sz val="16"/>
        <rFont val="方正仿宋_GBK"/>
        <charset val="134"/>
      </rPr>
      <t>亩、包菜</t>
    </r>
    <r>
      <rPr>
        <sz val="16"/>
        <rFont val="Times New Roman"/>
        <charset val="134"/>
      </rPr>
      <t>100</t>
    </r>
    <r>
      <rPr>
        <sz val="16"/>
        <rFont val="方正仿宋_GBK"/>
        <charset val="134"/>
      </rPr>
      <t>亩</t>
    </r>
  </si>
  <si>
    <r>
      <rPr>
        <sz val="16"/>
        <rFont val="方正仿宋_GBK"/>
        <charset val="134"/>
      </rPr>
      <t>项目竣工验收合格率</t>
    </r>
    <r>
      <rPr>
        <sz val="16"/>
        <rFont val="Times New Roman"/>
        <charset val="134"/>
      </rPr>
      <t>100%</t>
    </r>
  </si>
  <si>
    <r>
      <rPr>
        <sz val="16"/>
        <rFont val="方正仿宋_GBK"/>
        <charset val="134"/>
      </rPr>
      <t>≦</t>
    </r>
    <r>
      <rPr>
        <sz val="16"/>
        <rFont val="Times New Roman"/>
        <charset val="134"/>
      </rPr>
      <t>15</t>
    </r>
    <r>
      <rPr>
        <sz val="16"/>
        <rFont val="方正仿宋_GBK"/>
        <charset val="134"/>
      </rPr>
      <t>万元</t>
    </r>
  </si>
  <si>
    <t>实现农户自主增收，地方经济自主创收</t>
  </si>
  <si>
    <r>
      <rPr>
        <sz val="16"/>
        <rFont val="方正仿宋_GBK"/>
        <charset val="134"/>
      </rPr>
      <t>受益群众</t>
    </r>
    <r>
      <rPr>
        <sz val="16"/>
        <rFont val="Times New Roman"/>
        <charset val="134"/>
      </rPr>
      <t>80</t>
    </r>
    <r>
      <rPr>
        <sz val="16"/>
        <rFont val="方正仿宋_GBK"/>
        <charset val="134"/>
      </rPr>
      <t>余户</t>
    </r>
  </si>
  <si>
    <r>
      <rPr>
        <sz val="16"/>
        <rFont val="方正仿宋_GBK"/>
        <charset val="134"/>
      </rPr>
      <t>使用年限</t>
    </r>
    <r>
      <rPr>
        <sz val="16"/>
        <rFont val="Times New Roman"/>
        <charset val="134"/>
      </rPr>
      <t>≥1</t>
    </r>
    <r>
      <rPr>
        <sz val="16"/>
        <rFont val="方正仿宋_GBK"/>
        <charset val="134"/>
      </rPr>
      <t>年</t>
    </r>
  </si>
  <si>
    <r>
      <rPr>
        <sz val="16"/>
        <rFont val="Times New Roman"/>
        <charset val="0"/>
      </rPr>
      <t>200</t>
    </r>
    <r>
      <rPr>
        <sz val="16"/>
        <rFont val="方正仿宋_GBK"/>
        <charset val="134"/>
      </rPr>
      <t>余人</t>
    </r>
  </si>
  <si>
    <t>王佳</t>
  </si>
  <si>
    <r>
      <rPr>
        <sz val="16"/>
        <rFont val="方正仿宋_GBK"/>
        <charset val="134"/>
      </rPr>
      <t>城口县</t>
    </r>
    <r>
      <rPr>
        <sz val="16"/>
        <rFont val="Times New Roman"/>
        <charset val="134"/>
      </rPr>
      <t>2024</t>
    </r>
    <r>
      <rPr>
        <sz val="16"/>
        <rFont val="方正仿宋_GBK"/>
        <charset val="134"/>
      </rPr>
      <t>年修齐镇大兴村山地鸡股权化改革项目</t>
    </r>
  </si>
  <si>
    <r>
      <rPr>
        <sz val="16"/>
        <rFont val="方正仿宋_GBK"/>
        <charset val="134"/>
      </rPr>
      <t>建设山地鸡雏育室</t>
    </r>
    <r>
      <rPr>
        <sz val="16"/>
        <rFont val="Times New Roman"/>
        <charset val="134"/>
      </rPr>
      <t>150</t>
    </r>
    <r>
      <rPr>
        <sz val="16"/>
        <rFont val="方正仿宋_GBK"/>
        <charset val="134"/>
      </rPr>
      <t>平方米，管理用房</t>
    </r>
    <r>
      <rPr>
        <sz val="16"/>
        <rFont val="Times New Roman"/>
        <charset val="134"/>
      </rPr>
      <t>80</t>
    </r>
    <r>
      <rPr>
        <sz val="16"/>
        <rFont val="方正仿宋_GBK"/>
        <charset val="134"/>
      </rPr>
      <t>平方米，山地鸡孵化室</t>
    </r>
    <r>
      <rPr>
        <sz val="16"/>
        <rFont val="Times New Roman"/>
        <charset val="134"/>
      </rPr>
      <t>40</t>
    </r>
    <r>
      <rPr>
        <sz val="16"/>
        <rFont val="方正仿宋_GBK"/>
        <charset val="134"/>
      </rPr>
      <t>平方米，生态鸡舍</t>
    </r>
    <r>
      <rPr>
        <sz val="16"/>
        <rFont val="Times New Roman"/>
        <charset val="134"/>
      </rPr>
      <t>1500</t>
    </r>
    <r>
      <rPr>
        <sz val="16"/>
        <rFont val="方正仿宋_GBK"/>
        <charset val="134"/>
      </rPr>
      <t>平方米，孵化机、保温设施等设施设备。</t>
    </r>
  </si>
  <si>
    <t>修齐镇大兴村</t>
  </si>
  <si>
    <r>
      <rPr>
        <sz val="16"/>
        <rFont val="方正仿宋_GBK"/>
        <charset val="134"/>
      </rPr>
      <t>通过项目实施培育山地鸡养殖大户，年计划年出栏</t>
    </r>
    <r>
      <rPr>
        <sz val="16"/>
        <rFont val="Times New Roman"/>
        <charset val="134"/>
      </rPr>
      <t>3</t>
    </r>
    <r>
      <rPr>
        <sz val="16"/>
        <rFont val="方正仿宋_GBK"/>
        <charset val="134"/>
      </rPr>
      <t>万羽以上，带动务工</t>
    </r>
    <r>
      <rPr>
        <sz val="16"/>
        <rFont val="Times New Roman"/>
        <charset val="134"/>
      </rPr>
      <t>5</t>
    </r>
    <r>
      <rPr>
        <sz val="16"/>
        <rFont val="方正仿宋_GBK"/>
        <charset val="134"/>
      </rPr>
      <t>人，增加集体经济收入。</t>
    </r>
  </si>
  <si>
    <r>
      <rPr>
        <sz val="16"/>
        <rFont val="方正仿宋_GBK"/>
        <charset val="134"/>
      </rPr>
      <t>一、群众参与</t>
    </r>
    <r>
      <rPr>
        <sz val="16"/>
        <rFont val="Times New Roman"/>
        <charset val="134"/>
      </rPr>
      <t>:20</t>
    </r>
    <r>
      <rPr>
        <sz val="16"/>
        <rFont val="方正仿宋_GBK"/>
        <charset val="134"/>
      </rPr>
      <t>人参与前期项目确定会议、决议</t>
    </r>
    <r>
      <rPr>
        <sz val="16"/>
        <rFont val="Times New Roman"/>
        <charset val="134"/>
      </rPr>
      <t>20</t>
    </r>
    <r>
      <rPr>
        <sz val="16"/>
        <rFont val="方正仿宋_GBK"/>
        <charset val="134"/>
      </rPr>
      <t>人参与入库项目的选择，</t>
    </r>
    <r>
      <rPr>
        <sz val="16"/>
        <rFont val="Times New Roman"/>
        <charset val="134"/>
      </rPr>
      <t>4</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t>
    </r>
    <r>
      <rPr>
        <sz val="16"/>
        <rFont val="方正仿宋_GBK"/>
        <charset val="134"/>
      </rPr>
      <t>可以带动</t>
    </r>
    <r>
      <rPr>
        <sz val="16"/>
        <rFont val="Times New Roman"/>
        <charset val="134"/>
      </rPr>
      <t>20</t>
    </r>
    <r>
      <rPr>
        <sz val="16"/>
        <rFont val="方正仿宋_GBK"/>
        <charset val="134"/>
      </rPr>
      <t>余户农户务工增加收入户均约</t>
    </r>
    <r>
      <rPr>
        <sz val="16"/>
        <rFont val="Times New Roman"/>
        <charset val="134"/>
      </rPr>
      <t>1000</t>
    </r>
    <r>
      <rPr>
        <sz val="16"/>
        <rFont val="方正仿宋_GBK"/>
        <charset val="134"/>
      </rPr>
      <t>元。</t>
    </r>
  </si>
  <si>
    <r>
      <rPr>
        <sz val="16"/>
        <rFont val="方正仿宋_GBK"/>
        <charset val="134"/>
      </rPr>
      <t>完成山地鸡养殖大户年出栏</t>
    </r>
    <r>
      <rPr>
        <sz val="16"/>
        <rFont val="Times New Roman"/>
        <charset val="134"/>
      </rPr>
      <t>3</t>
    </r>
    <r>
      <rPr>
        <sz val="16"/>
        <rFont val="方正仿宋_GBK"/>
        <charset val="134"/>
      </rPr>
      <t>万羽</t>
    </r>
  </si>
  <si>
    <r>
      <rPr>
        <sz val="16"/>
        <rFont val="方正仿宋_GBK"/>
        <charset val="134"/>
      </rPr>
      <t>年出栏</t>
    </r>
    <r>
      <rPr>
        <sz val="16"/>
        <rFont val="Times New Roman"/>
        <charset val="134"/>
      </rPr>
      <t>3</t>
    </r>
    <r>
      <rPr>
        <sz val="16"/>
        <rFont val="方正仿宋_GBK"/>
        <charset val="134"/>
      </rPr>
      <t>万羽山地鸡</t>
    </r>
  </si>
  <si>
    <r>
      <rPr>
        <sz val="16"/>
        <rFont val="方正仿宋_GBK"/>
        <charset val="134"/>
      </rPr>
      <t>≦</t>
    </r>
    <r>
      <rPr>
        <sz val="16"/>
        <rFont val="Times New Roman"/>
        <charset val="134"/>
      </rPr>
      <t>70</t>
    </r>
    <r>
      <rPr>
        <sz val="16"/>
        <rFont val="方正仿宋_GBK"/>
        <charset val="134"/>
      </rPr>
      <t>万元</t>
    </r>
  </si>
  <si>
    <t>吸收群众就近务工、群众增收、增加集体经济收入，提高满意度。</t>
  </si>
  <si>
    <r>
      <rPr>
        <sz val="16"/>
        <rFont val="方正仿宋_GBK"/>
        <charset val="134"/>
      </rPr>
      <t>受益群众</t>
    </r>
    <r>
      <rPr>
        <sz val="16"/>
        <rFont val="Times New Roman"/>
        <charset val="134"/>
      </rPr>
      <t>200</t>
    </r>
    <r>
      <rPr>
        <sz val="16"/>
        <rFont val="方正仿宋_GBK"/>
        <charset val="134"/>
      </rPr>
      <t>余户</t>
    </r>
  </si>
  <si>
    <r>
      <rPr>
        <sz val="16"/>
        <rFont val="方正仿宋_GBK"/>
        <charset val="134"/>
      </rPr>
      <t>使用年限</t>
    </r>
    <r>
      <rPr>
        <sz val="16"/>
        <rFont val="Times New Roman"/>
        <charset val="134"/>
      </rPr>
      <t>≥5</t>
    </r>
    <r>
      <rPr>
        <sz val="16"/>
        <rFont val="方正仿宋_GBK"/>
        <charset val="134"/>
      </rPr>
      <t>年</t>
    </r>
  </si>
  <si>
    <r>
      <rPr>
        <sz val="16"/>
        <rFont val="Times New Roman"/>
        <charset val="134"/>
      </rPr>
      <t>800</t>
    </r>
    <r>
      <rPr>
        <sz val="16"/>
        <rFont val="方正仿宋_GBK"/>
        <charset val="134"/>
      </rPr>
      <t>余人</t>
    </r>
  </si>
  <si>
    <r>
      <rPr>
        <sz val="16"/>
        <rFont val="Times New Roman"/>
        <charset val="134"/>
      </rPr>
      <t>300</t>
    </r>
    <r>
      <rPr>
        <sz val="16"/>
        <rFont val="方正仿宋_GBK"/>
        <charset val="134"/>
      </rPr>
      <t>余人</t>
    </r>
  </si>
  <si>
    <r>
      <rPr>
        <sz val="16"/>
        <rFont val="方正仿宋_GBK"/>
        <charset val="134"/>
      </rPr>
      <t>①项目建成后，集体经济每年分红</t>
    </r>
    <r>
      <rPr>
        <sz val="16"/>
        <rFont val="Times New Roman"/>
        <charset val="134"/>
      </rPr>
      <t>21000</t>
    </r>
    <r>
      <rPr>
        <sz val="16"/>
        <rFont val="方正仿宋_GBK"/>
        <charset val="134"/>
      </rPr>
      <t>余元（集体经济持股</t>
    </r>
    <r>
      <rPr>
        <sz val="16"/>
        <rFont val="Times New Roman"/>
        <charset val="134"/>
      </rPr>
      <t>21</t>
    </r>
    <r>
      <rPr>
        <sz val="16"/>
        <rFont val="方正仿宋_GBK"/>
        <charset val="134"/>
      </rPr>
      <t>万元的</t>
    </r>
    <r>
      <rPr>
        <sz val="16"/>
        <rFont val="Times New Roman"/>
        <charset val="134"/>
      </rPr>
      <t>6%</t>
    </r>
    <r>
      <rPr>
        <sz val="16"/>
        <rFont val="方正仿宋_GBK"/>
        <charset val="134"/>
      </rPr>
      <t>）</t>
    </r>
    <r>
      <rPr>
        <sz val="16"/>
        <rFont val="Times New Roman"/>
        <charset val="134"/>
      </rPr>
      <t xml:space="preserve">                                                     </t>
    </r>
    <r>
      <rPr>
        <sz val="16"/>
        <rFont val="方正仿宋_GBK"/>
        <charset val="134"/>
      </rPr>
      <t>②群众可以通过务工获得收益。</t>
    </r>
    <r>
      <rPr>
        <sz val="16"/>
        <rFont val="Times New Roman"/>
        <charset val="134"/>
      </rPr>
      <t xml:space="preserve">                                                    </t>
    </r>
  </si>
  <si>
    <r>
      <rPr>
        <sz val="16"/>
        <rFont val="方正仿宋_GBK"/>
        <charset val="134"/>
      </rPr>
      <t>城口县</t>
    </r>
    <r>
      <rPr>
        <sz val="16"/>
        <rFont val="Times New Roman"/>
        <charset val="134"/>
      </rPr>
      <t>2024</t>
    </r>
    <r>
      <rPr>
        <sz val="16"/>
        <rFont val="方正仿宋_GBK"/>
        <charset val="134"/>
      </rPr>
      <t>年修齐镇仁桥村生猪养殖产业化联合示范项目（一村一品）</t>
    </r>
  </si>
  <si>
    <r>
      <rPr>
        <sz val="16"/>
        <rFont val="方正仿宋_GBK"/>
        <charset val="134"/>
      </rPr>
      <t>鼓励带动</t>
    </r>
    <r>
      <rPr>
        <sz val="16"/>
        <rFont val="Times New Roman"/>
        <charset val="134"/>
      </rPr>
      <t>20</t>
    </r>
    <r>
      <rPr>
        <sz val="16"/>
        <rFont val="方正仿宋_GBK"/>
        <charset val="134"/>
      </rPr>
      <t>余户农户发展养殖生猪，壮大生猪养殖规模至</t>
    </r>
    <r>
      <rPr>
        <sz val="16"/>
        <rFont val="Times New Roman"/>
        <charset val="134"/>
      </rPr>
      <t>6000</t>
    </r>
    <r>
      <rPr>
        <sz val="16"/>
        <rFont val="方正仿宋_GBK"/>
        <charset val="134"/>
      </rPr>
      <t>头，以</t>
    </r>
    <r>
      <rPr>
        <sz val="16"/>
        <rFont val="Times New Roman"/>
        <charset val="134"/>
      </rPr>
      <t>“</t>
    </r>
    <r>
      <rPr>
        <sz val="16"/>
        <rFont val="方正仿宋_GBK"/>
        <charset val="134"/>
      </rPr>
      <t>龙头企业</t>
    </r>
    <r>
      <rPr>
        <sz val="16"/>
        <rFont val="Times New Roman"/>
        <charset val="134"/>
      </rPr>
      <t>+</t>
    </r>
    <r>
      <rPr>
        <sz val="16"/>
        <rFont val="方正仿宋_GBK"/>
        <charset val="134"/>
      </rPr>
      <t>农民合作社</t>
    </r>
    <r>
      <rPr>
        <sz val="16"/>
        <rFont val="Times New Roman"/>
        <charset val="134"/>
      </rPr>
      <t>+</t>
    </r>
    <r>
      <rPr>
        <sz val="16"/>
        <rFont val="方正仿宋_GBK"/>
        <charset val="134"/>
      </rPr>
      <t>农户</t>
    </r>
    <r>
      <rPr>
        <sz val="16"/>
        <rFont val="Times New Roman"/>
        <charset val="134"/>
      </rPr>
      <t>”</t>
    </r>
    <r>
      <rPr>
        <sz val="16"/>
        <rFont val="方正仿宋_GBK"/>
        <charset val="134"/>
      </rPr>
      <t>的产业化联合模式，通过改造升级养殖大户圈舍及配套设施设备，建设老腊肉孝加工房一个，与农户签订生猪养殖订单、产品代销、保护价收购等方式直接带动农户发展生猪养殖，建立利益共享的联农带农机制。</t>
    </r>
  </si>
  <si>
    <t>修齐镇仁桥村</t>
  </si>
  <si>
    <t>建成生猪养殖产业联合化，形成市场主体与农户在产业发展上优势互补，抱团发展新格局，壮大生猪主导产业，增加经济收入。</t>
  </si>
  <si>
    <r>
      <rPr>
        <sz val="16"/>
        <rFont val="方正仿宋_GBK"/>
        <charset val="134"/>
      </rPr>
      <t>前期已走访调研企业和养殖农户，产业联合化模式得到大力支持，项目实施将带动</t>
    </r>
    <r>
      <rPr>
        <sz val="16"/>
        <rFont val="Times New Roman"/>
        <charset val="134"/>
      </rPr>
      <t>20</t>
    </r>
    <r>
      <rPr>
        <sz val="16"/>
        <rFont val="方正仿宋_GBK"/>
        <charset val="134"/>
      </rPr>
      <t>余户农户发展生猪养殖，增加家庭经济收入，壮大生猪发展规模至</t>
    </r>
    <r>
      <rPr>
        <sz val="16"/>
        <rFont val="Times New Roman"/>
        <charset val="134"/>
      </rPr>
      <t>6000</t>
    </r>
    <r>
      <rPr>
        <sz val="16"/>
        <rFont val="方正仿宋_GBK"/>
        <charset val="134"/>
      </rPr>
      <t>头。</t>
    </r>
  </si>
  <si>
    <t>建成一个生猪养殖产业化联合示范村。</t>
  </si>
  <si>
    <r>
      <rPr>
        <sz val="16"/>
        <rFont val="方正仿宋_GBK"/>
        <charset val="134"/>
      </rPr>
      <t>带动全村</t>
    </r>
    <r>
      <rPr>
        <sz val="16"/>
        <rFont val="Times New Roman"/>
        <charset val="134"/>
      </rPr>
      <t>20</t>
    </r>
    <r>
      <rPr>
        <sz val="16"/>
        <rFont val="方正仿宋_GBK"/>
        <charset val="134"/>
      </rPr>
      <t>户农户发展生猪养殖，建设</t>
    </r>
    <r>
      <rPr>
        <sz val="16"/>
        <rFont val="Times New Roman"/>
        <charset val="134"/>
      </rPr>
      <t>1</t>
    </r>
    <r>
      <rPr>
        <sz val="16"/>
        <rFont val="方正仿宋_GBK"/>
        <charset val="134"/>
      </rPr>
      <t>个生猪产业联合化抱团发展示范村。</t>
    </r>
  </si>
  <si>
    <r>
      <rPr>
        <sz val="16"/>
        <rFont val="方正仿宋_GBK"/>
        <charset val="134"/>
      </rPr>
      <t>≦</t>
    </r>
    <r>
      <rPr>
        <sz val="16"/>
        <rFont val="Times New Roman"/>
        <charset val="134"/>
      </rPr>
      <t>100</t>
    </r>
    <r>
      <rPr>
        <sz val="16"/>
        <rFont val="方正仿宋_GBK"/>
        <charset val="134"/>
      </rPr>
      <t>万元</t>
    </r>
  </si>
  <si>
    <t>带动全村农户发展生猪养殖，增加家庭人均收入，壮大生猪养殖规模，培育家庭农场。</t>
  </si>
  <si>
    <r>
      <rPr>
        <sz val="16"/>
        <rFont val="方正仿宋_GBK"/>
        <charset val="134"/>
      </rPr>
      <t>受益群众</t>
    </r>
    <r>
      <rPr>
        <sz val="16"/>
        <rFont val="Times New Roman"/>
        <charset val="134"/>
      </rPr>
      <t>300</t>
    </r>
    <r>
      <rPr>
        <sz val="16"/>
        <rFont val="方正仿宋_GBK"/>
        <charset val="134"/>
      </rPr>
      <t>余户</t>
    </r>
  </si>
  <si>
    <r>
      <rPr>
        <sz val="16"/>
        <rFont val="方正仿宋_GBK"/>
        <charset val="134"/>
      </rPr>
      <t>使用年限</t>
    </r>
    <r>
      <rPr>
        <sz val="16"/>
        <rFont val="Times New Roman"/>
        <charset val="134"/>
      </rPr>
      <t>≥2</t>
    </r>
    <r>
      <rPr>
        <sz val="16"/>
        <rFont val="方正仿宋_GBK"/>
        <charset val="134"/>
      </rPr>
      <t>年</t>
    </r>
  </si>
  <si>
    <r>
      <rPr>
        <sz val="16"/>
        <rFont val="方正仿宋_GBK"/>
        <charset val="134"/>
      </rPr>
      <t>群众满意度</t>
    </r>
    <r>
      <rPr>
        <sz val="16"/>
        <rFont val="Times New Roman"/>
        <charset val="134"/>
      </rPr>
      <t>95%</t>
    </r>
    <r>
      <rPr>
        <sz val="16"/>
        <rFont val="方正仿宋_GBK"/>
        <charset val="134"/>
      </rPr>
      <t>以上</t>
    </r>
  </si>
  <si>
    <r>
      <rPr>
        <sz val="16"/>
        <rFont val="Times New Roman"/>
        <charset val="134"/>
      </rPr>
      <t>200</t>
    </r>
    <r>
      <rPr>
        <sz val="16"/>
        <rFont val="方正仿宋_GBK"/>
        <charset val="134"/>
      </rPr>
      <t>余人</t>
    </r>
  </si>
  <si>
    <r>
      <rPr>
        <sz val="16"/>
        <rFont val="方正仿宋_GBK"/>
        <charset val="134"/>
      </rPr>
      <t>城口县</t>
    </r>
    <r>
      <rPr>
        <sz val="16"/>
        <rFont val="Times New Roman"/>
        <charset val="134"/>
      </rPr>
      <t>2024</t>
    </r>
    <r>
      <rPr>
        <sz val="16"/>
        <rFont val="方正仿宋_GBK"/>
        <charset val="134"/>
      </rPr>
      <t>年修齐镇老腊肉产业化联合体项目</t>
    </r>
  </si>
  <si>
    <r>
      <rPr>
        <sz val="16"/>
        <rFont val="Times New Roman"/>
        <charset val="134"/>
      </rPr>
      <t>1.</t>
    </r>
    <r>
      <rPr>
        <sz val="16"/>
        <rFont val="方正仿宋_GBK"/>
        <charset val="134"/>
      </rPr>
      <t>农业产业化联合体龙头企业直接收购联合体成员生猪总额达到</t>
    </r>
    <r>
      <rPr>
        <sz val="16"/>
        <rFont val="Times New Roman"/>
        <charset val="134"/>
      </rPr>
      <t>200</t>
    </r>
    <r>
      <rPr>
        <sz val="16"/>
        <rFont val="方正仿宋_GBK"/>
        <charset val="134"/>
      </rPr>
      <t>万元</t>
    </r>
    <r>
      <rPr>
        <sz val="16"/>
        <rFont val="Times New Roman"/>
        <charset val="134"/>
      </rPr>
      <t>/</t>
    </r>
    <r>
      <rPr>
        <sz val="16"/>
        <rFont val="方正仿宋_GBK"/>
        <charset val="134"/>
      </rPr>
      <t>年的，按收购货款总值的</t>
    </r>
    <r>
      <rPr>
        <sz val="16"/>
        <rFont val="Times New Roman"/>
        <charset val="134"/>
      </rPr>
      <t>6%</t>
    </r>
    <r>
      <rPr>
        <sz val="16"/>
        <rFont val="方正仿宋_GBK"/>
        <charset val="134"/>
      </rPr>
      <t>直接奖补龙头企业，奖补上限不超过</t>
    </r>
    <r>
      <rPr>
        <sz val="16"/>
        <rFont val="Times New Roman"/>
        <charset val="134"/>
      </rPr>
      <t xml:space="preserve"> 100</t>
    </r>
    <r>
      <rPr>
        <sz val="16"/>
        <rFont val="方正仿宋_GBK"/>
        <charset val="134"/>
      </rPr>
      <t>万元</t>
    </r>
    <r>
      <rPr>
        <sz val="16"/>
        <rFont val="Times New Roman"/>
        <charset val="134"/>
      </rPr>
      <t>/</t>
    </r>
    <r>
      <rPr>
        <sz val="16"/>
        <rFont val="方正仿宋_GBK"/>
        <charset val="134"/>
      </rPr>
      <t>年（补助文件：城农白头〔</t>
    </r>
    <r>
      <rPr>
        <sz val="16"/>
        <rFont val="Times New Roman"/>
        <charset val="134"/>
      </rPr>
      <t>2023</t>
    </r>
    <r>
      <rPr>
        <sz val="16"/>
        <rFont val="方正仿宋_GBK"/>
        <charset val="134"/>
      </rPr>
      <t>〕</t>
    </r>
    <r>
      <rPr>
        <sz val="16"/>
        <rFont val="Times New Roman"/>
        <charset val="134"/>
      </rPr>
      <t>1</t>
    </r>
    <r>
      <rPr>
        <sz val="16"/>
        <rFont val="方正仿宋_GBK"/>
        <charset val="134"/>
      </rPr>
      <t>号）。</t>
    </r>
    <r>
      <rPr>
        <sz val="16"/>
        <rFont val="Times New Roman"/>
        <charset val="134"/>
      </rPr>
      <t>2.</t>
    </r>
    <r>
      <rPr>
        <sz val="16"/>
        <rFont val="方正仿宋_GBK"/>
        <charset val="134"/>
      </rPr>
      <t>对城口老腊肉养殖黑标、金标的家庭农场和生猪养殖户，按照每头</t>
    </r>
    <r>
      <rPr>
        <sz val="16"/>
        <rFont val="Times New Roman"/>
        <charset val="134"/>
      </rPr>
      <t>100</t>
    </r>
    <r>
      <rPr>
        <sz val="16"/>
        <rFont val="方正仿宋_GBK"/>
        <charset val="134"/>
      </rPr>
      <t>元补助，（补助文件：城农白头〔</t>
    </r>
    <r>
      <rPr>
        <sz val="16"/>
        <rFont val="Times New Roman"/>
        <charset val="134"/>
      </rPr>
      <t>2023</t>
    </r>
    <r>
      <rPr>
        <sz val="16"/>
        <rFont val="方正仿宋_GBK"/>
        <charset val="134"/>
      </rPr>
      <t>〕</t>
    </r>
    <r>
      <rPr>
        <sz val="16"/>
        <rFont val="Times New Roman"/>
        <charset val="134"/>
      </rPr>
      <t>1</t>
    </r>
    <r>
      <rPr>
        <sz val="16"/>
        <rFont val="方正仿宋_GBK"/>
        <charset val="134"/>
      </rPr>
      <t>号）。</t>
    </r>
  </si>
  <si>
    <r>
      <rPr>
        <sz val="16"/>
        <rFont val="方正仿宋_GBK"/>
        <charset val="134"/>
      </rPr>
      <t>修齐镇</t>
    </r>
    <r>
      <rPr>
        <sz val="16"/>
        <rFont val="Times New Roman"/>
        <charset val="134"/>
      </rPr>
      <t>12</t>
    </r>
    <r>
      <rPr>
        <sz val="16"/>
        <rFont val="方正仿宋_GBK"/>
        <charset val="134"/>
      </rPr>
      <t>个村（社区）</t>
    </r>
  </si>
  <si>
    <r>
      <rPr>
        <sz val="16"/>
        <rFont val="方正仿宋_GBK"/>
        <charset val="134"/>
      </rPr>
      <t>通过项目实施，以全镇农业产业化联合体龙头企业直接收购</t>
    </r>
    <r>
      <rPr>
        <sz val="16"/>
        <rFont val="Times New Roman"/>
        <charset val="134"/>
      </rPr>
      <t>30</t>
    </r>
    <r>
      <rPr>
        <sz val="16"/>
        <rFont val="方正仿宋_GBK"/>
        <charset val="134"/>
      </rPr>
      <t>余户联合体成员的生猪，大力发展城口特色老腊肉产业，促进辖区</t>
    </r>
    <r>
      <rPr>
        <sz val="16"/>
        <rFont val="Times New Roman"/>
        <charset val="134"/>
      </rPr>
      <t>30</t>
    </r>
    <r>
      <rPr>
        <sz val="16"/>
        <rFont val="方正仿宋_GBK"/>
        <charset val="134"/>
      </rPr>
      <t>余户农户生猪销售市场稳定，增加群众经营性收入，巩固拓展脱贫攻坚成果，受益群众</t>
    </r>
    <r>
      <rPr>
        <sz val="16"/>
        <rFont val="Times New Roman"/>
        <charset val="134"/>
      </rPr>
      <t>150</t>
    </r>
    <r>
      <rPr>
        <sz val="16"/>
        <rFont val="方正仿宋_GBK"/>
        <charset val="134"/>
      </rPr>
      <t>余人，其中脱贫人口</t>
    </r>
    <r>
      <rPr>
        <sz val="16"/>
        <rFont val="Times New Roman"/>
        <charset val="134"/>
      </rPr>
      <t>30</t>
    </r>
    <r>
      <rPr>
        <sz val="16"/>
        <rFont val="方正仿宋_GBK"/>
        <charset val="134"/>
      </rPr>
      <t>余人，监测对象</t>
    </r>
    <r>
      <rPr>
        <sz val="16"/>
        <rFont val="Times New Roman"/>
        <charset val="134"/>
      </rPr>
      <t>10</t>
    </r>
    <r>
      <rPr>
        <sz val="16"/>
        <rFont val="方正仿宋_GBK"/>
        <charset val="134"/>
      </rPr>
      <t>余人</t>
    </r>
  </si>
  <si>
    <r>
      <rPr>
        <sz val="16"/>
        <rFont val="方正仿宋_GBK"/>
        <charset val="134"/>
      </rPr>
      <t>一、群众参与</t>
    </r>
    <r>
      <rPr>
        <sz val="16"/>
        <rFont val="Times New Roman"/>
        <charset val="134"/>
      </rPr>
      <t>:30</t>
    </r>
    <r>
      <rPr>
        <sz val="16"/>
        <rFont val="方正仿宋_GBK"/>
        <charset val="134"/>
      </rPr>
      <t>人参与前期项目确定会议、决议，群众参与入库项目的选择，</t>
    </r>
    <r>
      <rPr>
        <sz val="16"/>
        <rFont val="Times New Roman"/>
        <charset val="134"/>
      </rPr>
      <t>5</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t>
    </r>
    <r>
      <rPr>
        <sz val="16"/>
        <rFont val="方正仿宋_GBK"/>
        <charset val="134"/>
      </rPr>
      <t>项目实施可以带动龙头企业、家庭农场和生猪养殖户产销融合发展，户均增收约</t>
    </r>
    <r>
      <rPr>
        <sz val="16"/>
        <rFont val="Times New Roman"/>
        <charset val="134"/>
      </rPr>
      <t>1000</t>
    </r>
    <r>
      <rPr>
        <sz val="16"/>
        <rFont val="方正仿宋_GBK"/>
        <charset val="134"/>
      </rPr>
      <t>元</t>
    </r>
    <r>
      <rPr>
        <sz val="16"/>
        <rFont val="Times New Roman"/>
        <charset val="134"/>
      </rPr>
      <t>/</t>
    </r>
    <r>
      <rPr>
        <sz val="16"/>
        <rFont val="方正仿宋_GBK"/>
        <charset val="134"/>
      </rPr>
      <t>年。</t>
    </r>
    <r>
      <rPr>
        <sz val="16"/>
        <rFont val="Times New Roman"/>
        <charset val="134"/>
      </rPr>
      <t xml:space="preserve">                       </t>
    </r>
  </si>
  <si>
    <t>完成老腊肉产业化联合体建设</t>
  </si>
  <si>
    <r>
      <rPr>
        <sz val="16"/>
        <rFont val="Times New Roman"/>
        <charset val="134"/>
      </rPr>
      <t>1.</t>
    </r>
    <r>
      <rPr>
        <sz val="16"/>
        <rFont val="方正仿宋_GBK"/>
        <charset val="134"/>
      </rPr>
      <t>农业产业化联合体龙头企业直接收购联合体成员生猪总额达到</t>
    </r>
    <r>
      <rPr>
        <sz val="16"/>
        <rFont val="Times New Roman"/>
        <charset val="134"/>
      </rPr>
      <t>200</t>
    </r>
    <r>
      <rPr>
        <sz val="16"/>
        <rFont val="方正仿宋_GBK"/>
        <charset val="134"/>
      </rPr>
      <t>万元</t>
    </r>
    <r>
      <rPr>
        <sz val="16"/>
        <rFont val="Times New Roman"/>
        <charset val="134"/>
      </rPr>
      <t>/</t>
    </r>
    <r>
      <rPr>
        <sz val="16"/>
        <rFont val="方正仿宋_GBK"/>
        <charset val="134"/>
      </rPr>
      <t>年的，按收购货款总值的</t>
    </r>
    <r>
      <rPr>
        <sz val="16"/>
        <rFont val="Times New Roman"/>
        <charset val="134"/>
      </rPr>
      <t>6%</t>
    </r>
    <r>
      <rPr>
        <sz val="16"/>
        <rFont val="方正仿宋_GBK"/>
        <charset val="134"/>
      </rPr>
      <t>直接奖补龙头企业，奖补上限不超过</t>
    </r>
    <r>
      <rPr>
        <sz val="16"/>
        <rFont val="Times New Roman"/>
        <charset val="134"/>
      </rPr>
      <t xml:space="preserve"> 100</t>
    </r>
    <r>
      <rPr>
        <sz val="16"/>
        <rFont val="方正仿宋_GBK"/>
        <charset val="134"/>
      </rPr>
      <t>万元</t>
    </r>
    <r>
      <rPr>
        <sz val="16"/>
        <rFont val="Times New Roman"/>
        <charset val="134"/>
      </rPr>
      <t>/</t>
    </r>
    <r>
      <rPr>
        <sz val="16"/>
        <rFont val="方正仿宋_GBK"/>
        <charset val="134"/>
      </rPr>
      <t>年。</t>
    </r>
    <r>
      <rPr>
        <sz val="16"/>
        <rFont val="Times New Roman"/>
        <charset val="134"/>
      </rPr>
      <t>2.</t>
    </r>
    <r>
      <rPr>
        <sz val="16"/>
        <rFont val="方正仿宋_GBK"/>
        <charset val="134"/>
      </rPr>
      <t>对城口老腊肉养殖黑标、金标的家庭农场和生猪养殖户，按照每头</t>
    </r>
    <r>
      <rPr>
        <sz val="16"/>
        <rFont val="Times New Roman"/>
        <charset val="134"/>
      </rPr>
      <t>100</t>
    </r>
    <r>
      <rPr>
        <sz val="16"/>
        <rFont val="方正仿宋_GBK"/>
        <charset val="134"/>
      </rPr>
      <t>元补助。</t>
    </r>
  </si>
  <si>
    <r>
      <rPr>
        <sz val="16"/>
        <rFont val="方正仿宋_GBK"/>
        <charset val="134"/>
      </rPr>
      <t>≦</t>
    </r>
    <r>
      <rPr>
        <sz val="16"/>
        <rFont val="Times New Roman"/>
        <charset val="134"/>
      </rPr>
      <t>60</t>
    </r>
    <r>
      <rPr>
        <sz val="16"/>
        <rFont val="方正仿宋_GBK"/>
        <charset val="134"/>
      </rPr>
      <t>万元</t>
    </r>
  </si>
  <si>
    <t>带动群众增收</t>
  </si>
  <si>
    <r>
      <rPr>
        <sz val="16"/>
        <rFont val="方正仿宋_GBK"/>
        <charset val="134"/>
      </rPr>
      <t>受益群众</t>
    </r>
    <r>
      <rPr>
        <sz val="16"/>
        <rFont val="Times New Roman"/>
        <charset val="134"/>
      </rPr>
      <t>40</t>
    </r>
    <r>
      <rPr>
        <sz val="16"/>
        <rFont val="方正仿宋_GBK"/>
        <charset val="134"/>
      </rPr>
      <t>余户</t>
    </r>
  </si>
  <si>
    <r>
      <rPr>
        <sz val="16"/>
        <rFont val="Times New Roman"/>
        <charset val="134"/>
      </rPr>
      <t>150</t>
    </r>
    <r>
      <rPr>
        <sz val="16"/>
        <rFont val="方正仿宋_GBK"/>
        <charset val="134"/>
      </rPr>
      <t>余人</t>
    </r>
  </si>
  <si>
    <r>
      <rPr>
        <sz val="16"/>
        <rFont val="Times New Roman"/>
        <charset val="134"/>
      </rPr>
      <t>30</t>
    </r>
    <r>
      <rPr>
        <sz val="16"/>
        <rFont val="方正仿宋_GBK"/>
        <charset val="134"/>
      </rPr>
      <t>余人</t>
    </r>
  </si>
  <si>
    <r>
      <rPr>
        <sz val="16"/>
        <rFont val="方正仿宋_GBK"/>
        <charset val="134"/>
      </rPr>
      <t>城口县</t>
    </r>
    <r>
      <rPr>
        <sz val="16"/>
        <rFont val="Times New Roman"/>
        <charset val="134"/>
      </rPr>
      <t>2024</t>
    </r>
    <r>
      <rPr>
        <sz val="16"/>
        <rFont val="方正仿宋_GBK"/>
        <charset val="134"/>
      </rPr>
      <t>年修齐镇石景社区安全人饮补充水源建设项目</t>
    </r>
  </si>
  <si>
    <r>
      <rPr>
        <sz val="16"/>
        <rFont val="方正仿宋_GBK"/>
        <charset val="134"/>
      </rPr>
      <t>建设长约</t>
    </r>
    <r>
      <rPr>
        <sz val="16"/>
        <rFont val="Times New Roman"/>
        <charset val="134"/>
      </rPr>
      <t>3000</t>
    </r>
    <r>
      <rPr>
        <sz val="16"/>
        <rFont val="方正仿宋_GBK"/>
        <charset val="134"/>
      </rPr>
      <t>米</t>
    </r>
    <r>
      <rPr>
        <sz val="16"/>
        <rFont val="Times New Roman"/>
        <charset val="134"/>
      </rPr>
      <t>PE110</t>
    </r>
    <r>
      <rPr>
        <sz val="16"/>
        <rFont val="方正仿宋_GBK"/>
        <charset val="134"/>
      </rPr>
      <t>管道及取水口、沉沙池等配套设施。</t>
    </r>
  </si>
  <si>
    <t>修齐镇石景社区、兴华村</t>
  </si>
  <si>
    <r>
      <rPr>
        <sz val="16"/>
        <rFont val="方正仿宋_GBK"/>
        <charset val="134"/>
      </rPr>
      <t>通过项目实施，改善修齐镇石景社区安全人饮供应问题，确保享受安全饮水到户，不断提高辖区饮水保供能力，提高村民的生产生活质量，受益群众</t>
    </r>
    <r>
      <rPr>
        <sz val="16"/>
        <rFont val="Times New Roman"/>
        <charset val="134"/>
      </rPr>
      <t>200</t>
    </r>
    <r>
      <rPr>
        <sz val="16"/>
        <rFont val="方正仿宋_GBK"/>
        <charset val="134"/>
      </rPr>
      <t>余人，其中脱贫人口</t>
    </r>
    <r>
      <rPr>
        <sz val="16"/>
        <rFont val="Times New Roman"/>
        <charset val="134"/>
      </rPr>
      <t>50</t>
    </r>
    <r>
      <rPr>
        <sz val="16"/>
        <rFont val="方正仿宋_GBK"/>
        <charset val="134"/>
      </rPr>
      <t>余人，监测对象</t>
    </r>
    <r>
      <rPr>
        <sz val="16"/>
        <rFont val="Times New Roman"/>
        <charset val="134"/>
      </rPr>
      <t>10</t>
    </r>
    <r>
      <rPr>
        <sz val="16"/>
        <rFont val="方正仿宋_GBK"/>
        <charset val="134"/>
      </rPr>
      <t>余人</t>
    </r>
  </si>
  <si>
    <r>
      <rPr>
        <sz val="16"/>
        <rFont val="方正仿宋_GBK"/>
        <charset val="134"/>
      </rPr>
      <t>一、群众参与</t>
    </r>
    <r>
      <rPr>
        <sz val="16"/>
        <rFont val="Times New Roman"/>
        <charset val="134"/>
      </rPr>
      <t>:20</t>
    </r>
    <r>
      <rPr>
        <sz val="16"/>
        <rFont val="方正仿宋_GBK"/>
        <charset val="134"/>
      </rPr>
      <t>人参与前期项目确定会议、决议，</t>
    </r>
    <r>
      <rPr>
        <sz val="16"/>
        <rFont val="Times New Roman"/>
        <charset val="134"/>
      </rPr>
      <t>20</t>
    </r>
    <r>
      <rPr>
        <sz val="16"/>
        <rFont val="方正仿宋_GBK"/>
        <charset val="134"/>
      </rPr>
      <t>人参与入库项目的选择，</t>
    </r>
    <r>
      <rPr>
        <sz val="16"/>
        <rFont val="Times New Roman"/>
        <charset val="134"/>
      </rPr>
      <t>3</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二、利益联结机制：项目实施可以带动</t>
    </r>
    <r>
      <rPr>
        <sz val="16"/>
        <rFont val="Times New Roman"/>
        <charset val="134"/>
      </rPr>
      <t>10</t>
    </r>
    <r>
      <rPr>
        <sz val="16"/>
        <rFont val="方正仿宋_GBK"/>
        <charset val="134"/>
      </rPr>
      <t>余人务工增收，</t>
    </r>
    <r>
      <rPr>
        <sz val="16"/>
        <rFont val="Times New Roman"/>
        <charset val="134"/>
      </rPr>
      <t>100</t>
    </r>
    <r>
      <rPr>
        <sz val="16"/>
        <rFont val="方正仿宋_GBK"/>
        <charset val="134"/>
      </rPr>
      <t>元</t>
    </r>
    <r>
      <rPr>
        <sz val="16"/>
        <rFont val="Times New Roman"/>
        <charset val="134"/>
      </rPr>
      <t>/</t>
    </r>
    <r>
      <rPr>
        <sz val="16"/>
        <rFont val="方正仿宋_GBK"/>
        <charset val="134"/>
      </rPr>
      <t>人</t>
    </r>
    <r>
      <rPr>
        <sz val="16"/>
        <rFont val="Times New Roman"/>
        <charset val="134"/>
      </rPr>
      <t xml:space="preserve"> •</t>
    </r>
    <r>
      <rPr>
        <sz val="16"/>
        <rFont val="方正仿宋_GBK"/>
        <charset val="134"/>
      </rPr>
      <t>天，脱贫群众直接享受安全饮水到户，不断提高辖区饮水保供能力。</t>
    </r>
  </si>
  <si>
    <t>完成石景社区安全人饮补充水源管道及配套设施建设</t>
  </si>
  <si>
    <r>
      <rPr>
        <sz val="16"/>
        <rFont val="方正仿宋_GBK"/>
        <charset val="134"/>
      </rPr>
      <t>长约</t>
    </r>
    <r>
      <rPr>
        <sz val="16"/>
        <rFont val="Times New Roman"/>
        <charset val="134"/>
      </rPr>
      <t>3000</t>
    </r>
    <r>
      <rPr>
        <sz val="16"/>
        <rFont val="方正仿宋_GBK"/>
        <charset val="134"/>
      </rPr>
      <t>米</t>
    </r>
    <r>
      <rPr>
        <sz val="16"/>
        <rFont val="Times New Roman"/>
        <charset val="134"/>
      </rPr>
      <t>PE110</t>
    </r>
    <r>
      <rPr>
        <sz val="16"/>
        <rFont val="方正仿宋_GBK"/>
        <charset val="134"/>
      </rPr>
      <t>管道及取水口、沉沙池等配套设施。</t>
    </r>
  </si>
  <si>
    <t>不断提高辖区饮水保供能力，提升群众的满意度和幸福感</t>
  </si>
  <si>
    <r>
      <rPr>
        <sz val="16"/>
        <rFont val="方正仿宋_GBK"/>
        <charset val="134"/>
      </rPr>
      <t>受益群众</t>
    </r>
    <r>
      <rPr>
        <sz val="16"/>
        <rFont val="Times New Roman"/>
        <charset val="134"/>
      </rPr>
      <t>60</t>
    </r>
    <r>
      <rPr>
        <sz val="16"/>
        <rFont val="方正仿宋_GBK"/>
        <charset val="134"/>
      </rPr>
      <t>余户</t>
    </r>
  </si>
  <si>
    <r>
      <rPr>
        <sz val="16"/>
        <rFont val="Times New Roman"/>
        <charset val="134"/>
      </rPr>
      <t>50</t>
    </r>
    <r>
      <rPr>
        <sz val="16"/>
        <rFont val="方正仿宋_GBK"/>
        <charset val="134"/>
      </rPr>
      <t>余人</t>
    </r>
  </si>
  <si>
    <t>林海</t>
  </si>
  <si>
    <r>
      <rPr>
        <sz val="16"/>
        <rFont val="方正仿宋_GBK"/>
        <charset val="134"/>
      </rPr>
      <t>城口县</t>
    </r>
    <r>
      <rPr>
        <sz val="16"/>
        <rFont val="Times New Roman"/>
        <charset val="134"/>
      </rPr>
      <t>2024</t>
    </r>
    <r>
      <rPr>
        <sz val="16"/>
        <rFont val="方正仿宋_GBK"/>
        <charset val="134"/>
      </rPr>
      <t>年修齐镇枇杷村乡村特色青脆李采摘基地项目</t>
    </r>
  </si>
  <si>
    <r>
      <rPr>
        <sz val="16"/>
        <rFont val="方正仿宋_GBK"/>
        <charset val="134"/>
      </rPr>
      <t>采用股权化改革的方式，按照</t>
    </r>
    <r>
      <rPr>
        <sz val="16"/>
        <rFont val="Times New Roman"/>
        <charset val="134"/>
      </rPr>
      <t>5%</t>
    </r>
    <r>
      <rPr>
        <sz val="16"/>
        <rFont val="方正仿宋_GBK"/>
        <charset val="134"/>
      </rPr>
      <t>的比例分红，建设</t>
    </r>
    <r>
      <rPr>
        <sz val="16"/>
        <rFont val="Times New Roman"/>
        <charset val="134"/>
      </rPr>
      <t>40</t>
    </r>
    <r>
      <rPr>
        <sz val="16"/>
        <rFont val="方正仿宋_GBK"/>
        <charset val="134"/>
      </rPr>
      <t>余亩具有本土特色青脆李采摘基地及配套设施，</t>
    </r>
  </si>
  <si>
    <r>
      <rPr>
        <sz val="16"/>
        <rFont val="方正仿宋_GBK"/>
        <charset val="134"/>
      </rPr>
      <t>香坪村</t>
    </r>
    <r>
      <rPr>
        <sz val="16"/>
        <rFont val="Times New Roman"/>
        <charset val="134"/>
      </rPr>
      <t>1</t>
    </r>
    <r>
      <rPr>
        <sz val="16"/>
        <rFont val="方正仿宋_GBK"/>
        <charset val="134"/>
      </rPr>
      <t>社大河坝</t>
    </r>
  </si>
  <si>
    <r>
      <rPr>
        <sz val="16"/>
        <rFont val="方正仿宋_GBK"/>
        <charset val="134"/>
      </rPr>
      <t>通过项目实施，可以带动</t>
    </r>
    <r>
      <rPr>
        <sz val="16"/>
        <rFont val="Times New Roman"/>
        <charset val="134"/>
      </rPr>
      <t>40</t>
    </r>
    <r>
      <rPr>
        <sz val="16"/>
        <rFont val="方正仿宋_GBK"/>
        <charset val="134"/>
      </rPr>
      <t>余户农户务工，年人均纯收入增加</t>
    </r>
    <r>
      <rPr>
        <sz val="16"/>
        <rFont val="Times New Roman"/>
        <charset val="134"/>
      </rPr>
      <t>1000</t>
    </r>
    <r>
      <rPr>
        <sz val="16"/>
        <rFont val="方正仿宋_GBK"/>
        <charset val="134"/>
      </rPr>
      <t>余元，打造具有本土特色的休闲产业采摘基地，增加集体经济组织收入，持续巩固脱贫攻坚成果，受益群众</t>
    </r>
    <r>
      <rPr>
        <sz val="16"/>
        <rFont val="Times New Roman"/>
        <charset val="134"/>
      </rPr>
      <t>150</t>
    </r>
    <r>
      <rPr>
        <sz val="16"/>
        <rFont val="方正仿宋_GBK"/>
        <charset val="134"/>
      </rPr>
      <t>余人，其中脱贫人口</t>
    </r>
    <r>
      <rPr>
        <sz val="16"/>
        <rFont val="Times New Roman"/>
        <charset val="134"/>
      </rPr>
      <t>40</t>
    </r>
    <r>
      <rPr>
        <sz val="16"/>
        <rFont val="方正仿宋_GBK"/>
        <charset val="134"/>
      </rPr>
      <t>余人，监测对象</t>
    </r>
    <r>
      <rPr>
        <sz val="16"/>
        <rFont val="Times New Roman"/>
        <charset val="134"/>
      </rPr>
      <t>10</t>
    </r>
    <r>
      <rPr>
        <sz val="16"/>
        <rFont val="方正仿宋_GBK"/>
        <charset val="134"/>
      </rPr>
      <t>人</t>
    </r>
  </si>
  <si>
    <r>
      <rPr>
        <sz val="16"/>
        <rFont val="方正仿宋_GBK"/>
        <charset val="134"/>
      </rPr>
      <t>一、群众参与</t>
    </r>
    <r>
      <rPr>
        <sz val="16"/>
        <rFont val="Times New Roman"/>
        <charset val="134"/>
      </rPr>
      <t>:20</t>
    </r>
    <r>
      <rPr>
        <sz val="16"/>
        <rFont val="方正仿宋_GBK"/>
        <charset val="134"/>
      </rPr>
      <t>人参与前期项目确定会议、决议，</t>
    </r>
    <r>
      <rPr>
        <sz val="16"/>
        <rFont val="Times New Roman"/>
        <charset val="134"/>
      </rPr>
      <t>20</t>
    </r>
    <r>
      <rPr>
        <sz val="16"/>
        <rFont val="方正仿宋_GBK"/>
        <charset val="134"/>
      </rPr>
      <t>人参与入库项目的选择，</t>
    </r>
    <r>
      <rPr>
        <sz val="16"/>
        <rFont val="Times New Roman"/>
        <charset val="134"/>
      </rPr>
      <t>3</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t>
    </r>
    <r>
      <rPr>
        <sz val="16"/>
        <rFont val="方正仿宋_GBK"/>
        <charset val="134"/>
      </rPr>
      <t>可以带动</t>
    </r>
    <r>
      <rPr>
        <sz val="16"/>
        <rFont val="Times New Roman"/>
        <charset val="134"/>
      </rPr>
      <t>40</t>
    </r>
    <r>
      <rPr>
        <sz val="16"/>
        <rFont val="方正仿宋_GBK"/>
        <charset val="134"/>
      </rPr>
      <t>余户农户务工，年人均纯收入增加</t>
    </r>
    <r>
      <rPr>
        <sz val="16"/>
        <rFont val="Times New Roman"/>
        <charset val="134"/>
      </rPr>
      <t>1000</t>
    </r>
    <r>
      <rPr>
        <sz val="16"/>
        <rFont val="方正仿宋_GBK"/>
        <charset val="134"/>
      </rPr>
      <t>余元，增加集体经济组织收入。</t>
    </r>
  </si>
  <si>
    <t>完成青脆李采摘基地建设</t>
  </si>
  <si>
    <r>
      <rPr>
        <sz val="16"/>
        <rFont val="方正仿宋_GBK"/>
        <charset val="134"/>
      </rPr>
      <t>建设</t>
    </r>
    <r>
      <rPr>
        <sz val="16"/>
        <rFont val="Times New Roman"/>
        <charset val="134"/>
      </rPr>
      <t>40</t>
    </r>
    <r>
      <rPr>
        <sz val="16"/>
        <rFont val="方正仿宋_GBK"/>
        <charset val="134"/>
      </rPr>
      <t>余亩青脆李采摘基地</t>
    </r>
  </si>
  <si>
    <r>
      <rPr>
        <sz val="16"/>
        <rFont val="方正仿宋_GBK"/>
        <charset val="134"/>
      </rPr>
      <t>≦</t>
    </r>
    <r>
      <rPr>
        <sz val="16"/>
        <rFont val="Times New Roman"/>
        <charset val="134"/>
      </rPr>
      <t>150</t>
    </r>
    <r>
      <rPr>
        <sz val="16"/>
        <rFont val="方正仿宋_GBK"/>
        <charset val="134"/>
      </rPr>
      <t>万元</t>
    </r>
  </si>
  <si>
    <t>周边群众可参与务工增收，增加集体经济组织收入。</t>
  </si>
  <si>
    <r>
      <rPr>
        <sz val="16"/>
        <rFont val="Times New Roman"/>
        <charset val="0"/>
      </rPr>
      <t>150</t>
    </r>
    <r>
      <rPr>
        <sz val="16"/>
        <rFont val="方正仿宋_GBK"/>
        <charset val="134"/>
      </rPr>
      <t>余人</t>
    </r>
  </si>
  <si>
    <r>
      <rPr>
        <sz val="16"/>
        <rFont val="方正仿宋_GBK"/>
        <charset val="134"/>
      </rPr>
      <t>①项目建成后，每年扣除</t>
    </r>
    <r>
      <rPr>
        <sz val="16"/>
        <rFont val="Times New Roman"/>
        <charset val="134"/>
      </rPr>
      <t>20%</t>
    </r>
    <r>
      <rPr>
        <sz val="16"/>
        <rFont val="方正仿宋_GBK"/>
        <charset val="134"/>
      </rPr>
      <t>的公积金和</t>
    </r>
    <r>
      <rPr>
        <sz val="16"/>
        <rFont val="Times New Roman"/>
        <charset val="134"/>
      </rPr>
      <t>10%</t>
    </r>
    <r>
      <rPr>
        <sz val="16"/>
        <rFont val="方正仿宋_GBK"/>
        <charset val="134"/>
      </rPr>
      <t>的服务费用，剩余的</t>
    </r>
    <r>
      <rPr>
        <sz val="16"/>
        <rFont val="Times New Roman"/>
        <charset val="134"/>
      </rPr>
      <t>70%</t>
    </r>
    <r>
      <rPr>
        <sz val="16"/>
        <rFont val="方正仿宋_GBK"/>
        <charset val="134"/>
      </rPr>
      <t>按人均分红计算。</t>
    </r>
    <r>
      <rPr>
        <sz val="16"/>
        <rFont val="Times New Roman"/>
        <charset val="134"/>
      </rPr>
      <t xml:space="preserve">                                                         </t>
    </r>
    <r>
      <rPr>
        <sz val="16"/>
        <rFont val="方正仿宋_GBK"/>
        <charset val="134"/>
      </rPr>
      <t>②群众可以通过务工、土地流转租金获得收益。</t>
    </r>
    <r>
      <rPr>
        <sz val="16"/>
        <rFont val="Times New Roman"/>
        <charset val="134"/>
      </rPr>
      <t xml:space="preserve">                                                    </t>
    </r>
  </si>
  <si>
    <r>
      <rPr>
        <sz val="16"/>
        <rFont val="方正仿宋_GBK"/>
        <charset val="134"/>
      </rPr>
      <t>城口县</t>
    </r>
    <r>
      <rPr>
        <sz val="16"/>
        <rFont val="Times New Roman"/>
        <charset val="134"/>
      </rPr>
      <t>2024</t>
    </r>
    <r>
      <rPr>
        <sz val="16"/>
        <rFont val="方正仿宋_GBK"/>
        <charset val="134"/>
      </rPr>
      <t>年修齐镇家园村食用菌基地补助项目</t>
    </r>
  </si>
  <si>
    <r>
      <rPr>
        <sz val="16"/>
        <rFont val="方正仿宋_GBK"/>
        <charset val="134"/>
      </rPr>
      <t>进一步提升食用菌生产能力，种植食用菌</t>
    </r>
    <r>
      <rPr>
        <sz val="16"/>
        <rFont val="Times New Roman"/>
        <charset val="134"/>
      </rPr>
      <t>80</t>
    </r>
    <r>
      <rPr>
        <sz val="16"/>
        <rFont val="方正仿宋_GBK"/>
        <charset val="134"/>
      </rPr>
      <t>万袋，菌袋补助按照城委农办【</t>
    </r>
    <r>
      <rPr>
        <sz val="16"/>
        <rFont val="Times New Roman"/>
        <charset val="134"/>
      </rPr>
      <t>2022</t>
    </r>
    <r>
      <rPr>
        <sz val="16"/>
        <rFont val="方正仿宋_GBK"/>
        <charset val="134"/>
      </rPr>
      <t>】</t>
    </r>
    <r>
      <rPr>
        <sz val="16"/>
        <rFont val="Times New Roman"/>
        <charset val="134"/>
      </rPr>
      <t>22</t>
    </r>
    <r>
      <rPr>
        <sz val="16"/>
        <rFont val="方正仿宋_GBK"/>
        <charset val="134"/>
      </rPr>
      <t>号文件要求（</t>
    </r>
    <r>
      <rPr>
        <sz val="16"/>
        <rFont val="Times New Roman"/>
        <charset val="134"/>
      </rPr>
      <t>0.2</t>
    </r>
    <r>
      <rPr>
        <sz val="16"/>
        <rFont val="方正仿宋_GBK"/>
        <charset val="134"/>
      </rPr>
      <t>元</t>
    </r>
    <r>
      <rPr>
        <sz val="16"/>
        <rFont val="Times New Roman"/>
        <charset val="134"/>
      </rPr>
      <t>/</t>
    </r>
    <r>
      <rPr>
        <sz val="16"/>
        <rFont val="方正仿宋_GBK"/>
        <charset val="134"/>
      </rPr>
      <t>棒）。具体以实施方案为准。</t>
    </r>
  </si>
  <si>
    <t>修齐镇家园村</t>
  </si>
  <si>
    <r>
      <rPr>
        <sz val="16"/>
        <rFont val="方正仿宋_GBK"/>
        <charset val="134"/>
      </rPr>
      <t>通过菌袋补助的方式，持续推进食用菌产业发展，巩固发展成果；丰富产业类型，提高群众收入，增加产业技能；带动</t>
    </r>
    <r>
      <rPr>
        <sz val="16"/>
        <rFont val="Times New Roman"/>
        <charset val="134"/>
      </rPr>
      <t>10</t>
    </r>
    <r>
      <rPr>
        <sz val="16"/>
        <rFont val="方正仿宋_GBK"/>
        <charset val="134"/>
      </rPr>
      <t>余名脱贫群众务工，人均增收</t>
    </r>
    <r>
      <rPr>
        <sz val="16"/>
        <rFont val="Times New Roman"/>
        <charset val="134"/>
      </rPr>
      <t>1000</t>
    </r>
    <r>
      <rPr>
        <sz val="16"/>
        <rFont val="方正仿宋_GBK"/>
        <charset val="134"/>
      </rPr>
      <t>余元，受益群众</t>
    </r>
    <r>
      <rPr>
        <sz val="16"/>
        <rFont val="Times New Roman"/>
        <charset val="134"/>
      </rPr>
      <t>100</t>
    </r>
    <r>
      <rPr>
        <sz val="16"/>
        <rFont val="方正仿宋_GBK"/>
        <charset val="134"/>
      </rPr>
      <t>余人，其中脱贫人口</t>
    </r>
    <r>
      <rPr>
        <sz val="16"/>
        <rFont val="Times New Roman"/>
        <charset val="134"/>
      </rPr>
      <t>30</t>
    </r>
    <r>
      <rPr>
        <sz val="16"/>
        <rFont val="方正仿宋_GBK"/>
        <charset val="134"/>
      </rPr>
      <t>余人，监测对象</t>
    </r>
    <r>
      <rPr>
        <sz val="16"/>
        <rFont val="Times New Roman"/>
        <charset val="134"/>
      </rPr>
      <t>10</t>
    </r>
    <r>
      <rPr>
        <sz val="16"/>
        <rFont val="方正仿宋_GBK"/>
        <charset val="134"/>
      </rPr>
      <t>余人</t>
    </r>
  </si>
  <si>
    <r>
      <rPr>
        <sz val="16"/>
        <rFont val="方正仿宋_GBK"/>
        <charset val="134"/>
      </rPr>
      <t>一、群众参与</t>
    </r>
    <r>
      <rPr>
        <sz val="16"/>
        <rFont val="Times New Roman"/>
        <charset val="134"/>
      </rPr>
      <t>:11</t>
    </r>
    <r>
      <rPr>
        <sz val="16"/>
        <rFont val="方正仿宋_GBK"/>
        <charset val="134"/>
      </rPr>
      <t>人参与前期项目讨论，</t>
    </r>
    <r>
      <rPr>
        <sz val="16"/>
        <rFont val="Times New Roman"/>
        <charset val="134"/>
      </rPr>
      <t>3</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t>
    </r>
    <r>
      <rPr>
        <sz val="16"/>
        <rFont val="方正仿宋_GBK"/>
        <charset val="134"/>
      </rPr>
      <t>产业收益按比例分红，惠及</t>
    </r>
    <r>
      <rPr>
        <sz val="16"/>
        <rFont val="Times New Roman"/>
        <charset val="134"/>
      </rPr>
      <t>30</t>
    </r>
    <r>
      <rPr>
        <sz val="16"/>
        <rFont val="方正仿宋_GBK"/>
        <charset val="134"/>
      </rPr>
      <t>户。</t>
    </r>
  </si>
  <si>
    <r>
      <rPr>
        <sz val="16"/>
        <rFont val="方正仿宋_GBK"/>
        <charset val="134"/>
      </rPr>
      <t>种植食用菌</t>
    </r>
    <r>
      <rPr>
        <sz val="16"/>
        <rFont val="Times New Roman"/>
        <charset val="134"/>
      </rPr>
      <t>80</t>
    </r>
    <r>
      <rPr>
        <sz val="16"/>
        <rFont val="方正仿宋_GBK"/>
        <charset val="134"/>
      </rPr>
      <t>万袋</t>
    </r>
  </si>
  <si>
    <r>
      <rPr>
        <sz val="16"/>
        <rFont val="方正仿宋_GBK"/>
        <charset val="134"/>
      </rPr>
      <t>菌袋按补助标准</t>
    </r>
    <r>
      <rPr>
        <sz val="16"/>
        <rFont val="Times New Roman"/>
        <charset val="134"/>
      </rPr>
      <t>0.2</t>
    </r>
    <r>
      <rPr>
        <sz val="16"/>
        <rFont val="方正仿宋_GBK"/>
        <charset val="134"/>
      </rPr>
      <t>元</t>
    </r>
    <r>
      <rPr>
        <sz val="16"/>
        <rFont val="Times New Roman"/>
        <charset val="134"/>
      </rPr>
      <t>/</t>
    </r>
    <r>
      <rPr>
        <sz val="16"/>
        <rFont val="方正仿宋_GBK"/>
        <charset val="134"/>
      </rPr>
      <t>棒</t>
    </r>
  </si>
  <si>
    <r>
      <rPr>
        <sz val="16"/>
        <rFont val="方正仿宋_GBK"/>
        <charset val="134"/>
      </rPr>
      <t>产业收益按比例分红，惠及</t>
    </r>
    <r>
      <rPr>
        <sz val="16"/>
        <rFont val="Times New Roman"/>
        <charset val="134"/>
      </rPr>
      <t>30</t>
    </r>
    <r>
      <rPr>
        <sz val="16"/>
        <rFont val="方正仿宋_GBK"/>
        <charset val="134"/>
      </rPr>
      <t>余户。</t>
    </r>
  </si>
  <si>
    <r>
      <rPr>
        <sz val="16"/>
        <rFont val="方正仿宋_GBK"/>
        <charset val="134"/>
      </rPr>
      <t>受益群众</t>
    </r>
    <r>
      <rPr>
        <sz val="16"/>
        <rFont val="Times New Roman"/>
        <charset val="134"/>
      </rPr>
      <t>30</t>
    </r>
    <r>
      <rPr>
        <sz val="16"/>
        <rFont val="方正仿宋_GBK"/>
        <charset val="134"/>
      </rPr>
      <t>余户</t>
    </r>
  </si>
  <si>
    <r>
      <rPr>
        <sz val="16"/>
        <rFont val="方正仿宋_GBK"/>
        <charset val="134"/>
      </rPr>
      <t>新建使用年限</t>
    </r>
    <r>
      <rPr>
        <sz val="16"/>
        <rFont val="Times New Roman"/>
        <charset val="134"/>
      </rPr>
      <t>≥1</t>
    </r>
    <r>
      <rPr>
        <sz val="16"/>
        <rFont val="方正仿宋_GBK"/>
        <charset val="134"/>
      </rPr>
      <t>年</t>
    </r>
  </si>
  <si>
    <r>
      <rPr>
        <sz val="16"/>
        <rFont val="Times New Roman"/>
        <charset val="0"/>
      </rPr>
      <t>100</t>
    </r>
    <r>
      <rPr>
        <sz val="16"/>
        <rFont val="方正仿宋_GBK"/>
        <charset val="134"/>
      </rPr>
      <t>余人</t>
    </r>
  </si>
  <si>
    <r>
      <rPr>
        <sz val="16"/>
        <rFont val="Times New Roman"/>
        <charset val="0"/>
      </rPr>
      <t>30</t>
    </r>
    <r>
      <rPr>
        <sz val="16"/>
        <rFont val="方正仿宋_GBK"/>
        <charset val="134"/>
      </rPr>
      <t>余人</t>
    </r>
  </si>
  <si>
    <r>
      <rPr>
        <sz val="16"/>
        <rFont val="方正仿宋_GBK"/>
        <charset val="134"/>
      </rPr>
      <t>城口县</t>
    </r>
    <r>
      <rPr>
        <sz val="16"/>
        <rFont val="Times New Roman"/>
        <charset val="134"/>
      </rPr>
      <t>2024</t>
    </r>
    <r>
      <rPr>
        <sz val="16"/>
        <rFont val="方正仿宋_GBK"/>
        <charset val="134"/>
      </rPr>
      <t>年修齐镇花坪村六社指路碑</t>
    </r>
    <r>
      <rPr>
        <sz val="16"/>
        <rFont val="Times New Roman"/>
        <charset val="134"/>
      </rPr>
      <t>-</t>
    </r>
    <r>
      <rPr>
        <sz val="16"/>
        <rFont val="方正仿宋_GBK"/>
        <charset val="134"/>
      </rPr>
      <t>团堡自然村通硬化路工程</t>
    </r>
  </si>
  <si>
    <t>农村道路建设（通村路、通户路、小型桥梁等）</t>
  </si>
  <si>
    <r>
      <rPr>
        <sz val="16"/>
        <rFont val="方正仿宋_GBK"/>
        <charset val="134"/>
      </rPr>
      <t>硬化修齐镇花坪村六社村级公路长</t>
    </r>
    <r>
      <rPr>
        <sz val="16"/>
        <rFont val="Times New Roman"/>
        <charset val="134"/>
      </rPr>
      <t>2</t>
    </r>
    <r>
      <rPr>
        <sz val="16"/>
        <rFont val="方正仿宋_GBK"/>
        <charset val="134"/>
      </rPr>
      <t>公里，宽</t>
    </r>
    <r>
      <rPr>
        <sz val="16"/>
        <rFont val="Times New Roman"/>
        <charset val="134"/>
      </rPr>
      <t>4.5</t>
    </r>
    <r>
      <rPr>
        <sz val="16"/>
        <rFont val="方正仿宋_GBK"/>
        <charset val="134"/>
      </rPr>
      <t>米。</t>
    </r>
  </si>
  <si>
    <t>修齐镇花坪村</t>
  </si>
  <si>
    <r>
      <rPr>
        <sz val="16"/>
        <rFont val="方正仿宋_GBK"/>
        <charset val="134"/>
      </rPr>
      <t>通过项目实施，可以盘活因交通不便而被撂荒的土地，有利于群众集中连片发展产业，提高生产效率，降低生活生产成本，解决群众出行和产业下山等难题，同步可以给脱贫群众提供务工就业岗位</t>
    </r>
    <r>
      <rPr>
        <sz val="16"/>
        <rFont val="Times New Roman"/>
        <charset val="134"/>
      </rPr>
      <t>20</t>
    </r>
    <r>
      <rPr>
        <sz val="16"/>
        <rFont val="方正仿宋_GBK"/>
        <charset val="134"/>
      </rPr>
      <t>个，助力</t>
    </r>
    <r>
      <rPr>
        <sz val="16"/>
        <rFont val="Times New Roman"/>
        <charset val="134"/>
      </rPr>
      <t>10</t>
    </r>
    <r>
      <rPr>
        <sz val="16"/>
        <rFont val="方正仿宋_GBK"/>
        <charset val="134"/>
      </rPr>
      <t>户脱贫群众务工增收，预计户均增收</t>
    </r>
    <r>
      <rPr>
        <sz val="16"/>
        <rFont val="Times New Roman"/>
        <charset val="134"/>
      </rPr>
      <t>1000</t>
    </r>
    <r>
      <rPr>
        <sz val="16"/>
        <rFont val="方正仿宋_GBK"/>
        <charset val="134"/>
      </rPr>
      <t>元，受益群众</t>
    </r>
    <r>
      <rPr>
        <sz val="16"/>
        <rFont val="Times New Roman"/>
        <charset val="134"/>
      </rPr>
      <t>350</t>
    </r>
    <r>
      <rPr>
        <sz val="16"/>
        <rFont val="方正仿宋_GBK"/>
        <charset val="134"/>
      </rPr>
      <t>余人，其中脱贫人口</t>
    </r>
    <r>
      <rPr>
        <sz val="16"/>
        <rFont val="Times New Roman"/>
        <charset val="134"/>
      </rPr>
      <t>60</t>
    </r>
    <r>
      <rPr>
        <sz val="16"/>
        <rFont val="方正仿宋_GBK"/>
        <charset val="134"/>
      </rPr>
      <t>余人</t>
    </r>
  </si>
  <si>
    <r>
      <rPr>
        <sz val="16"/>
        <rFont val="方正仿宋_GBK"/>
        <charset val="134"/>
      </rPr>
      <t>一、群众参与</t>
    </r>
    <r>
      <rPr>
        <sz val="16"/>
        <rFont val="Times New Roman"/>
        <charset val="134"/>
      </rPr>
      <t>:10</t>
    </r>
    <r>
      <rPr>
        <sz val="16"/>
        <rFont val="方正仿宋_GBK"/>
        <charset val="134"/>
      </rPr>
      <t>人参与前期项目确定会议、决议</t>
    </r>
    <r>
      <rPr>
        <sz val="16"/>
        <rFont val="Times New Roman"/>
        <charset val="134"/>
      </rPr>
      <t>10</t>
    </r>
    <r>
      <rPr>
        <sz val="16"/>
        <rFont val="方正仿宋_GBK"/>
        <charset val="134"/>
      </rPr>
      <t>人参与入库项目的选择，</t>
    </r>
    <r>
      <rPr>
        <sz val="16"/>
        <rFont val="Times New Roman"/>
        <charset val="134"/>
      </rPr>
      <t>4</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t>
    </r>
    <r>
      <rPr>
        <sz val="16"/>
        <rFont val="方正仿宋_GBK"/>
        <charset val="134"/>
      </rPr>
      <t>可以带动</t>
    </r>
    <r>
      <rPr>
        <sz val="16"/>
        <rFont val="Times New Roman"/>
        <charset val="134"/>
      </rPr>
      <t>10</t>
    </r>
    <r>
      <rPr>
        <sz val="16"/>
        <rFont val="方正仿宋_GBK"/>
        <charset val="134"/>
      </rPr>
      <t>余户农户务工增加收入户均约</t>
    </r>
    <r>
      <rPr>
        <sz val="16"/>
        <rFont val="Times New Roman"/>
        <charset val="134"/>
      </rPr>
      <t>1000</t>
    </r>
    <r>
      <rPr>
        <sz val="16"/>
        <rFont val="方正仿宋_GBK"/>
        <charset val="134"/>
      </rPr>
      <t>元。</t>
    </r>
  </si>
  <si>
    <r>
      <rPr>
        <sz val="16"/>
        <rFont val="方正仿宋_GBK"/>
        <charset val="134"/>
      </rPr>
      <t>硬化道路</t>
    </r>
    <r>
      <rPr>
        <sz val="16"/>
        <rFont val="Times New Roman"/>
        <charset val="134"/>
      </rPr>
      <t>2</t>
    </r>
    <r>
      <rPr>
        <sz val="16"/>
        <rFont val="方正仿宋_GBK"/>
        <charset val="134"/>
      </rPr>
      <t>公里</t>
    </r>
  </si>
  <si>
    <r>
      <rPr>
        <sz val="16"/>
        <rFont val="方正仿宋_GBK"/>
        <charset val="134"/>
      </rPr>
      <t>建设成本</t>
    </r>
    <r>
      <rPr>
        <sz val="16"/>
        <rFont val="Times New Roman"/>
        <charset val="134"/>
      </rPr>
      <t>≤100</t>
    </r>
    <r>
      <rPr>
        <sz val="16"/>
        <rFont val="方正仿宋_GBK"/>
        <charset val="134"/>
      </rPr>
      <t>万元</t>
    </r>
    <r>
      <rPr>
        <sz val="16"/>
        <rFont val="Times New Roman"/>
        <charset val="134"/>
      </rPr>
      <t>/</t>
    </r>
    <r>
      <rPr>
        <sz val="16"/>
        <rFont val="方正仿宋_GBK"/>
        <charset val="134"/>
      </rPr>
      <t>公里（按实际设计施工为准）</t>
    </r>
  </si>
  <si>
    <t>周边群众可参与务工增收</t>
  </si>
  <si>
    <r>
      <rPr>
        <sz val="16"/>
        <rFont val="方正仿宋_GBK"/>
        <charset val="134"/>
      </rPr>
      <t>新建使用年限</t>
    </r>
    <r>
      <rPr>
        <sz val="16"/>
        <rFont val="Times New Roman"/>
        <charset val="134"/>
      </rPr>
      <t>≥3</t>
    </r>
    <r>
      <rPr>
        <sz val="16"/>
        <rFont val="方正仿宋_GBK"/>
        <charset val="134"/>
      </rPr>
      <t>年</t>
    </r>
  </si>
  <si>
    <t>城口县交通局</t>
  </si>
  <si>
    <r>
      <rPr>
        <sz val="16"/>
        <rFont val="Times New Roman"/>
        <charset val="0"/>
      </rPr>
      <t>350</t>
    </r>
    <r>
      <rPr>
        <sz val="16"/>
        <rFont val="方正仿宋_GBK"/>
        <charset val="134"/>
      </rPr>
      <t>余人</t>
    </r>
  </si>
  <si>
    <r>
      <rPr>
        <sz val="16"/>
        <rFont val="Times New Roman"/>
        <charset val="0"/>
      </rPr>
      <t>60</t>
    </r>
    <r>
      <rPr>
        <sz val="16"/>
        <rFont val="方正仿宋_GBK"/>
        <charset val="134"/>
      </rPr>
      <t>余人</t>
    </r>
  </si>
  <si>
    <t>陈欢</t>
  </si>
  <si>
    <r>
      <rPr>
        <sz val="16"/>
        <rFont val="方正仿宋_GBK"/>
        <charset val="134"/>
      </rPr>
      <t>城口县</t>
    </r>
    <r>
      <rPr>
        <sz val="16"/>
        <rFont val="Times New Roman"/>
        <charset val="134"/>
      </rPr>
      <t>2024</t>
    </r>
    <r>
      <rPr>
        <sz val="16"/>
        <rFont val="方正仿宋_GBK"/>
        <charset val="134"/>
      </rPr>
      <t>年修齐镇石景社区清包梁至中沙坝生产生活便道硬化项目</t>
    </r>
  </si>
  <si>
    <r>
      <rPr>
        <sz val="16"/>
        <rFont val="方正仿宋_GBK"/>
        <charset val="134"/>
      </rPr>
      <t>硬化生产便道</t>
    </r>
    <r>
      <rPr>
        <sz val="16"/>
        <rFont val="Times New Roman"/>
        <charset val="134"/>
      </rPr>
      <t>200</t>
    </r>
    <r>
      <rPr>
        <sz val="16"/>
        <rFont val="方正仿宋_GBK"/>
        <charset val="134"/>
      </rPr>
      <t>米，新建人行道、边沟、护栏</t>
    </r>
    <r>
      <rPr>
        <sz val="16"/>
        <rFont val="Times New Roman"/>
        <charset val="134"/>
      </rPr>
      <t>200</t>
    </r>
    <r>
      <rPr>
        <sz val="16"/>
        <rFont val="方正仿宋_GBK"/>
        <charset val="134"/>
      </rPr>
      <t>米</t>
    </r>
  </si>
  <si>
    <t>修齐镇石景社区</t>
  </si>
  <si>
    <r>
      <rPr>
        <sz val="16"/>
        <rFont val="方正仿宋_GBK"/>
        <charset val="134"/>
      </rPr>
      <t>通过项目实施，增加群众务工收入，解决群众出行问题，提高群众生产生活水平，提升群众的幸福感、获得感，受益农户</t>
    </r>
    <r>
      <rPr>
        <sz val="16"/>
        <rFont val="Times New Roman"/>
        <charset val="134"/>
      </rPr>
      <t>100</t>
    </r>
    <r>
      <rPr>
        <sz val="16"/>
        <rFont val="方正仿宋_GBK"/>
        <charset val="134"/>
      </rPr>
      <t>余人，其中脱贫户和监测对象</t>
    </r>
    <r>
      <rPr>
        <sz val="16"/>
        <rFont val="Times New Roman"/>
        <charset val="134"/>
      </rPr>
      <t>20</t>
    </r>
    <r>
      <rPr>
        <sz val="16"/>
        <rFont val="方正仿宋_GBK"/>
        <charset val="134"/>
      </rPr>
      <t>余人。</t>
    </r>
  </si>
  <si>
    <r>
      <rPr>
        <sz val="16"/>
        <rFont val="方正仿宋_GBK"/>
        <charset val="134"/>
      </rPr>
      <t>一、群众参与</t>
    </r>
    <r>
      <rPr>
        <sz val="16"/>
        <rFont val="Times New Roman"/>
        <charset val="134"/>
      </rPr>
      <t>:12</t>
    </r>
    <r>
      <rPr>
        <sz val="16"/>
        <rFont val="方正仿宋_GBK"/>
        <charset val="134"/>
      </rPr>
      <t>人参与前期项目确定会议、决议</t>
    </r>
    <r>
      <rPr>
        <sz val="16"/>
        <rFont val="Times New Roman"/>
        <charset val="134"/>
      </rPr>
      <t>12</t>
    </r>
    <r>
      <rPr>
        <sz val="16"/>
        <rFont val="方正仿宋_GBK"/>
        <charset val="134"/>
      </rPr>
      <t>人参与入库项目的选择，</t>
    </r>
    <r>
      <rPr>
        <sz val="16"/>
        <rFont val="Times New Roman"/>
        <charset val="134"/>
      </rPr>
      <t>4</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t>
    </r>
    <r>
      <rPr>
        <sz val="16"/>
        <rFont val="方正仿宋_GBK"/>
        <charset val="134"/>
      </rPr>
      <t>可以带动</t>
    </r>
    <r>
      <rPr>
        <sz val="16"/>
        <rFont val="Times New Roman"/>
        <charset val="134"/>
      </rPr>
      <t>10</t>
    </r>
    <r>
      <rPr>
        <sz val="16"/>
        <rFont val="方正仿宋_GBK"/>
        <charset val="134"/>
      </rPr>
      <t>余户农户务工增加收入户均约</t>
    </r>
    <r>
      <rPr>
        <sz val="16"/>
        <rFont val="Times New Roman"/>
        <charset val="134"/>
      </rPr>
      <t>1000</t>
    </r>
    <r>
      <rPr>
        <sz val="16"/>
        <rFont val="方正仿宋_GBK"/>
        <charset val="134"/>
      </rPr>
      <t>元。</t>
    </r>
  </si>
  <si>
    <r>
      <rPr>
        <sz val="16"/>
        <rFont val="方正仿宋_GBK"/>
        <charset val="134"/>
      </rPr>
      <t>硬化生产便道</t>
    </r>
    <r>
      <rPr>
        <sz val="16"/>
        <rFont val="Times New Roman"/>
        <charset val="134"/>
      </rPr>
      <t>200</t>
    </r>
    <r>
      <rPr>
        <sz val="16"/>
        <rFont val="方正仿宋_GBK"/>
        <charset val="134"/>
      </rPr>
      <t>米</t>
    </r>
  </si>
  <si>
    <r>
      <rPr>
        <sz val="16"/>
        <rFont val="方正仿宋_GBK"/>
        <charset val="134"/>
      </rPr>
      <t>≦</t>
    </r>
    <r>
      <rPr>
        <sz val="16"/>
        <rFont val="Times New Roman"/>
        <charset val="134"/>
      </rPr>
      <t>50</t>
    </r>
    <r>
      <rPr>
        <sz val="16"/>
        <rFont val="方正仿宋_GBK"/>
        <charset val="134"/>
      </rPr>
      <t>万元</t>
    </r>
  </si>
  <si>
    <r>
      <rPr>
        <sz val="16"/>
        <rFont val="方正仿宋_GBK"/>
        <charset val="134"/>
      </rPr>
      <t>受益群众</t>
    </r>
    <r>
      <rPr>
        <sz val="16"/>
        <rFont val="Times New Roman"/>
        <charset val="134"/>
      </rPr>
      <t>20</t>
    </r>
    <r>
      <rPr>
        <sz val="16"/>
        <rFont val="方正仿宋_GBK"/>
        <charset val="134"/>
      </rPr>
      <t>余户</t>
    </r>
  </si>
  <si>
    <r>
      <rPr>
        <sz val="16"/>
        <rFont val="Times New Roman"/>
        <charset val="0"/>
      </rPr>
      <t>20</t>
    </r>
    <r>
      <rPr>
        <sz val="16"/>
        <rFont val="方正仿宋_GBK"/>
        <charset val="134"/>
      </rPr>
      <t>余人</t>
    </r>
  </si>
  <si>
    <r>
      <rPr>
        <sz val="16"/>
        <rFont val="方正仿宋_GBK"/>
        <charset val="134"/>
      </rPr>
      <t>城口县</t>
    </r>
    <r>
      <rPr>
        <sz val="16"/>
        <rFont val="Times New Roman"/>
        <charset val="134"/>
      </rPr>
      <t>2023</t>
    </r>
    <r>
      <rPr>
        <sz val="16"/>
        <rFont val="方正仿宋_GBK"/>
        <charset val="134"/>
      </rPr>
      <t>年修齐镇兴华村一社自然村通硬化路工程</t>
    </r>
  </si>
  <si>
    <r>
      <rPr>
        <sz val="16"/>
        <rFont val="方正仿宋_GBK"/>
        <charset val="134"/>
      </rPr>
      <t>硬化修齐镇兴华村一社村级公路</t>
    </r>
    <r>
      <rPr>
        <sz val="16"/>
        <rFont val="Times New Roman"/>
        <charset val="134"/>
      </rPr>
      <t>2.4</t>
    </r>
    <r>
      <rPr>
        <sz val="16"/>
        <rFont val="方正仿宋_GBK"/>
        <charset val="134"/>
      </rPr>
      <t>公里。</t>
    </r>
  </si>
  <si>
    <t>修齐镇兴华村</t>
  </si>
  <si>
    <r>
      <rPr>
        <sz val="16"/>
        <rFont val="方正仿宋_GBK"/>
        <charset val="134"/>
      </rPr>
      <t>提供务工岗位</t>
    </r>
    <r>
      <rPr>
        <sz val="16"/>
        <rFont val="Times New Roman"/>
        <charset val="134"/>
      </rPr>
      <t>15</t>
    </r>
    <r>
      <rPr>
        <sz val="16"/>
        <rFont val="方正仿宋_GBK"/>
        <charset val="134"/>
      </rPr>
      <t>个，预计增收</t>
    </r>
    <r>
      <rPr>
        <sz val="16"/>
        <rFont val="Times New Roman"/>
        <charset val="134"/>
      </rPr>
      <t>3000</t>
    </r>
    <r>
      <rPr>
        <sz val="16"/>
        <rFont val="方正仿宋_GBK"/>
        <charset val="134"/>
      </rPr>
      <t>元。</t>
    </r>
  </si>
  <si>
    <r>
      <rPr>
        <sz val="16"/>
        <rFont val="Times New Roman"/>
        <charset val="134"/>
      </rPr>
      <t>15</t>
    </r>
    <r>
      <rPr>
        <sz val="16"/>
        <rFont val="方正仿宋_GBK"/>
        <charset val="134"/>
      </rPr>
      <t>名群众参与项目建设，增加群众务工收入。</t>
    </r>
  </si>
  <si>
    <r>
      <rPr>
        <sz val="16"/>
        <rFont val="方正仿宋_GBK"/>
        <charset val="134"/>
      </rPr>
      <t>提供务工岗位</t>
    </r>
    <r>
      <rPr>
        <sz val="16"/>
        <rFont val="Times New Roman"/>
        <charset val="134"/>
      </rPr>
      <t>20</t>
    </r>
    <r>
      <rPr>
        <sz val="16"/>
        <rFont val="方正仿宋_GBK"/>
        <charset val="134"/>
      </rPr>
      <t>个，预计人均增收</t>
    </r>
    <r>
      <rPr>
        <sz val="16"/>
        <rFont val="Times New Roman"/>
        <charset val="134"/>
      </rPr>
      <t>3000</t>
    </r>
    <r>
      <rPr>
        <sz val="16"/>
        <rFont val="方正仿宋_GBK"/>
        <charset val="134"/>
      </rPr>
      <t>元。</t>
    </r>
  </si>
  <si>
    <r>
      <rPr>
        <sz val="16"/>
        <rFont val="方正仿宋_GBK"/>
        <charset val="134"/>
      </rPr>
      <t>硬化道路</t>
    </r>
    <r>
      <rPr>
        <sz val="16"/>
        <rFont val="Times New Roman"/>
        <charset val="134"/>
      </rPr>
      <t>2.4</t>
    </r>
    <r>
      <rPr>
        <sz val="16"/>
        <rFont val="方正仿宋_GBK"/>
        <charset val="134"/>
      </rPr>
      <t>公里</t>
    </r>
  </si>
  <si>
    <r>
      <rPr>
        <sz val="16"/>
        <rFont val="方正仿宋_GBK"/>
        <charset val="134"/>
      </rPr>
      <t>提供务工岗位</t>
    </r>
    <r>
      <rPr>
        <sz val="16"/>
        <rFont val="Times New Roman"/>
        <charset val="134"/>
      </rPr>
      <t>315</t>
    </r>
    <r>
      <rPr>
        <sz val="16"/>
        <rFont val="方正仿宋_GBK"/>
        <charset val="134"/>
      </rPr>
      <t>个，群众参与务工，增加收入</t>
    </r>
    <r>
      <rPr>
        <sz val="16"/>
        <rFont val="Times New Roman"/>
        <charset val="134"/>
      </rPr>
      <t>3000</t>
    </r>
    <r>
      <rPr>
        <sz val="16"/>
        <rFont val="方正仿宋_GBK"/>
        <charset val="134"/>
      </rPr>
      <t>元</t>
    </r>
  </si>
  <si>
    <r>
      <rPr>
        <sz val="16"/>
        <rFont val="Times New Roman"/>
        <charset val="134"/>
      </rPr>
      <t>41</t>
    </r>
    <r>
      <rPr>
        <sz val="16"/>
        <rFont val="方正仿宋_GBK"/>
        <charset val="134"/>
      </rPr>
      <t>名群众受益</t>
    </r>
  </si>
  <si>
    <r>
      <rPr>
        <sz val="16"/>
        <rFont val="方正仿宋_GBK"/>
        <charset val="134"/>
      </rPr>
      <t>维修使用年限</t>
    </r>
    <r>
      <rPr>
        <sz val="16"/>
        <rFont val="Times New Roman"/>
        <charset val="134"/>
      </rPr>
      <t>≥5</t>
    </r>
    <r>
      <rPr>
        <sz val="16"/>
        <rFont val="方正仿宋_GBK"/>
        <charset val="134"/>
      </rPr>
      <t>年</t>
    </r>
  </si>
  <si>
    <r>
      <rPr>
        <sz val="16"/>
        <rFont val="方正仿宋_GBK"/>
        <charset val="134"/>
      </rPr>
      <t>满意度</t>
    </r>
    <r>
      <rPr>
        <sz val="16"/>
        <rFont val="Times New Roman"/>
        <charset val="134"/>
      </rPr>
      <t>95%</t>
    </r>
    <r>
      <rPr>
        <sz val="16"/>
        <rFont val="方正仿宋_GBK"/>
        <charset val="134"/>
      </rPr>
      <t>以上</t>
    </r>
  </si>
  <si>
    <r>
      <rPr>
        <sz val="16"/>
        <rFont val="Times New Roman"/>
        <charset val="134"/>
      </rPr>
      <t>2023</t>
    </r>
    <r>
      <rPr>
        <sz val="16"/>
        <rFont val="方正仿宋_GBK"/>
        <charset val="134"/>
      </rPr>
      <t>年</t>
    </r>
  </si>
  <si>
    <t>__</t>
  </si>
  <si>
    <t>陈代福</t>
  </si>
  <si>
    <r>
      <rPr>
        <sz val="16"/>
        <rFont val="方正仿宋_GBK"/>
        <charset val="134"/>
      </rPr>
      <t>城口县</t>
    </r>
    <r>
      <rPr>
        <sz val="16"/>
        <rFont val="Times New Roman"/>
        <charset val="134"/>
      </rPr>
      <t>2023</t>
    </r>
    <r>
      <rPr>
        <sz val="16"/>
        <rFont val="方正仿宋_GBK"/>
        <charset val="134"/>
      </rPr>
      <t>年修齐镇岚山村六社自然村通硬化路工程</t>
    </r>
  </si>
  <si>
    <r>
      <rPr>
        <sz val="16"/>
        <rFont val="方正仿宋_GBK"/>
        <charset val="134"/>
      </rPr>
      <t>硬化修齐镇岚山村六社村级公路</t>
    </r>
    <r>
      <rPr>
        <sz val="16"/>
        <rFont val="Times New Roman"/>
        <charset val="134"/>
      </rPr>
      <t>2.46</t>
    </r>
    <r>
      <rPr>
        <sz val="16"/>
        <rFont val="方正仿宋_GBK"/>
        <charset val="134"/>
      </rPr>
      <t>公里。</t>
    </r>
  </si>
  <si>
    <t>修齐镇岚山村</t>
  </si>
  <si>
    <r>
      <rPr>
        <sz val="16"/>
        <rFont val="方正仿宋_GBK"/>
        <charset val="134"/>
      </rPr>
      <t>提供务工岗位</t>
    </r>
    <r>
      <rPr>
        <sz val="16"/>
        <rFont val="Times New Roman"/>
        <charset val="134"/>
      </rPr>
      <t>20</t>
    </r>
    <r>
      <rPr>
        <sz val="16"/>
        <rFont val="方正仿宋_GBK"/>
        <charset val="134"/>
      </rPr>
      <t>个，预计增收</t>
    </r>
    <r>
      <rPr>
        <sz val="16"/>
        <rFont val="Times New Roman"/>
        <charset val="134"/>
      </rPr>
      <t>3000</t>
    </r>
    <r>
      <rPr>
        <sz val="16"/>
        <rFont val="方正仿宋_GBK"/>
        <charset val="134"/>
      </rPr>
      <t>元。</t>
    </r>
  </si>
  <si>
    <r>
      <rPr>
        <sz val="16"/>
        <rFont val="Times New Roman"/>
        <charset val="134"/>
      </rPr>
      <t>20</t>
    </r>
    <r>
      <rPr>
        <sz val="16"/>
        <rFont val="方正仿宋_GBK"/>
        <charset val="134"/>
      </rPr>
      <t>名群众参与项目建设，增加群众务工收入。</t>
    </r>
  </si>
  <si>
    <r>
      <rPr>
        <sz val="16"/>
        <rFont val="方正仿宋_GBK"/>
        <charset val="134"/>
      </rPr>
      <t>硬化道路</t>
    </r>
    <r>
      <rPr>
        <sz val="16"/>
        <rFont val="Times New Roman"/>
        <charset val="134"/>
      </rPr>
      <t>2.46</t>
    </r>
    <r>
      <rPr>
        <sz val="16"/>
        <rFont val="方正仿宋_GBK"/>
        <charset val="134"/>
      </rPr>
      <t>公里</t>
    </r>
  </si>
  <si>
    <r>
      <rPr>
        <sz val="16"/>
        <rFont val="方正仿宋_GBK"/>
        <charset val="134"/>
      </rPr>
      <t>提供务工岗位</t>
    </r>
    <r>
      <rPr>
        <sz val="16"/>
        <rFont val="Times New Roman"/>
        <charset val="134"/>
      </rPr>
      <t>20</t>
    </r>
    <r>
      <rPr>
        <sz val="16"/>
        <rFont val="方正仿宋_GBK"/>
        <charset val="134"/>
      </rPr>
      <t>个，群众参与务工，增加收入</t>
    </r>
    <r>
      <rPr>
        <sz val="16"/>
        <rFont val="Times New Roman"/>
        <charset val="134"/>
      </rPr>
      <t>3000</t>
    </r>
    <r>
      <rPr>
        <sz val="16"/>
        <rFont val="方正仿宋_GBK"/>
        <charset val="134"/>
      </rPr>
      <t>元</t>
    </r>
  </si>
  <si>
    <r>
      <rPr>
        <sz val="16"/>
        <rFont val="Times New Roman"/>
        <charset val="134"/>
      </rPr>
      <t>71</t>
    </r>
    <r>
      <rPr>
        <sz val="16"/>
        <rFont val="方正仿宋_GBK"/>
        <charset val="134"/>
      </rPr>
      <t>名群众受益</t>
    </r>
  </si>
  <si>
    <r>
      <rPr>
        <sz val="16"/>
        <rFont val="方正仿宋_GBK"/>
        <charset val="134"/>
      </rPr>
      <t>城口县</t>
    </r>
    <r>
      <rPr>
        <sz val="16"/>
        <rFont val="Times New Roman"/>
        <charset val="134"/>
      </rPr>
      <t>2024</t>
    </r>
    <r>
      <rPr>
        <sz val="16"/>
        <rFont val="方正仿宋_GBK"/>
        <charset val="134"/>
      </rPr>
      <t>年修齐镇茶丰村、花坪村淫羊藿种植产业路建设项目</t>
    </r>
  </si>
  <si>
    <t>产业路、资源路、旅游路建设</t>
  </si>
  <si>
    <r>
      <rPr>
        <sz val="16"/>
        <rFont val="方正仿宋_GBK"/>
        <charset val="134"/>
      </rPr>
      <t>新建一条长</t>
    </r>
    <r>
      <rPr>
        <sz val="16"/>
        <rFont val="Times New Roman"/>
        <charset val="134"/>
      </rPr>
      <t>4</t>
    </r>
    <r>
      <rPr>
        <sz val="16"/>
        <rFont val="方正仿宋_GBK"/>
        <charset val="134"/>
      </rPr>
      <t>公里、宽</t>
    </r>
    <r>
      <rPr>
        <sz val="16"/>
        <rFont val="Times New Roman"/>
        <charset val="134"/>
      </rPr>
      <t>3</t>
    </r>
    <r>
      <rPr>
        <sz val="16"/>
        <rFont val="方正仿宋_GBK"/>
        <charset val="134"/>
      </rPr>
      <t>米的产业路</t>
    </r>
  </si>
  <si>
    <t>修齐镇茶丰村、花坪村</t>
  </si>
  <si>
    <r>
      <rPr>
        <sz val="16"/>
        <rFont val="方正仿宋_GBK"/>
        <charset val="134"/>
      </rPr>
      <t>已发展淫羊藿基地</t>
    </r>
    <r>
      <rPr>
        <sz val="16"/>
        <rFont val="Times New Roman"/>
        <charset val="134"/>
      </rPr>
      <t>400</t>
    </r>
    <r>
      <rPr>
        <sz val="16"/>
        <rFont val="方正仿宋_GBK"/>
        <charset val="134"/>
      </rPr>
      <t>亩，通过项目实施，可以盘活因交通不便的林地，提高生产效率，降低生活生产成本，解决群众出行和产业下山等难题，同步可以给脱贫群众提供务工就业岗位</t>
    </r>
    <r>
      <rPr>
        <sz val="16"/>
        <rFont val="Times New Roman"/>
        <charset val="134"/>
      </rPr>
      <t>60</t>
    </r>
    <r>
      <rPr>
        <sz val="16"/>
        <rFont val="方正仿宋_GBK"/>
        <charset val="134"/>
      </rPr>
      <t>个，助力</t>
    </r>
    <r>
      <rPr>
        <sz val="16"/>
        <rFont val="Times New Roman"/>
        <charset val="134"/>
      </rPr>
      <t>10</t>
    </r>
    <r>
      <rPr>
        <sz val="16"/>
        <rFont val="方正仿宋_GBK"/>
        <charset val="134"/>
      </rPr>
      <t>余户脱贫群众务工增收，预计户均增收</t>
    </r>
    <r>
      <rPr>
        <sz val="16"/>
        <rFont val="Times New Roman"/>
        <charset val="134"/>
      </rPr>
      <t>1000</t>
    </r>
    <r>
      <rPr>
        <sz val="16"/>
        <rFont val="方正仿宋_GBK"/>
        <charset val="134"/>
      </rPr>
      <t>元，受益群众</t>
    </r>
    <r>
      <rPr>
        <sz val="16"/>
        <rFont val="Times New Roman"/>
        <charset val="134"/>
      </rPr>
      <t>150</t>
    </r>
    <r>
      <rPr>
        <sz val="16"/>
        <rFont val="方正仿宋_GBK"/>
        <charset val="134"/>
      </rPr>
      <t>余人，其中脱贫人口</t>
    </r>
    <r>
      <rPr>
        <sz val="16"/>
        <rFont val="Times New Roman"/>
        <charset val="134"/>
      </rPr>
      <t>30</t>
    </r>
    <r>
      <rPr>
        <sz val="16"/>
        <rFont val="方正仿宋_GBK"/>
        <charset val="134"/>
      </rPr>
      <t>余人。</t>
    </r>
  </si>
  <si>
    <r>
      <rPr>
        <sz val="16"/>
        <rFont val="方正仿宋_GBK"/>
        <charset val="134"/>
      </rPr>
      <t>一、群众参与</t>
    </r>
    <r>
      <rPr>
        <sz val="16"/>
        <rFont val="Times New Roman"/>
        <charset val="134"/>
      </rPr>
      <t>:15</t>
    </r>
    <r>
      <rPr>
        <sz val="16"/>
        <rFont val="方正仿宋_GBK"/>
        <charset val="134"/>
      </rPr>
      <t>人参与前期项目确定会议、决议</t>
    </r>
    <r>
      <rPr>
        <sz val="16"/>
        <rFont val="Times New Roman"/>
        <charset val="134"/>
      </rPr>
      <t>15</t>
    </r>
    <r>
      <rPr>
        <sz val="16"/>
        <rFont val="方正仿宋_GBK"/>
        <charset val="134"/>
      </rPr>
      <t>人参与入库项目的选择，</t>
    </r>
    <r>
      <rPr>
        <sz val="16"/>
        <rFont val="Times New Roman"/>
        <charset val="134"/>
      </rPr>
      <t>3</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t>
    </r>
    <r>
      <rPr>
        <sz val="16"/>
        <rFont val="方正仿宋_GBK"/>
        <charset val="134"/>
      </rPr>
      <t>可以带动</t>
    </r>
    <r>
      <rPr>
        <sz val="16"/>
        <rFont val="Times New Roman"/>
        <charset val="134"/>
      </rPr>
      <t>10</t>
    </r>
    <r>
      <rPr>
        <sz val="16"/>
        <rFont val="方正仿宋_GBK"/>
        <charset val="134"/>
      </rPr>
      <t>余户农户务工增加收入户均约</t>
    </r>
    <r>
      <rPr>
        <sz val="16"/>
        <rFont val="Times New Roman"/>
        <charset val="134"/>
      </rPr>
      <t>1000</t>
    </r>
    <r>
      <rPr>
        <sz val="16"/>
        <rFont val="方正仿宋_GBK"/>
        <charset val="134"/>
      </rPr>
      <t>元。</t>
    </r>
  </si>
  <si>
    <r>
      <rPr>
        <sz val="16"/>
        <rFont val="方正仿宋_GBK"/>
        <charset val="134"/>
      </rPr>
      <t>≦</t>
    </r>
    <r>
      <rPr>
        <sz val="16"/>
        <rFont val="Times New Roman"/>
        <charset val="134"/>
      </rPr>
      <t>80</t>
    </r>
    <r>
      <rPr>
        <sz val="16"/>
        <rFont val="方正仿宋_GBK"/>
        <charset val="134"/>
      </rPr>
      <t>万元</t>
    </r>
  </si>
  <si>
    <t>吸收群众就近务工、群众增收</t>
  </si>
  <si>
    <r>
      <rPr>
        <sz val="16"/>
        <rFont val="Times New Roman"/>
        <charset val="134"/>
      </rPr>
      <t>150</t>
    </r>
    <r>
      <rPr>
        <sz val="16"/>
        <rFont val="方正仿宋_GBK"/>
        <charset val="134"/>
      </rPr>
      <t>名群众受益</t>
    </r>
  </si>
  <si>
    <r>
      <rPr>
        <sz val="16"/>
        <rFont val="方正仿宋_GBK"/>
        <charset val="134"/>
      </rPr>
      <t>城口县</t>
    </r>
    <r>
      <rPr>
        <sz val="16"/>
        <rFont val="Times New Roman"/>
        <charset val="134"/>
      </rPr>
      <t>2024</t>
    </r>
    <r>
      <rPr>
        <sz val="16"/>
        <rFont val="方正仿宋_GBK"/>
        <charset val="134"/>
      </rPr>
      <t>年修齐镇白果村谢家湾产业路硬化项目</t>
    </r>
  </si>
  <si>
    <r>
      <rPr>
        <sz val="16"/>
        <rFont val="方正仿宋_GBK"/>
        <charset val="134"/>
      </rPr>
      <t>硬化长</t>
    </r>
    <r>
      <rPr>
        <sz val="16"/>
        <rFont val="Times New Roman"/>
        <charset val="134"/>
      </rPr>
      <t>1000</t>
    </r>
    <r>
      <rPr>
        <sz val="16"/>
        <rFont val="方正仿宋_GBK"/>
        <charset val="134"/>
      </rPr>
      <t>米，宽</t>
    </r>
    <r>
      <rPr>
        <sz val="16"/>
        <rFont val="Times New Roman"/>
        <charset val="134"/>
      </rPr>
      <t>4.5</t>
    </r>
    <r>
      <rPr>
        <sz val="16"/>
        <rFont val="方正仿宋_GBK"/>
        <charset val="134"/>
      </rPr>
      <t>米，厚</t>
    </r>
    <r>
      <rPr>
        <sz val="16"/>
        <rFont val="Times New Roman"/>
        <charset val="134"/>
      </rPr>
      <t>0.2</t>
    </r>
    <r>
      <rPr>
        <sz val="16"/>
        <rFont val="方正仿宋_GBK"/>
        <charset val="134"/>
      </rPr>
      <t>米的产业路</t>
    </r>
  </si>
  <si>
    <r>
      <rPr>
        <sz val="16"/>
        <rFont val="方正仿宋_GBK"/>
        <charset val="134"/>
      </rPr>
      <t>修齐镇白果村</t>
    </r>
    <r>
      <rPr>
        <sz val="16"/>
        <rFont val="Times New Roman"/>
        <charset val="134"/>
      </rPr>
      <t>1</t>
    </r>
    <r>
      <rPr>
        <sz val="16"/>
        <rFont val="方正仿宋_GBK"/>
        <charset val="134"/>
      </rPr>
      <t>组</t>
    </r>
  </si>
  <si>
    <r>
      <rPr>
        <sz val="16"/>
        <rFont val="方正仿宋_GBK"/>
        <charset val="134"/>
      </rPr>
      <t>通过项目实施，增加群众务工收入，解决白果村</t>
    </r>
    <r>
      <rPr>
        <sz val="16"/>
        <rFont val="Times New Roman"/>
        <charset val="134"/>
      </rPr>
      <t>1</t>
    </r>
    <r>
      <rPr>
        <sz val="16"/>
        <rFont val="方正仿宋_GBK"/>
        <charset val="134"/>
      </rPr>
      <t>组谢家湾产业下山难题，提高群众生产生活水平，提升群众的幸福感、获得感，受益农户</t>
    </r>
    <r>
      <rPr>
        <sz val="16"/>
        <rFont val="Times New Roman"/>
        <charset val="134"/>
      </rPr>
      <t>300</t>
    </r>
    <r>
      <rPr>
        <sz val="16"/>
        <rFont val="方正仿宋_GBK"/>
        <charset val="134"/>
      </rPr>
      <t>余人，其中脱贫户和监测对象</t>
    </r>
    <r>
      <rPr>
        <sz val="16"/>
        <rFont val="Times New Roman"/>
        <charset val="134"/>
      </rPr>
      <t>80</t>
    </r>
    <r>
      <rPr>
        <sz val="16"/>
        <rFont val="方正仿宋_GBK"/>
        <charset val="134"/>
      </rPr>
      <t>余人。</t>
    </r>
  </si>
  <si>
    <t>解决产业发展和运输难题，解决本村在家剩余劳动力就业问题，帮助群众增收致富</t>
  </si>
  <si>
    <r>
      <rPr>
        <sz val="16"/>
        <rFont val="方正仿宋_GBK"/>
        <charset val="134"/>
      </rPr>
      <t>≦</t>
    </r>
    <r>
      <rPr>
        <sz val="16"/>
        <rFont val="Times New Roman"/>
        <charset val="134"/>
      </rPr>
      <t>120</t>
    </r>
    <r>
      <rPr>
        <sz val="16"/>
        <rFont val="方正仿宋_GBK"/>
        <charset val="134"/>
      </rPr>
      <t>万元</t>
    </r>
  </si>
  <si>
    <r>
      <rPr>
        <sz val="16"/>
        <rFont val="Times New Roman"/>
        <charset val="134"/>
      </rPr>
      <t>300</t>
    </r>
    <r>
      <rPr>
        <sz val="16"/>
        <rFont val="方正仿宋_GBK"/>
        <charset val="134"/>
      </rPr>
      <t>名群众受益</t>
    </r>
  </si>
  <si>
    <r>
      <rPr>
        <sz val="16"/>
        <rFont val="Times New Roman"/>
        <charset val="0"/>
      </rPr>
      <t>300</t>
    </r>
    <r>
      <rPr>
        <sz val="16"/>
        <rFont val="方正仿宋_GBK"/>
        <charset val="134"/>
      </rPr>
      <t>余人</t>
    </r>
  </si>
  <si>
    <r>
      <rPr>
        <sz val="16"/>
        <rFont val="Times New Roman"/>
        <charset val="0"/>
      </rPr>
      <t>80</t>
    </r>
    <r>
      <rPr>
        <sz val="16"/>
        <rFont val="方正仿宋_GBK"/>
        <charset val="134"/>
      </rPr>
      <t>余人</t>
    </r>
  </si>
  <si>
    <r>
      <rPr>
        <sz val="16"/>
        <rFont val="方正仿宋_GBK"/>
        <charset val="134"/>
      </rPr>
      <t>城口县</t>
    </r>
    <r>
      <rPr>
        <sz val="16"/>
        <rFont val="Times New Roman"/>
        <charset val="134"/>
      </rPr>
      <t>2024</t>
    </r>
    <r>
      <rPr>
        <sz val="16"/>
        <rFont val="方正仿宋_GBK"/>
        <charset val="134"/>
      </rPr>
      <t>年修齐镇积分兑现制度改补为奖项目</t>
    </r>
  </si>
  <si>
    <r>
      <rPr>
        <sz val="16"/>
        <rFont val="方正仿宋_GBK"/>
        <charset val="134"/>
      </rPr>
      <t>用于全镇</t>
    </r>
    <r>
      <rPr>
        <sz val="16"/>
        <rFont val="Times New Roman"/>
        <charset val="134"/>
      </rPr>
      <t>12</t>
    </r>
    <r>
      <rPr>
        <sz val="16"/>
        <rFont val="方正仿宋_GBK"/>
        <charset val="134"/>
      </rPr>
      <t>个村（社区）开展乡风文明建设积分兑换，每个村（社区）积分超市各</t>
    </r>
    <r>
      <rPr>
        <sz val="16"/>
        <rFont val="Times New Roman"/>
        <charset val="134"/>
      </rPr>
      <t>2</t>
    </r>
    <r>
      <rPr>
        <sz val="16"/>
        <rFont val="方正仿宋_GBK"/>
        <charset val="134"/>
      </rPr>
      <t>万元采购物资，围绕整治环境卫生、参与集体公益活动、遵纪守法、遵守公序良俗等内容设置积分，根据积分兑现奖励物资，大约开展</t>
    </r>
    <r>
      <rPr>
        <sz val="16"/>
        <rFont val="Times New Roman"/>
        <charset val="134"/>
      </rPr>
      <t>12</t>
    </r>
    <r>
      <rPr>
        <sz val="16"/>
        <rFont val="方正仿宋_GBK"/>
        <charset val="134"/>
      </rPr>
      <t>场以上的兑换活动。通过</t>
    </r>
    <r>
      <rPr>
        <sz val="16"/>
        <rFont val="Times New Roman"/>
        <charset val="134"/>
      </rPr>
      <t>“</t>
    </r>
    <r>
      <rPr>
        <sz val="16"/>
        <rFont val="方正仿宋_GBK"/>
        <charset val="134"/>
      </rPr>
      <t>以奖代补</t>
    </r>
    <r>
      <rPr>
        <sz val="16"/>
        <rFont val="Times New Roman"/>
        <charset val="134"/>
      </rPr>
      <t>”</t>
    </r>
    <r>
      <rPr>
        <sz val="16"/>
        <rFont val="方正仿宋_GBK"/>
        <charset val="134"/>
      </rPr>
      <t>形式激励群众积极参与公益事业志愿服务助力治理有效，形成了乡风引领、文明共建、全民参与、齐抓共管的新风尚。</t>
    </r>
  </si>
  <si>
    <r>
      <rPr>
        <sz val="16"/>
        <rFont val="方正仿宋_GBK"/>
        <charset val="134"/>
      </rPr>
      <t>通过</t>
    </r>
    <r>
      <rPr>
        <sz val="16"/>
        <rFont val="Times New Roman"/>
        <charset val="134"/>
      </rPr>
      <t>“</t>
    </r>
    <r>
      <rPr>
        <sz val="16"/>
        <rFont val="方正仿宋_GBK"/>
        <charset val="134"/>
      </rPr>
      <t>以奖代补</t>
    </r>
    <r>
      <rPr>
        <sz val="16"/>
        <rFont val="Times New Roman"/>
        <charset val="134"/>
      </rPr>
      <t>”</t>
    </r>
    <r>
      <rPr>
        <sz val="16"/>
        <rFont val="方正仿宋_GBK"/>
        <charset val="134"/>
      </rPr>
      <t>形式，以新时代文明实践</t>
    </r>
    <r>
      <rPr>
        <sz val="16"/>
        <rFont val="Times New Roman"/>
        <charset val="134"/>
      </rPr>
      <t>“</t>
    </r>
    <r>
      <rPr>
        <sz val="16"/>
        <rFont val="方正仿宋_GBK"/>
        <charset val="134"/>
      </rPr>
      <t>积分超市</t>
    </r>
    <r>
      <rPr>
        <sz val="16"/>
        <rFont val="Times New Roman"/>
        <charset val="134"/>
      </rPr>
      <t>”</t>
    </r>
    <r>
      <rPr>
        <sz val="16"/>
        <rFont val="方正仿宋_GBK"/>
        <charset val="134"/>
      </rPr>
      <t>为载体，发挥积分兑换物品的激励杠杆作用，激发群众参与美丽乡村建设的积极性，为推进乡风文明、促进乡村振兴提供精神动力，推动修齐镇乡村治理、乡风文明、文化振兴，培育和践行社会主义核心价值观，，受益群众</t>
    </r>
    <r>
      <rPr>
        <sz val="16"/>
        <rFont val="Times New Roman"/>
        <charset val="134"/>
      </rPr>
      <t>1000</t>
    </r>
    <r>
      <rPr>
        <sz val="16"/>
        <rFont val="方正仿宋_GBK"/>
        <charset val="134"/>
      </rPr>
      <t>余人，其中脱贫人口</t>
    </r>
    <r>
      <rPr>
        <sz val="16"/>
        <rFont val="Times New Roman"/>
        <charset val="134"/>
      </rPr>
      <t>300</t>
    </r>
    <r>
      <rPr>
        <sz val="16"/>
        <rFont val="方正仿宋_GBK"/>
        <charset val="134"/>
      </rPr>
      <t>余人，监测对象</t>
    </r>
    <r>
      <rPr>
        <sz val="16"/>
        <rFont val="Times New Roman"/>
        <charset val="134"/>
      </rPr>
      <t>200</t>
    </r>
    <r>
      <rPr>
        <sz val="16"/>
        <rFont val="方正仿宋_GBK"/>
        <charset val="134"/>
      </rPr>
      <t>余人</t>
    </r>
  </si>
  <si>
    <r>
      <rPr>
        <sz val="16"/>
        <rFont val="方正仿宋_GBK"/>
        <charset val="134"/>
      </rPr>
      <t>一、群众参与</t>
    </r>
    <r>
      <rPr>
        <sz val="16"/>
        <rFont val="Times New Roman"/>
        <charset val="134"/>
      </rPr>
      <t>:30</t>
    </r>
    <r>
      <rPr>
        <sz val="16"/>
        <rFont val="方正仿宋_GBK"/>
        <charset val="134"/>
      </rPr>
      <t>人参与前期项目确定会议、决议，</t>
    </r>
    <r>
      <rPr>
        <sz val="16"/>
        <rFont val="Times New Roman"/>
        <charset val="134"/>
      </rPr>
      <t>25</t>
    </r>
    <r>
      <rPr>
        <sz val="16"/>
        <rFont val="方正仿宋_GBK"/>
        <charset val="134"/>
      </rPr>
      <t>人参与入库项目的选择，</t>
    </r>
    <r>
      <rPr>
        <sz val="16"/>
        <rFont val="Times New Roman"/>
        <charset val="134"/>
      </rPr>
      <t>6</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t>
    </r>
    <r>
      <rPr>
        <sz val="16"/>
        <rFont val="方正仿宋_GBK"/>
        <charset val="134"/>
      </rPr>
      <t>通过积分和物品兑换引导群众参与宣讲学习、村社公益事业、志恩服务活动等，养成良好文明习惯、遵纪守法、传承传统美德，破除陈规陋习，增强村民凝聚力，做有理想、有道德、有文化、有纪律的高观镇新型农民。</t>
    </r>
  </si>
  <si>
    <r>
      <rPr>
        <sz val="16"/>
        <rFont val="Times New Roman"/>
        <charset val="134"/>
      </rPr>
      <t>12</t>
    </r>
    <r>
      <rPr>
        <sz val="16"/>
        <rFont val="方正仿宋_GBK"/>
        <charset val="134"/>
      </rPr>
      <t>个村（社区）完成积分兑换制度改补为奖项目</t>
    </r>
  </si>
  <si>
    <r>
      <rPr>
        <sz val="16"/>
        <rFont val="方正仿宋_GBK"/>
        <charset val="134"/>
      </rPr>
      <t>保障</t>
    </r>
    <r>
      <rPr>
        <sz val="16"/>
        <rFont val="Times New Roman"/>
        <charset val="134"/>
      </rPr>
      <t>12</t>
    </r>
    <r>
      <rPr>
        <sz val="16"/>
        <rFont val="方正仿宋_GBK"/>
        <charset val="134"/>
      </rPr>
      <t>个积分超市运行</t>
    </r>
  </si>
  <si>
    <r>
      <rPr>
        <sz val="16"/>
        <rFont val="Times New Roman"/>
        <charset val="134"/>
      </rPr>
      <t>2</t>
    </r>
    <r>
      <rPr>
        <sz val="16"/>
        <rFont val="方正仿宋_GBK"/>
        <charset val="134"/>
      </rPr>
      <t>万元</t>
    </r>
    <r>
      <rPr>
        <sz val="16"/>
        <rFont val="Times New Roman"/>
        <charset val="134"/>
      </rPr>
      <t>/</t>
    </r>
    <r>
      <rPr>
        <sz val="16"/>
        <rFont val="方正仿宋_GBK"/>
        <charset val="134"/>
      </rPr>
      <t>村</t>
    </r>
  </si>
  <si>
    <r>
      <rPr>
        <sz val="16"/>
        <rFont val="方正仿宋_GBK"/>
        <charset val="134"/>
      </rPr>
      <t>减少群众生活成本支出</t>
    </r>
    <r>
      <rPr>
        <sz val="16"/>
        <rFont val="Times New Roman"/>
        <charset val="134"/>
      </rPr>
      <t>24</t>
    </r>
    <r>
      <rPr>
        <sz val="16"/>
        <rFont val="方正仿宋_GBK"/>
        <charset val="134"/>
      </rPr>
      <t>万元</t>
    </r>
  </si>
  <si>
    <r>
      <rPr>
        <sz val="16"/>
        <rFont val="方正仿宋_GBK"/>
        <charset val="134"/>
      </rPr>
      <t>全镇</t>
    </r>
    <r>
      <rPr>
        <sz val="16"/>
        <rFont val="Times New Roman"/>
        <charset val="134"/>
      </rPr>
      <t>12</t>
    </r>
    <r>
      <rPr>
        <sz val="16"/>
        <rFont val="方正仿宋_GBK"/>
        <charset val="134"/>
      </rPr>
      <t>个村（社区）群众受益</t>
    </r>
  </si>
  <si>
    <r>
      <rPr>
        <sz val="16"/>
        <rFont val="Times New Roman"/>
        <charset val="0"/>
      </rPr>
      <t>1000</t>
    </r>
    <r>
      <rPr>
        <sz val="16"/>
        <rFont val="方正仿宋_GBK"/>
        <charset val="134"/>
      </rPr>
      <t>余人</t>
    </r>
  </si>
  <si>
    <t>刘久凤</t>
  </si>
  <si>
    <r>
      <rPr>
        <sz val="16"/>
        <rFont val="方正仿宋_GBK"/>
        <charset val="134"/>
      </rPr>
      <t>城口县</t>
    </r>
    <r>
      <rPr>
        <sz val="16"/>
        <rFont val="Times New Roman"/>
        <charset val="134"/>
      </rPr>
      <t>2024</t>
    </r>
    <r>
      <rPr>
        <sz val="16"/>
        <rFont val="方正仿宋_GBK"/>
        <charset val="134"/>
      </rPr>
      <t>年修齐镇农村安全人饮巩固提升项目</t>
    </r>
  </si>
  <si>
    <r>
      <rPr>
        <sz val="16"/>
        <rFont val="方正仿宋_GBK"/>
        <charset val="134"/>
      </rPr>
      <t>建设长约</t>
    </r>
    <r>
      <rPr>
        <sz val="16"/>
        <rFont val="Times New Roman"/>
        <charset val="134"/>
      </rPr>
      <t>3000</t>
    </r>
    <r>
      <rPr>
        <sz val="16"/>
        <rFont val="方正仿宋_GBK"/>
        <charset val="134"/>
      </rPr>
      <t>米</t>
    </r>
    <r>
      <rPr>
        <sz val="16"/>
        <rFont val="Times New Roman"/>
        <charset val="134"/>
      </rPr>
      <t>PE200</t>
    </r>
    <r>
      <rPr>
        <sz val="16"/>
        <rFont val="方正仿宋_GBK"/>
        <charset val="134"/>
      </rPr>
      <t>管道、蓄水池</t>
    </r>
    <r>
      <rPr>
        <sz val="16"/>
        <rFont val="Times New Roman"/>
        <charset val="134"/>
      </rPr>
      <t>100</t>
    </r>
    <r>
      <rPr>
        <sz val="16"/>
        <rFont val="方正仿宋_GBK"/>
        <charset val="134"/>
      </rPr>
      <t>余</t>
    </r>
    <r>
      <rPr>
        <sz val="16"/>
        <rFont val="Times New Roman"/>
        <charset val="134"/>
      </rPr>
      <t>m³</t>
    </r>
    <r>
      <rPr>
        <sz val="16"/>
        <rFont val="方正仿宋_GBK"/>
        <charset val="134"/>
      </rPr>
      <t>、长约</t>
    </r>
    <r>
      <rPr>
        <sz val="16"/>
        <rFont val="Times New Roman"/>
        <charset val="134"/>
      </rPr>
      <t>4000</t>
    </r>
    <r>
      <rPr>
        <sz val="16"/>
        <rFont val="方正仿宋_GBK"/>
        <charset val="134"/>
      </rPr>
      <t>米</t>
    </r>
    <r>
      <rPr>
        <sz val="16"/>
        <rFont val="Times New Roman"/>
        <charset val="134"/>
      </rPr>
      <t>PE75</t>
    </r>
    <r>
      <rPr>
        <sz val="16"/>
        <rFont val="方正仿宋_GBK"/>
        <charset val="134"/>
      </rPr>
      <t>管道及取水口、沉沙池等配套设施。</t>
    </r>
  </si>
  <si>
    <r>
      <rPr>
        <sz val="16"/>
        <rFont val="方正仿宋_GBK"/>
        <charset val="134"/>
      </rPr>
      <t>修齐镇家园村棉溪沟和修齐镇香坪村</t>
    </r>
    <r>
      <rPr>
        <sz val="16"/>
        <rFont val="Times New Roman"/>
        <charset val="134"/>
      </rPr>
      <t>1</t>
    </r>
    <r>
      <rPr>
        <sz val="16"/>
        <rFont val="方正仿宋_GBK"/>
        <charset val="134"/>
      </rPr>
      <t>社、</t>
    </r>
    <r>
      <rPr>
        <sz val="16"/>
        <rFont val="Times New Roman"/>
        <charset val="134"/>
      </rPr>
      <t>2</t>
    </r>
    <r>
      <rPr>
        <sz val="16"/>
        <rFont val="方正仿宋_GBK"/>
        <charset val="134"/>
      </rPr>
      <t>社、</t>
    </r>
    <r>
      <rPr>
        <sz val="16"/>
        <rFont val="Times New Roman"/>
        <charset val="134"/>
      </rPr>
      <t>3</t>
    </r>
    <r>
      <rPr>
        <sz val="16"/>
        <rFont val="方正仿宋_GBK"/>
        <charset val="134"/>
      </rPr>
      <t>社</t>
    </r>
  </si>
  <si>
    <r>
      <rPr>
        <sz val="16"/>
        <rFont val="方正仿宋_GBK"/>
        <charset val="134"/>
      </rPr>
      <t>通过项目实施，可以解决家园村、东河村、香坪村</t>
    </r>
    <r>
      <rPr>
        <sz val="16"/>
        <rFont val="Times New Roman"/>
        <charset val="134"/>
      </rPr>
      <t>300</t>
    </r>
    <r>
      <rPr>
        <sz val="16"/>
        <rFont val="方正仿宋_GBK"/>
        <charset val="134"/>
      </rPr>
      <t>名群众安全人饮保供问题，切实保障居民供水量，提升群众的幸福指数，受益群众</t>
    </r>
    <r>
      <rPr>
        <sz val="16"/>
        <rFont val="Times New Roman"/>
        <charset val="134"/>
      </rPr>
      <t>300</t>
    </r>
    <r>
      <rPr>
        <sz val="16"/>
        <rFont val="方正仿宋_GBK"/>
        <charset val="134"/>
      </rPr>
      <t>余人，其中脱贫人口</t>
    </r>
    <r>
      <rPr>
        <sz val="16"/>
        <rFont val="Times New Roman"/>
        <charset val="134"/>
      </rPr>
      <t>60</t>
    </r>
    <r>
      <rPr>
        <sz val="16"/>
        <rFont val="方正仿宋_GBK"/>
        <charset val="134"/>
      </rPr>
      <t>余人，监测对象</t>
    </r>
    <r>
      <rPr>
        <sz val="16"/>
        <rFont val="Times New Roman"/>
        <charset val="134"/>
      </rPr>
      <t>50</t>
    </r>
    <r>
      <rPr>
        <sz val="16"/>
        <rFont val="方正仿宋_GBK"/>
        <charset val="134"/>
      </rPr>
      <t>余人</t>
    </r>
  </si>
  <si>
    <r>
      <rPr>
        <sz val="16"/>
        <rFont val="方正仿宋_GBK"/>
        <charset val="134"/>
      </rPr>
      <t>一、群众参与</t>
    </r>
    <r>
      <rPr>
        <sz val="16"/>
        <rFont val="Times New Roman"/>
        <charset val="134"/>
      </rPr>
      <t>:10</t>
    </r>
    <r>
      <rPr>
        <sz val="16"/>
        <rFont val="方正仿宋_GBK"/>
        <charset val="134"/>
      </rPr>
      <t>人参与前期项目确定会议、决议，</t>
    </r>
    <r>
      <rPr>
        <sz val="16"/>
        <rFont val="Times New Roman"/>
        <charset val="134"/>
      </rPr>
      <t>10</t>
    </r>
    <r>
      <rPr>
        <sz val="16"/>
        <rFont val="方正仿宋_GBK"/>
        <charset val="134"/>
      </rPr>
      <t>人参与入库项目的选择，</t>
    </r>
    <r>
      <rPr>
        <sz val="16"/>
        <rFont val="Times New Roman"/>
        <charset val="134"/>
      </rPr>
      <t>3</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二、利益联结机制：项目实施可以带动</t>
    </r>
    <r>
      <rPr>
        <sz val="16"/>
        <rFont val="Times New Roman"/>
        <charset val="134"/>
      </rPr>
      <t>10</t>
    </r>
    <r>
      <rPr>
        <sz val="16"/>
        <rFont val="方正仿宋_GBK"/>
        <charset val="134"/>
      </rPr>
      <t>余人务工增收，</t>
    </r>
    <r>
      <rPr>
        <sz val="16"/>
        <rFont val="Times New Roman"/>
        <charset val="134"/>
      </rPr>
      <t>100</t>
    </r>
    <r>
      <rPr>
        <sz val="16"/>
        <rFont val="方正仿宋_GBK"/>
        <charset val="134"/>
      </rPr>
      <t>元</t>
    </r>
    <r>
      <rPr>
        <sz val="16"/>
        <rFont val="Times New Roman"/>
        <charset val="134"/>
      </rPr>
      <t>/</t>
    </r>
    <r>
      <rPr>
        <sz val="16"/>
        <rFont val="方正仿宋_GBK"/>
        <charset val="134"/>
      </rPr>
      <t>人</t>
    </r>
    <r>
      <rPr>
        <sz val="16"/>
        <rFont val="Times New Roman"/>
        <charset val="134"/>
      </rPr>
      <t xml:space="preserve"> •</t>
    </r>
    <r>
      <rPr>
        <sz val="16"/>
        <rFont val="方正仿宋_GBK"/>
        <charset val="134"/>
      </rPr>
      <t>天，脱贫群众直接享受安全饮水到户，不断提高辖区饮水保供能力。</t>
    </r>
  </si>
  <si>
    <t>完成家园村棉溪沟和香坪村安全人饮巩固提升</t>
  </si>
  <si>
    <r>
      <rPr>
        <sz val="16"/>
        <rFont val="方正仿宋_GBK"/>
        <charset val="134"/>
      </rPr>
      <t>长约</t>
    </r>
    <r>
      <rPr>
        <sz val="16"/>
        <rFont val="Times New Roman"/>
        <charset val="134"/>
      </rPr>
      <t>3000</t>
    </r>
    <r>
      <rPr>
        <sz val="16"/>
        <rFont val="方正仿宋_GBK"/>
        <charset val="134"/>
      </rPr>
      <t>米</t>
    </r>
    <r>
      <rPr>
        <sz val="16"/>
        <rFont val="Times New Roman"/>
        <charset val="134"/>
      </rPr>
      <t>PE200</t>
    </r>
    <r>
      <rPr>
        <sz val="16"/>
        <rFont val="方正仿宋_GBK"/>
        <charset val="134"/>
      </rPr>
      <t>管道、蓄水池</t>
    </r>
    <r>
      <rPr>
        <sz val="16"/>
        <rFont val="Times New Roman"/>
        <charset val="134"/>
      </rPr>
      <t>100</t>
    </r>
    <r>
      <rPr>
        <sz val="16"/>
        <rFont val="方正仿宋_GBK"/>
        <charset val="134"/>
      </rPr>
      <t>余</t>
    </r>
    <r>
      <rPr>
        <sz val="16"/>
        <rFont val="Times New Roman"/>
        <charset val="134"/>
      </rPr>
      <t>m³</t>
    </r>
    <r>
      <rPr>
        <sz val="16"/>
        <rFont val="方正仿宋_GBK"/>
        <charset val="134"/>
      </rPr>
      <t>、长约</t>
    </r>
    <r>
      <rPr>
        <sz val="16"/>
        <rFont val="Times New Roman"/>
        <charset val="134"/>
      </rPr>
      <t>4000</t>
    </r>
    <r>
      <rPr>
        <sz val="16"/>
        <rFont val="方正仿宋_GBK"/>
        <charset val="134"/>
      </rPr>
      <t>米</t>
    </r>
    <r>
      <rPr>
        <sz val="16"/>
        <rFont val="Times New Roman"/>
        <charset val="134"/>
      </rPr>
      <t>PE75</t>
    </r>
    <r>
      <rPr>
        <sz val="16"/>
        <rFont val="方正仿宋_GBK"/>
        <charset val="134"/>
      </rPr>
      <t>管道及取水口、沉沙池等配套设施。</t>
    </r>
  </si>
  <si>
    <r>
      <rPr>
        <sz val="16"/>
        <rFont val="方正仿宋_GBK"/>
        <charset val="134"/>
      </rPr>
      <t>≦</t>
    </r>
    <r>
      <rPr>
        <sz val="16"/>
        <rFont val="Times New Roman"/>
        <charset val="134"/>
      </rPr>
      <t>130</t>
    </r>
    <r>
      <rPr>
        <sz val="16"/>
        <rFont val="方正仿宋_GBK"/>
        <charset val="134"/>
      </rPr>
      <t>万元</t>
    </r>
  </si>
  <si>
    <r>
      <rPr>
        <sz val="16"/>
        <rFont val="Times New Roman"/>
        <charset val="134"/>
      </rPr>
      <t>60</t>
    </r>
    <r>
      <rPr>
        <sz val="16"/>
        <rFont val="方正仿宋_GBK"/>
        <charset val="134"/>
      </rPr>
      <t>余人</t>
    </r>
  </si>
  <si>
    <r>
      <rPr>
        <sz val="16"/>
        <rFont val="方正仿宋_GBK"/>
        <charset val="134"/>
      </rPr>
      <t>城口县</t>
    </r>
    <r>
      <rPr>
        <sz val="16"/>
        <rFont val="Times New Roman"/>
        <charset val="134"/>
      </rPr>
      <t>2024</t>
    </r>
    <r>
      <rPr>
        <sz val="16"/>
        <rFont val="方正仿宋_GBK"/>
        <charset val="134"/>
      </rPr>
      <t>年修齐镇白果村赖家河口跨河桥建设项目</t>
    </r>
  </si>
  <si>
    <r>
      <rPr>
        <sz val="16"/>
        <rFont val="方正仿宋_GBK"/>
        <charset val="134"/>
      </rPr>
      <t>建设一座长约</t>
    </r>
    <r>
      <rPr>
        <sz val="16"/>
        <rFont val="Times New Roman"/>
        <charset val="134"/>
      </rPr>
      <t>200</t>
    </r>
    <r>
      <rPr>
        <sz val="16"/>
        <rFont val="方正仿宋_GBK"/>
        <charset val="134"/>
      </rPr>
      <t>米，宽约</t>
    </r>
    <r>
      <rPr>
        <sz val="16"/>
        <rFont val="Times New Roman"/>
        <charset val="134"/>
      </rPr>
      <t>1.5</t>
    </r>
    <r>
      <rPr>
        <sz val="16"/>
        <rFont val="方正仿宋_GBK"/>
        <charset val="134"/>
      </rPr>
      <t>米的的人行便桥</t>
    </r>
  </si>
  <si>
    <t>修齐镇白果村赖家河口</t>
  </si>
  <si>
    <r>
      <rPr>
        <sz val="16"/>
        <rFont val="方正仿宋_GBK"/>
        <charset val="134"/>
      </rPr>
      <t>项目实施解决</t>
    </r>
    <r>
      <rPr>
        <sz val="16"/>
        <rFont val="Times New Roman"/>
        <charset val="134"/>
      </rPr>
      <t>60</t>
    </r>
    <r>
      <rPr>
        <sz val="16"/>
        <rFont val="方正仿宋_GBK"/>
        <charset val="134"/>
      </rPr>
      <t>余户群众生产生活问题，为群众带来便利方便群众出行，保障群众出行安全，提升群众的幸福指数，受益群众</t>
    </r>
    <r>
      <rPr>
        <sz val="16"/>
        <rFont val="Times New Roman"/>
        <charset val="134"/>
      </rPr>
      <t>250</t>
    </r>
    <r>
      <rPr>
        <sz val="16"/>
        <rFont val="方正仿宋_GBK"/>
        <charset val="134"/>
      </rPr>
      <t>余人，其中脱贫人口</t>
    </r>
    <r>
      <rPr>
        <sz val="16"/>
        <rFont val="Times New Roman"/>
        <charset val="134"/>
      </rPr>
      <t>40</t>
    </r>
    <r>
      <rPr>
        <sz val="16"/>
        <rFont val="方正仿宋_GBK"/>
        <charset val="134"/>
      </rPr>
      <t>余人，监测对象</t>
    </r>
    <r>
      <rPr>
        <sz val="16"/>
        <rFont val="Times New Roman"/>
        <charset val="134"/>
      </rPr>
      <t>4</t>
    </r>
    <r>
      <rPr>
        <sz val="16"/>
        <rFont val="方正仿宋_GBK"/>
        <charset val="134"/>
      </rPr>
      <t>人</t>
    </r>
  </si>
  <si>
    <r>
      <rPr>
        <sz val="16"/>
        <rFont val="方正仿宋_GBK"/>
        <charset val="134"/>
      </rPr>
      <t>一、群众参与</t>
    </r>
    <r>
      <rPr>
        <sz val="16"/>
        <rFont val="Times New Roman"/>
        <charset val="134"/>
      </rPr>
      <t>:25</t>
    </r>
    <r>
      <rPr>
        <sz val="16"/>
        <rFont val="方正仿宋_GBK"/>
        <charset val="134"/>
      </rPr>
      <t>人参与前期项目确定会议、决议，</t>
    </r>
    <r>
      <rPr>
        <sz val="16"/>
        <rFont val="Times New Roman"/>
        <charset val="134"/>
      </rPr>
      <t>25</t>
    </r>
    <r>
      <rPr>
        <sz val="16"/>
        <rFont val="方正仿宋_GBK"/>
        <charset val="134"/>
      </rPr>
      <t>人参与入库项目的选择，</t>
    </r>
    <r>
      <rPr>
        <sz val="16"/>
        <rFont val="Times New Roman"/>
        <charset val="134"/>
      </rPr>
      <t>3</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二、利益联结机制：项目实施可以带动</t>
    </r>
    <r>
      <rPr>
        <sz val="16"/>
        <rFont val="Times New Roman"/>
        <charset val="134"/>
      </rPr>
      <t>10</t>
    </r>
    <r>
      <rPr>
        <sz val="16"/>
        <rFont val="方正仿宋_GBK"/>
        <charset val="134"/>
      </rPr>
      <t>余人务工增收，</t>
    </r>
    <r>
      <rPr>
        <sz val="16"/>
        <rFont val="Times New Roman"/>
        <charset val="134"/>
      </rPr>
      <t>80</t>
    </r>
    <r>
      <rPr>
        <sz val="16"/>
        <rFont val="方正仿宋_GBK"/>
        <charset val="134"/>
      </rPr>
      <t>元</t>
    </r>
    <r>
      <rPr>
        <sz val="16"/>
        <rFont val="Times New Roman"/>
        <charset val="134"/>
      </rPr>
      <t>/</t>
    </r>
    <r>
      <rPr>
        <sz val="16"/>
        <rFont val="方正仿宋_GBK"/>
        <charset val="134"/>
      </rPr>
      <t>人</t>
    </r>
    <r>
      <rPr>
        <sz val="16"/>
        <rFont val="Times New Roman"/>
        <charset val="134"/>
      </rPr>
      <t xml:space="preserve"> •</t>
    </r>
    <r>
      <rPr>
        <sz val="16"/>
        <rFont val="方正仿宋_GBK"/>
        <charset val="134"/>
      </rPr>
      <t>天，脱贫群众直接享受人行便桥建设带来的便利和保障群众出行安全。</t>
    </r>
  </si>
  <si>
    <r>
      <rPr>
        <sz val="16"/>
        <rFont val="方正仿宋_GBK"/>
        <charset val="134"/>
      </rPr>
      <t>完成</t>
    </r>
    <r>
      <rPr>
        <sz val="16"/>
        <rFont val="Times New Roman"/>
        <charset val="134"/>
      </rPr>
      <t>1</t>
    </r>
    <r>
      <rPr>
        <sz val="16"/>
        <rFont val="方正仿宋_GBK"/>
        <charset val="134"/>
      </rPr>
      <t>座长约</t>
    </r>
    <r>
      <rPr>
        <sz val="16"/>
        <rFont val="Times New Roman"/>
        <charset val="134"/>
      </rPr>
      <t>200</t>
    </r>
    <r>
      <rPr>
        <sz val="16"/>
        <rFont val="方正仿宋_GBK"/>
        <charset val="134"/>
      </rPr>
      <t>米的人行便桥建设</t>
    </r>
  </si>
  <si>
    <r>
      <rPr>
        <sz val="16"/>
        <rFont val="方正仿宋_GBK"/>
        <charset val="134"/>
      </rPr>
      <t>长约</t>
    </r>
    <r>
      <rPr>
        <sz val="16"/>
        <rFont val="Times New Roman"/>
        <charset val="134"/>
      </rPr>
      <t>200</t>
    </r>
    <r>
      <rPr>
        <sz val="16"/>
        <rFont val="方正仿宋_GBK"/>
        <charset val="134"/>
      </rPr>
      <t>米</t>
    </r>
  </si>
  <si>
    <r>
      <rPr>
        <sz val="16"/>
        <rFont val="方正仿宋_GBK"/>
        <charset val="134"/>
      </rPr>
      <t>≦</t>
    </r>
    <r>
      <rPr>
        <sz val="16"/>
        <rFont val="Times New Roman"/>
        <charset val="134"/>
      </rPr>
      <t>250</t>
    </r>
    <r>
      <rPr>
        <sz val="16"/>
        <rFont val="方正仿宋_GBK"/>
        <charset val="134"/>
      </rPr>
      <t>万元</t>
    </r>
  </si>
  <si>
    <t>脱贫群众直接享受人行便桥建设带来的便利和保障群众出行安全。</t>
  </si>
  <si>
    <t>城口县发展改革委</t>
  </si>
  <si>
    <r>
      <rPr>
        <sz val="16"/>
        <rFont val="Times New Roman"/>
        <charset val="134"/>
      </rPr>
      <t>250</t>
    </r>
    <r>
      <rPr>
        <sz val="16"/>
        <rFont val="方正仿宋_GBK"/>
        <charset val="134"/>
      </rPr>
      <t>余人</t>
    </r>
  </si>
  <si>
    <r>
      <rPr>
        <sz val="16"/>
        <rFont val="Times New Roman"/>
        <charset val="134"/>
      </rPr>
      <t>40</t>
    </r>
    <r>
      <rPr>
        <sz val="16"/>
        <rFont val="方正仿宋_GBK"/>
        <charset val="134"/>
      </rPr>
      <t>余人</t>
    </r>
  </si>
  <si>
    <r>
      <rPr>
        <sz val="16"/>
        <rFont val="方正仿宋_GBK"/>
        <charset val="134"/>
      </rPr>
      <t>城口县</t>
    </r>
    <r>
      <rPr>
        <sz val="16"/>
        <rFont val="Times New Roman"/>
        <charset val="134"/>
      </rPr>
      <t>2024</t>
    </r>
    <r>
      <rPr>
        <sz val="16"/>
        <rFont val="方正仿宋_GBK"/>
        <charset val="134"/>
      </rPr>
      <t>年修齐镇花坪村索桥维修项目</t>
    </r>
  </si>
  <si>
    <r>
      <rPr>
        <sz val="16"/>
        <rFont val="方正仿宋_GBK"/>
        <charset val="134"/>
      </rPr>
      <t>更换约</t>
    </r>
    <r>
      <rPr>
        <sz val="16"/>
        <rFont val="Times New Roman"/>
        <charset val="134"/>
      </rPr>
      <t>500</t>
    </r>
    <r>
      <rPr>
        <sz val="16"/>
        <rFont val="方正仿宋_GBK"/>
        <charset val="134"/>
      </rPr>
      <t>米的钢丝绳和</t>
    </r>
    <r>
      <rPr>
        <sz val="16"/>
        <rFont val="Times New Roman"/>
        <charset val="134"/>
      </rPr>
      <t>80</t>
    </r>
    <r>
      <rPr>
        <sz val="16"/>
        <rFont val="方正仿宋_GBK"/>
        <charset val="134"/>
      </rPr>
      <t>米长的桥面板及附属设施。</t>
    </r>
  </si>
  <si>
    <t>改扩建</t>
  </si>
  <si>
    <r>
      <rPr>
        <sz val="16"/>
        <rFont val="方正仿宋_GBK"/>
        <charset val="134"/>
      </rPr>
      <t>项目实施解决</t>
    </r>
    <r>
      <rPr>
        <sz val="16"/>
        <rFont val="Times New Roman"/>
        <charset val="134"/>
      </rPr>
      <t>20</t>
    </r>
    <r>
      <rPr>
        <sz val="16"/>
        <rFont val="方正仿宋_GBK"/>
        <charset val="134"/>
      </rPr>
      <t>余户群众生产生活问题，为群众带来便利方便群众出行，保障群众出行安全，提升群众的幸福指数，受益群众</t>
    </r>
    <r>
      <rPr>
        <sz val="16"/>
        <rFont val="Times New Roman"/>
        <charset val="134"/>
      </rPr>
      <t>80</t>
    </r>
    <r>
      <rPr>
        <sz val="16"/>
        <rFont val="方正仿宋_GBK"/>
        <charset val="134"/>
      </rPr>
      <t>余人，其中脱贫人口</t>
    </r>
    <r>
      <rPr>
        <sz val="16"/>
        <rFont val="Times New Roman"/>
        <charset val="134"/>
      </rPr>
      <t>10</t>
    </r>
    <r>
      <rPr>
        <sz val="16"/>
        <rFont val="方正仿宋_GBK"/>
        <charset val="134"/>
      </rPr>
      <t>余人，监测对象</t>
    </r>
    <r>
      <rPr>
        <sz val="16"/>
        <rFont val="Times New Roman"/>
        <charset val="134"/>
      </rPr>
      <t>2</t>
    </r>
    <r>
      <rPr>
        <sz val="16"/>
        <rFont val="方正仿宋_GBK"/>
        <charset val="134"/>
      </rPr>
      <t>人</t>
    </r>
  </si>
  <si>
    <t>完成花坪村索桥维修建设，解决索桥安全通行问题，同时保障群众生产出行安全，持续提高群众满意度</t>
  </si>
  <si>
    <r>
      <rPr>
        <sz val="16"/>
        <rFont val="方正仿宋_GBK"/>
        <charset val="134"/>
      </rPr>
      <t>长约</t>
    </r>
    <r>
      <rPr>
        <sz val="16"/>
        <rFont val="Times New Roman"/>
        <charset val="134"/>
      </rPr>
      <t>500</t>
    </r>
    <r>
      <rPr>
        <sz val="16"/>
        <rFont val="方正仿宋_GBK"/>
        <charset val="134"/>
      </rPr>
      <t>米的钢丝绳和</t>
    </r>
    <r>
      <rPr>
        <sz val="16"/>
        <rFont val="Times New Roman"/>
        <charset val="134"/>
      </rPr>
      <t>80</t>
    </r>
    <r>
      <rPr>
        <sz val="16"/>
        <rFont val="方正仿宋_GBK"/>
        <charset val="134"/>
      </rPr>
      <t>米长的桥面板</t>
    </r>
  </si>
  <si>
    <r>
      <rPr>
        <sz val="16"/>
        <rFont val="方正仿宋_GBK"/>
        <charset val="134"/>
      </rPr>
      <t>≦</t>
    </r>
    <r>
      <rPr>
        <sz val="16"/>
        <rFont val="Times New Roman"/>
        <charset val="134"/>
      </rPr>
      <t>30</t>
    </r>
    <r>
      <rPr>
        <sz val="16"/>
        <rFont val="方正仿宋_GBK"/>
        <charset val="134"/>
      </rPr>
      <t>万元</t>
    </r>
  </si>
  <si>
    <t>持续整治索桥的安全隐患，提高索桥的使用寿命，同时脱贫群众直接享受人行便桥建设带来的便利和保障群众出行安全。</t>
  </si>
  <si>
    <r>
      <rPr>
        <sz val="16"/>
        <rFont val="Times New Roman"/>
        <charset val="134"/>
      </rPr>
      <t>80</t>
    </r>
    <r>
      <rPr>
        <sz val="16"/>
        <rFont val="方正仿宋_GBK"/>
        <charset val="134"/>
      </rPr>
      <t>余人</t>
    </r>
  </si>
  <si>
    <r>
      <rPr>
        <sz val="16"/>
        <rFont val="Times New Roman"/>
        <charset val="134"/>
      </rPr>
      <t>10</t>
    </r>
    <r>
      <rPr>
        <sz val="16"/>
        <rFont val="方正仿宋_GBK"/>
        <charset val="134"/>
      </rPr>
      <t>余人</t>
    </r>
  </si>
  <si>
    <r>
      <rPr>
        <sz val="16"/>
        <rFont val="方正仿宋_GBK"/>
        <charset val="134"/>
      </rPr>
      <t>城口县</t>
    </r>
    <r>
      <rPr>
        <sz val="16"/>
        <rFont val="Times New Roman"/>
        <charset val="134"/>
      </rPr>
      <t>2024</t>
    </r>
    <r>
      <rPr>
        <sz val="16"/>
        <rFont val="方正仿宋_GBK"/>
        <charset val="134"/>
      </rPr>
      <t>年修齐镇东河村水产养殖项目</t>
    </r>
  </si>
  <si>
    <t>水产养殖业发展</t>
  </si>
  <si>
    <r>
      <rPr>
        <sz val="16"/>
        <rFont val="方正仿宋_GBK"/>
        <charset val="134"/>
      </rPr>
      <t>新建水产养殖（生态多鳞白甲鱼养殖场）面积</t>
    </r>
    <r>
      <rPr>
        <sz val="16"/>
        <rFont val="Times New Roman"/>
        <charset val="134"/>
      </rPr>
      <t>2000</t>
    </r>
    <r>
      <rPr>
        <sz val="16"/>
        <rFont val="方正仿宋_GBK"/>
        <charset val="134"/>
      </rPr>
      <t>平方米，投放鱼苗</t>
    </r>
    <r>
      <rPr>
        <sz val="16"/>
        <rFont val="Times New Roman"/>
        <charset val="134"/>
      </rPr>
      <t>10</t>
    </r>
    <r>
      <rPr>
        <sz val="16"/>
        <rFont val="方正仿宋_GBK"/>
        <charset val="134"/>
      </rPr>
      <t>万尾。</t>
    </r>
  </si>
  <si>
    <t>修齐镇东河村</t>
  </si>
  <si>
    <r>
      <rPr>
        <sz val="16"/>
        <rFont val="方正仿宋_GBK"/>
        <charset val="134"/>
      </rPr>
      <t>通过项目实施，增加群众务工收入，解决本村在家剩余劳动力就业问题；帮助群众增收致富；带动本地旅游发展。受益农户</t>
    </r>
    <r>
      <rPr>
        <sz val="16"/>
        <rFont val="Times New Roman"/>
        <charset val="134"/>
      </rPr>
      <t>90</t>
    </r>
    <r>
      <rPr>
        <sz val="16"/>
        <rFont val="方正仿宋_GBK"/>
        <charset val="134"/>
      </rPr>
      <t>余户，其中脱贫户和监测对象</t>
    </r>
    <r>
      <rPr>
        <sz val="16"/>
        <rFont val="Times New Roman"/>
        <charset val="134"/>
      </rPr>
      <t>20</t>
    </r>
    <r>
      <rPr>
        <sz val="16"/>
        <rFont val="方正仿宋_GBK"/>
        <charset val="134"/>
      </rPr>
      <t>余户</t>
    </r>
  </si>
  <si>
    <r>
      <rPr>
        <sz val="16"/>
        <rFont val="方正仿宋_GBK"/>
        <charset val="134"/>
      </rPr>
      <t>一、群众参与</t>
    </r>
    <r>
      <rPr>
        <sz val="16"/>
        <rFont val="Times New Roman"/>
        <charset val="134"/>
      </rPr>
      <t>:20</t>
    </r>
    <r>
      <rPr>
        <sz val="16"/>
        <rFont val="方正仿宋_GBK"/>
        <charset val="134"/>
      </rPr>
      <t>人参与前期项目确定会议、决议</t>
    </r>
    <r>
      <rPr>
        <sz val="16"/>
        <rFont val="Times New Roman"/>
        <charset val="134"/>
      </rPr>
      <t>20</t>
    </r>
    <r>
      <rPr>
        <sz val="16"/>
        <rFont val="方正仿宋_GBK"/>
        <charset val="134"/>
      </rPr>
      <t>人参与入库项目的选择，</t>
    </r>
    <r>
      <rPr>
        <sz val="16"/>
        <rFont val="Times New Roman"/>
        <charset val="134"/>
      </rPr>
      <t>4</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t>
    </r>
    <r>
      <rPr>
        <sz val="16"/>
        <rFont val="方正仿宋_GBK"/>
        <charset val="134"/>
      </rPr>
      <t>可以带动</t>
    </r>
    <r>
      <rPr>
        <sz val="16"/>
        <rFont val="Times New Roman"/>
        <charset val="134"/>
      </rPr>
      <t>10</t>
    </r>
    <r>
      <rPr>
        <sz val="16"/>
        <rFont val="方正仿宋_GBK"/>
        <charset val="134"/>
      </rPr>
      <t>余户农户务工增加收入户均约</t>
    </r>
    <r>
      <rPr>
        <sz val="16"/>
        <rFont val="Times New Roman"/>
        <charset val="134"/>
      </rPr>
      <t>2000</t>
    </r>
    <r>
      <rPr>
        <sz val="16"/>
        <rFont val="方正仿宋_GBK"/>
        <charset val="134"/>
      </rPr>
      <t>元。</t>
    </r>
  </si>
  <si>
    <t>吸收群众就近务工，提高满意度。</t>
  </si>
  <si>
    <r>
      <rPr>
        <sz val="16"/>
        <rFont val="方正仿宋_GBK"/>
        <charset val="134"/>
      </rPr>
      <t>受益群众</t>
    </r>
    <r>
      <rPr>
        <sz val="16"/>
        <rFont val="Times New Roman"/>
        <charset val="134"/>
      </rPr>
      <t>90</t>
    </r>
    <r>
      <rPr>
        <sz val="16"/>
        <rFont val="方正仿宋_GBK"/>
        <charset val="134"/>
      </rPr>
      <t>余户</t>
    </r>
  </si>
  <si>
    <r>
      <rPr>
        <sz val="16"/>
        <rFont val="Times New Roman"/>
        <charset val="0"/>
      </rPr>
      <t>300</t>
    </r>
    <r>
      <rPr>
        <sz val="16"/>
        <rFont val="方正仿宋_GBK"/>
        <charset val="0"/>
      </rPr>
      <t>余人</t>
    </r>
  </si>
  <si>
    <r>
      <rPr>
        <sz val="16"/>
        <rFont val="Times New Roman"/>
        <charset val="0"/>
      </rPr>
      <t>70</t>
    </r>
    <r>
      <rPr>
        <sz val="16"/>
        <rFont val="方正仿宋_GBK"/>
        <charset val="0"/>
      </rPr>
      <t>余人</t>
    </r>
  </si>
  <si>
    <r>
      <rPr>
        <sz val="16"/>
        <rFont val="方正仿宋_GBK"/>
        <charset val="134"/>
      </rPr>
      <t>城口县</t>
    </r>
    <r>
      <rPr>
        <sz val="16"/>
        <rFont val="Times New Roman"/>
        <charset val="134"/>
      </rPr>
      <t>2024</t>
    </r>
    <r>
      <rPr>
        <sz val="16"/>
        <rFont val="方正仿宋_GBK"/>
        <charset val="134"/>
      </rPr>
      <t>年修齐镇东河村电商平台建设项目</t>
    </r>
  </si>
  <si>
    <t>加工流通项目</t>
  </si>
  <si>
    <t>市场建设和农村物流</t>
  </si>
  <si>
    <r>
      <rPr>
        <sz val="16"/>
        <rFont val="方正仿宋_GBK"/>
        <charset val="134"/>
      </rPr>
      <t>建设农产品电商展销平台</t>
    </r>
    <r>
      <rPr>
        <sz val="16"/>
        <rFont val="Times New Roman"/>
        <charset val="134"/>
      </rPr>
      <t>100</t>
    </r>
    <r>
      <rPr>
        <sz val="16"/>
        <rFont val="方正仿宋_GBK"/>
        <charset val="134"/>
      </rPr>
      <t>平方米，助力城口老腊肉、中药材销售，增加群众收入。</t>
    </r>
  </si>
  <si>
    <r>
      <rPr>
        <sz val="16"/>
        <rFont val="方正仿宋_GBK"/>
        <charset val="134"/>
      </rPr>
      <t>通过项目实施，助力东河村电商平台发展，解决农特产品销售难问题，帮助群众增收致富。受益农户</t>
    </r>
    <r>
      <rPr>
        <sz val="16"/>
        <rFont val="Times New Roman"/>
        <charset val="134"/>
      </rPr>
      <t>40</t>
    </r>
    <r>
      <rPr>
        <sz val="16"/>
        <rFont val="方正仿宋_GBK"/>
        <charset val="134"/>
      </rPr>
      <t>余户，其中脱贫户和监测对象</t>
    </r>
    <r>
      <rPr>
        <sz val="16"/>
        <rFont val="Times New Roman"/>
        <charset val="134"/>
      </rPr>
      <t>10</t>
    </r>
    <r>
      <rPr>
        <sz val="16"/>
        <rFont val="方正仿宋_GBK"/>
        <charset val="134"/>
      </rPr>
      <t>余人</t>
    </r>
  </si>
  <si>
    <r>
      <rPr>
        <sz val="16"/>
        <rFont val="方正仿宋_GBK"/>
        <charset val="134"/>
      </rPr>
      <t>一、群众参与</t>
    </r>
    <r>
      <rPr>
        <sz val="16"/>
        <rFont val="Times New Roman"/>
        <charset val="134"/>
      </rPr>
      <t>:15</t>
    </r>
    <r>
      <rPr>
        <sz val="16"/>
        <rFont val="方正仿宋_GBK"/>
        <charset val="134"/>
      </rPr>
      <t>人参与前期项目确定会议、决议</t>
    </r>
    <r>
      <rPr>
        <sz val="16"/>
        <rFont val="Times New Roman"/>
        <charset val="134"/>
      </rPr>
      <t>15</t>
    </r>
    <r>
      <rPr>
        <sz val="16"/>
        <rFont val="方正仿宋_GBK"/>
        <charset val="134"/>
      </rPr>
      <t>人参与入库项目的选择，</t>
    </r>
    <r>
      <rPr>
        <sz val="16"/>
        <rFont val="Times New Roman"/>
        <charset val="134"/>
      </rPr>
      <t>4</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t>
    </r>
    <r>
      <rPr>
        <sz val="16"/>
        <rFont val="方正仿宋_GBK"/>
        <charset val="134"/>
      </rPr>
      <t>项目实施可以电商发展，户均增收约</t>
    </r>
    <r>
      <rPr>
        <sz val="16"/>
        <rFont val="Times New Roman"/>
        <charset val="134"/>
      </rPr>
      <t>2000</t>
    </r>
    <r>
      <rPr>
        <sz val="16"/>
        <rFont val="方正仿宋_GBK"/>
        <charset val="134"/>
      </rPr>
      <t>元</t>
    </r>
    <r>
      <rPr>
        <sz val="16"/>
        <rFont val="Times New Roman"/>
        <charset val="134"/>
      </rPr>
      <t>/</t>
    </r>
    <r>
      <rPr>
        <sz val="16"/>
        <rFont val="方正仿宋_GBK"/>
        <charset val="134"/>
      </rPr>
      <t>年。</t>
    </r>
  </si>
  <si>
    <t>促进电商发展，实现农户自主增收。</t>
  </si>
  <si>
    <t>城口县商务委</t>
  </si>
  <si>
    <r>
      <rPr>
        <sz val="16"/>
        <rFont val="Times New Roman"/>
        <charset val="0"/>
      </rPr>
      <t>200</t>
    </r>
    <r>
      <rPr>
        <sz val="16"/>
        <rFont val="方正仿宋_GBK"/>
        <charset val="0"/>
      </rPr>
      <t>余人</t>
    </r>
  </si>
  <si>
    <r>
      <rPr>
        <sz val="16"/>
        <rFont val="Times New Roman"/>
        <charset val="0"/>
      </rPr>
      <t>30</t>
    </r>
    <r>
      <rPr>
        <sz val="16"/>
        <rFont val="方正仿宋_GBK"/>
        <charset val="0"/>
      </rPr>
      <t>余人</t>
    </r>
  </si>
  <si>
    <r>
      <rPr>
        <sz val="16"/>
        <rFont val="方正仿宋_GBK"/>
        <charset val="134"/>
      </rPr>
      <t>城口县</t>
    </r>
    <r>
      <rPr>
        <sz val="16"/>
        <rFont val="Times New Roman"/>
        <charset val="134"/>
      </rPr>
      <t>2024</t>
    </r>
    <r>
      <rPr>
        <sz val="16"/>
        <rFont val="方正仿宋_GBK"/>
        <charset val="134"/>
      </rPr>
      <t>年修齐镇东河村</t>
    </r>
    <r>
      <rPr>
        <sz val="16"/>
        <rFont val="Times New Roman"/>
        <charset val="134"/>
      </rPr>
      <t>“</t>
    </r>
    <r>
      <rPr>
        <sz val="16"/>
        <rFont val="方正仿宋_GBK"/>
        <charset val="134"/>
      </rPr>
      <t>一站式</t>
    </r>
    <r>
      <rPr>
        <sz val="16"/>
        <rFont val="Times New Roman"/>
        <charset val="134"/>
      </rPr>
      <t>”</t>
    </r>
    <r>
      <rPr>
        <sz val="16"/>
        <rFont val="方正仿宋_GBK"/>
        <charset val="134"/>
      </rPr>
      <t>综合服务站建设项目</t>
    </r>
  </si>
  <si>
    <t>易地扶贫搬迁后扶</t>
  </si>
  <si>
    <r>
      <rPr>
        <sz val="16"/>
        <rFont val="Times New Roman"/>
        <charset val="134"/>
      </rPr>
      <t>“</t>
    </r>
    <r>
      <rPr>
        <sz val="16"/>
        <rFont val="方正仿宋_GBK"/>
        <charset val="134"/>
      </rPr>
      <t>一站式</t>
    </r>
    <r>
      <rPr>
        <sz val="16"/>
        <rFont val="Times New Roman"/>
        <charset val="134"/>
      </rPr>
      <t>”</t>
    </r>
    <r>
      <rPr>
        <sz val="16"/>
        <rFont val="方正仿宋_GBK"/>
        <charset val="134"/>
      </rPr>
      <t>社区综合服务设施建设</t>
    </r>
  </si>
  <si>
    <r>
      <rPr>
        <sz val="16"/>
        <rFont val="方正仿宋_GBK"/>
        <charset val="134"/>
      </rPr>
      <t>聚焦安置点养老问题，新建</t>
    </r>
    <r>
      <rPr>
        <sz val="16"/>
        <rFont val="Times New Roman"/>
        <charset val="134"/>
      </rPr>
      <t>“</t>
    </r>
    <r>
      <rPr>
        <sz val="16"/>
        <rFont val="方正仿宋_GBK"/>
        <charset val="134"/>
      </rPr>
      <t>一站式</t>
    </r>
    <r>
      <rPr>
        <sz val="16"/>
        <rFont val="Times New Roman"/>
        <charset val="134"/>
      </rPr>
      <t>”</t>
    </r>
    <r>
      <rPr>
        <sz val="16"/>
        <rFont val="方正仿宋_GBK"/>
        <charset val="134"/>
      </rPr>
      <t>综合服务站</t>
    </r>
    <r>
      <rPr>
        <sz val="16"/>
        <rFont val="Times New Roman"/>
        <charset val="134"/>
      </rPr>
      <t>1000</t>
    </r>
    <r>
      <rPr>
        <sz val="16"/>
        <rFont val="方正仿宋_GBK"/>
        <charset val="134"/>
      </rPr>
      <t>平方米并配套相关设施设备。</t>
    </r>
  </si>
  <si>
    <r>
      <rPr>
        <sz val="16"/>
        <rFont val="方正仿宋_GBK"/>
        <charset val="134"/>
      </rPr>
      <t>通过项目实施，增加群众务工收入，解决本村在家剩余劳动力就业问题；帮助群众增收致富。受益农户</t>
    </r>
    <r>
      <rPr>
        <sz val="16"/>
        <rFont val="Times New Roman"/>
        <charset val="134"/>
      </rPr>
      <t>80</t>
    </r>
    <r>
      <rPr>
        <sz val="16"/>
        <rFont val="方正仿宋_GBK"/>
        <charset val="134"/>
      </rPr>
      <t>余户，其中脱贫户和监测对象</t>
    </r>
    <r>
      <rPr>
        <sz val="16"/>
        <rFont val="Times New Roman"/>
        <charset val="134"/>
      </rPr>
      <t>20</t>
    </r>
    <r>
      <rPr>
        <sz val="16"/>
        <rFont val="方正仿宋_GBK"/>
        <charset val="134"/>
      </rPr>
      <t>余户</t>
    </r>
  </si>
  <si>
    <r>
      <rPr>
        <sz val="16"/>
        <rFont val="Times New Roman"/>
        <charset val="0"/>
      </rPr>
      <t>80</t>
    </r>
    <r>
      <rPr>
        <sz val="16"/>
        <rFont val="方正仿宋_GBK"/>
        <charset val="0"/>
      </rPr>
      <t>余人</t>
    </r>
  </si>
  <si>
    <r>
      <rPr>
        <sz val="16"/>
        <rFont val="方正仿宋_GBK"/>
        <charset val="134"/>
      </rPr>
      <t>城口县</t>
    </r>
    <r>
      <rPr>
        <sz val="16"/>
        <rFont val="Times New Roman"/>
        <charset val="134"/>
      </rPr>
      <t>2024</t>
    </r>
    <r>
      <rPr>
        <sz val="16"/>
        <rFont val="方正仿宋_GBK"/>
        <charset val="134"/>
      </rPr>
      <t>年高观镇粮油特色产业示范提升项目</t>
    </r>
  </si>
  <si>
    <r>
      <rPr>
        <sz val="16"/>
        <rFont val="方正仿宋_GBK"/>
        <charset val="134"/>
      </rPr>
      <t>对高观镇双竹村和蒲池村</t>
    </r>
    <r>
      <rPr>
        <sz val="16"/>
        <rFont val="Times New Roman"/>
        <charset val="134"/>
      </rPr>
      <t>160</t>
    </r>
    <r>
      <rPr>
        <sz val="16"/>
        <rFont val="方正仿宋_GBK"/>
        <charset val="134"/>
      </rPr>
      <t>亩水稻基地、高观镇</t>
    </r>
    <r>
      <rPr>
        <sz val="16"/>
        <rFont val="Times New Roman"/>
        <charset val="134"/>
      </rPr>
      <t>1300</t>
    </r>
    <r>
      <rPr>
        <sz val="16"/>
        <rFont val="方正仿宋_GBK"/>
        <charset val="134"/>
      </rPr>
      <t>亩油菜基地实施奖补</t>
    </r>
  </si>
  <si>
    <t>高观镇双竹村、蒲池村等村</t>
  </si>
  <si>
    <r>
      <rPr>
        <sz val="16"/>
        <rFont val="方正仿宋_GBK"/>
        <charset val="134"/>
      </rPr>
      <t>对高观镇双竹村和蒲池村</t>
    </r>
    <r>
      <rPr>
        <sz val="16"/>
        <rFont val="Times New Roman"/>
        <charset val="134"/>
      </rPr>
      <t>160</t>
    </r>
    <r>
      <rPr>
        <sz val="16"/>
        <rFont val="方正仿宋_GBK"/>
        <charset val="134"/>
      </rPr>
      <t>亩水稻基地、高观镇</t>
    </r>
    <r>
      <rPr>
        <sz val="16"/>
        <rFont val="Times New Roman"/>
        <charset val="134"/>
      </rPr>
      <t>1300</t>
    </r>
    <r>
      <rPr>
        <sz val="16"/>
        <rFont val="方正仿宋_GBK"/>
        <charset val="134"/>
      </rPr>
      <t>亩油菜基地实施奖补，增加农户生产经营性收入，受益农户</t>
    </r>
    <r>
      <rPr>
        <sz val="16"/>
        <rFont val="Times New Roman"/>
        <charset val="134"/>
      </rPr>
      <t>600</t>
    </r>
    <r>
      <rPr>
        <sz val="16"/>
        <rFont val="方正仿宋_GBK"/>
        <charset val="134"/>
      </rPr>
      <t>户</t>
    </r>
    <r>
      <rPr>
        <sz val="16"/>
        <rFont val="Times New Roman"/>
        <charset val="134"/>
      </rPr>
      <t>1500</t>
    </r>
    <r>
      <rPr>
        <sz val="16"/>
        <rFont val="方正仿宋_GBK"/>
        <charset val="134"/>
      </rPr>
      <t>人</t>
    </r>
  </si>
  <si>
    <r>
      <rPr>
        <sz val="16"/>
        <rFont val="方正仿宋_GBK"/>
        <charset val="134"/>
      </rPr>
      <t>一、群众参与</t>
    </r>
    <r>
      <rPr>
        <sz val="16"/>
        <rFont val="Times New Roman"/>
        <charset val="134"/>
      </rPr>
      <t>:10</t>
    </r>
    <r>
      <rPr>
        <sz val="16"/>
        <rFont val="方正仿宋_GBK"/>
        <charset val="134"/>
      </rPr>
      <t>人参与前期项目确定会议、决议，</t>
    </r>
    <r>
      <rPr>
        <sz val="16"/>
        <rFont val="Times New Roman"/>
        <charset val="134"/>
      </rPr>
      <t>10</t>
    </r>
    <r>
      <rPr>
        <sz val="16"/>
        <rFont val="方正仿宋_GBK"/>
        <charset val="134"/>
      </rPr>
      <t>人参与入库项目的选择，</t>
    </r>
    <r>
      <rPr>
        <sz val="16"/>
        <rFont val="Times New Roman"/>
        <charset val="134"/>
      </rPr>
      <t>5</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二、利益联结机制：增加农户生产经营性收入</t>
    </r>
    <r>
      <rPr>
        <sz val="16"/>
        <rFont val="Times New Roman"/>
        <charset val="134"/>
      </rPr>
      <t>500</t>
    </r>
    <r>
      <rPr>
        <sz val="16"/>
        <rFont val="方正仿宋_GBK"/>
        <charset val="134"/>
      </rPr>
      <t>元</t>
    </r>
    <r>
      <rPr>
        <sz val="16"/>
        <rFont val="Times New Roman"/>
        <charset val="134"/>
      </rPr>
      <t>/</t>
    </r>
    <r>
      <rPr>
        <sz val="16"/>
        <rFont val="方正仿宋_GBK"/>
        <charset val="134"/>
      </rPr>
      <t>人</t>
    </r>
    <r>
      <rPr>
        <sz val="16"/>
        <rFont val="Times New Roman"/>
        <charset val="134"/>
      </rPr>
      <t xml:space="preserve"> •</t>
    </r>
    <r>
      <rPr>
        <sz val="16"/>
        <rFont val="方正仿宋_GBK"/>
        <charset val="134"/>
      </rPr>
      <t>年。</t>
    </r>
  </si>
  <si>
    <r>
      <rPr>
        <sz val="16"/>
        <rFont val="Times New Roman"/>
        <charset val="134"/>
      </rPr>
      <t>160</t>
    </r>
    <r>
      <rPr>
        <sz val="16"/>
        <rFont val="方正仿宋_GBK"/>
        <charset val="134"/>
      </rPr>
      <t>亩水稻基地、高观镇</t>
    </r>
    <r>
      <rPr>
        <sz val="16"/>
        <rFont val="Times New Roman"/>
        <charset val="134"/>
      </rPr>
      <t>1340</t>
    </r>
    <r>
      <rPr>
        <sz val="16"/>
        <rFont val="方正仿宋_GBK"/>
        <charset val="134"/>
      </rPr>
      <t>亩油菜</t>
    </r>
  </si>
  <si>
    <r>
      <rPr>
        <sz val="16"/>
        <rFont val="Times New Roman"/>
        <charset val="134"/>
      </rPr>
      <t>300</t>
    </r>
    <r>
      <rPr>
        <sz val="16"/>
        <rFont val="方正仿宋_GBK"/>
        <charset val="134"/>
      </rPr>
      <t>元</t>
    </r>
    <r>
      <rPr>
        <sz val="16"/>
        <rFont val="Times New Roman"/>
        <charset val="134"/>
      </rPr>
      <t>/</t>
    </r>
    <r>
      <rPr>
        <sz val="16"/>
        <rFont val="方正仿宋_GBK"/>
        <charset val="134"/>
      </rPr>
      <t>亩</t>
    </r>
  </si>
  <si>
    <t>带动农户发展粮油产业</t>
  </si>
  <si>
    <r>
      <rPr>
        <sz val="16"/>
        <rFont val="方正仿宋_GBK"/>
        <charset val="134"/>
      </rPr>
      <t>受益农户</t>
    </r>
    <r>
      <rPr>
        <sz val="16"/>
        <rFont val="Times New Roman"/>
        <charset val="134"/>
      </rPr>
      <t>600</t>
    </r>
    <r>
      <rPr>
        <sz val="16"/>
        <rFont val="方正仿宋_GBK"/>
        <charset val="134"/>
      </rPr>
      <t>户</t>
    </r>
    <r>
      <rPr>
        <sz val="16"/>
        <rFont val="Times New Roman"/>
        <charset val="134"/>
      </rPr>
      <t>1500</t>
    </r>
    <r>
      <rPr>
        <sz val="16"/>
        <rFont val="方正仿宋_GBK"/>
        <charset val="134"/>
      </rPr>
      <t>人，其中脱贫户或监测户</t>
    </r>
    <r>
      <rPr>
        <sz val="16"/>
        <rFont val="Times New Roman"/>
        <charset val="134"/>
      </rPr>
      <t>50</t>
    </r>
    <r>
      <rPr>
        <sz val="16"/>
        <rFont val="方正仿宋_GBK"/>
        <charset val="134"/>
      </rPr>
      <t>户</t>
    </r>
    <r>
      <rPr>
        <sz val="16"/>
        <rFont val="Times New Roman"/>
        <charset val="134"/>
      </rPr>
      <t>120</t>
    </r>
    <r>
      <rPr>
        <sz val="16"/>
        <rFont val="方正仿宋_GBK"/>
        <charset val="134"/>
      </rPr>
      <t>人。</t>
    </r>
  </si>
  <si>
    <r>
      <rPr>
        <sz val="16"/>
        <rFont val="方正仿宋_GBK"/>
        <charset val="134"/>
      </rPr>
      <t>持续年限</t>
    </r>
    <r>
      <rPr>
        <sz val="16"/>
        <rFont val="Times New Roman"/>
        <charset val="134"/>
      </rPr>
      <t>1</t>
    </r>
    <r>
      <rPr>
        <sz val="16"/>
        <rFont val="方正仿宋_GBK"/>
        <charset val="134"/>
      </rPr>
      <t>年</t>
    </r>
  </si>
  <si>
    <r>
      <rPr>
        <sz val="16"/>
        <rFont val="方正仿宋_GBK"/>
        <charset val="134"/>
      </rPr>
      <t>受益群众满意度</t>
    </r>
    <r>
      <rPr>
        <sz val="16"/>
        <rFont val="Times New Roman"/>
        <charset val="134"/>
      </rPr>
      <t>95%</t>
    </r>
    <r>
      <rPr>
        <sz val="16"/>
        <rFont val="方正仿宋_GBK"/>
        <charset val="134"/>
      </rPr>
      <t>以上</t>
    </r>
  </si>
  <si>
    <t>高观镇人民政府</t>
  </si>
  <si>
    <t>黄其斌</t>
  </si>
  <si>
    <r>
      <rPr>
        <sz val="16"/>
        <rFont val="方正仿宋_GBK"/>
        <charset val="134"/>
      </rPr>
      <t>城口县</t>
    </r>
    <r>
      <rPr>
        <sz val="16"/>
        <rFont val="Times New Roman"/>
        <charset val="134"/>
      </rPr>
      <t>2024</t>
    </r>
    <r>
      <rPr>
        <sz val="16"/>
        <rFont val="方正仿宋_GBK"/>
        <charset val="134"/>
      </rPr>
      <t>年高观镇核桃病虫害防治及连翘补植项目</t>
    </r>
  </si>
  <si>
    <t>种植业基地（林果产业）</t>
  </si>
  <si>
    <r>
      <rPr>
        <sz val="16"/>
        <rFont val="方正仿宋_GBK"/>
        <charset val="134"/>
      </rPr>
      <t>对高观镇</t>
    </r>
    <r>
      <rPr>
        <sz val="16"/>
        <rFont val="Times New Roman"/>
        <charset val="134"/>
      </rPr>
      <t>3000</t>
    </r>
    <r>
      <rPr>
        <sz val="16"/>
        <rFont val="方正仿宋_GBK"/>
        <charset val="134"/>
      </rPr>
      <t>余亩核桃园开展病虫害统防统治，连翘补植</t>
    </r>
    <r>
      <rPr>
        <sz val="16"/>
        <rFont val="Times New Roman"/>
        <charset val="134"/>
      </rPr>
      <t>80</t>
    </r>
    <r>
      <rPr>
        <sz val="16"/>
        <rFont val="方正仿宋_GBK"/>
        <charset val="134"/>
      </rPr>
      <t>亩。</t>
    </r>
  </si>
  <si>
    <t>高观镇渭溪村、双竹村、茨竹村、白岩村等村</t>
  </si>
  <si>
    <r>
      <rPr>
        <sz val="16"/>
        <rFont val="方正仿宋_GBK"/>
        <charset val="134"/>
      </rPr>
      <t>对高观镇</t>
    </r>
    <r>
      <rPr>
        <sz val="16"/>
        <rFont val="Times New Roman"/>
        <charset val="134"/>
      </rPr>
      <t>3000</t>
    </r>
    <r>
      <rPr>
        <sz val="16"/>
        <rFont val="方正仿宋_GBK"/>
        <charset val="134"/>
      </rPr>
      <t>余亩核桃园开展病虫害统防统治，受益农户超</t>
    </r>
    <r>
      <rPr>
        <sz val="16"/>
        <rFont val="Times New Roman"/>
        <charset val="134"/>
      </rPr>
      <t>200</t>
    </r>
    <r>
      <rPr>
        <sz val="16"/>
        <rFont val="方正仿宋_GBK"/>
        <charset val="134"/>
      </rPr>
      <t>户</t>
    </r>
    <r>
      <rPr>
        <sz val="16"/>
        <rFont val="Times New Roman"/>
        <charset val="134"/>
      </rPr>
      <t>600</t>
    </r>
    <r>
      <rPr>
        <sz val="16"/>
        <rFont val="方正仿宋_GBK"/>
        <charset val="134"/>
      </rPr>
      <t>人，其中脱贫户</t>
    </r>
    <r>
      <rPr>
        <sz val="16"/>
        <rFont val="Times New Roman"/>
        <charset val="134"/>
      </rPr>
      <t>20</t>
    </r>
    <r>
      <rPr>
        <sz val="16"/>
        <rFont val="方正仿宋_GBK"/>
        <charset val="134"/>
      </rPr>
      <t>户</t>
    </r>
    <r>
      <rPr>
        <sz val="16"/>
        <rFont val="Times New Roman"/>
        <charset val="134"/>
      </rPr>
      <t>50</t>
    </r>
    <r>
      <rPr>
        <sz val="16"/>
        <rFont val="方正仿宋_GBK"/>
        <charset val="134"/>
      </rPr>
      <t>人。</t>
    </r>
  </si>
  <si>
    <r>
      <rPr>
        <sz val="16"/>
        <rFont val="方正仿宋_GBK"/>
        <charset val="134"/>
      </rPr>
      <t>群众参与度，包括</t>
    </r>
    <r>
      <rPr>
        <sz val="16"/>
        <rFont val="Times New Roman"/>
        <charset val="134"/>
      </rPr>
      <t>10</t>
    </r>
    <r>
      <rPr>
        <sz val="16"/>
        <rFont val="方正仿宋_GBK"/>
        <charset val="134"/>
      </rPr>
      <t>人参与前期项目确定会议、决议，</t>
    </r>
    <r>
      <rPr>
        <sz val="16"/>
        <rFont val="Times New Roman"/>
        <charset val="134"/>
      </rPr>
      <t>10</t>
    </r>
    <r>
      <rPr>
        <sz val="16"/>
        <rFont val="方正仿宋_GBK"/>
        <charset val="134"/>
      </rPr>
      <t>人参与入库项目的选择，</t>
    </r>
    <r>
      <rPr>
        <sz val="16"/>
        <rFont val="Times New Roman"/>
        <charset val="134"/>
      </rPr>
      <t>5</t>
    </r>
    <r>
      <rPr>
        <sz val="16"/>
        <rFont val="方正仿宋_GBK"/>
        <charset val="134"/>
      </rPr>
      <t>人参与项目实施过程中施工质量和资金使用的监督等。项目实施可带动务工收入</t>
    </r>
    <r>
      <rPr>
        <sz val="16"/>
        <rFont val="Times New Roman"/>
        <charset val="134"/>
      </rPr>
      <t>150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天。</t>
    </r>
  </si>
  <si>
    <r>
      <rPr>
        <sz val="16"/>
        <rFont val="Times New Roman"/>
        <charset val="134"/>
      </rPr>
      <t>3000</t>
    </r>
    <r>
      <rPr>
        <sz val="16"/>
        <rFont val="方正仿宋_GBK"/>
        <charset val="134"/>
      </rPr>
      <t>余亩核桃园开展病虫害统防统治</t>
    </r>
  </si>
  <si>
    <r>
      <rPr>
        <sz val="16"/>
        <rFont val="方正仿宋_GBK"/>
        <charset val="134"/>
      </rPr>
      <t>约</t>
    </r>
    <r>
      <rPr>
        <sz val="16"/>
        <rFont val="Times New Roman"/>
        <charset val="134"/>
      </rPr>
      <t>160</t>
    </r>
    <r>
      <rPr>
        <sz val="16"/>
        <rFont val="方正仿宋_GBK"/>
        <charset val="134"/>
      </rPr>
      <t>元</t>
    </r>
    <r>
      <rPr>
        <sz val="16"/>
        <rFont val="Times New Roman"/>
        <charset val="134"/>
      </rPr>
      <t>/</t>
    </r>
    <r>
      <rPr>
        <sz val="16"/>
        <rFont val="方正仿宋_GBK"/>
        <charset val="134"/>
      </rPr>
      <t>亩</t>
    </r>
  </si>
  <si>
    <r>
      <rPr>
        <sz val="16"/>
        <rFont val="方正仿宋_GBK"/>
        <charset val="134"/>
      </rPr>
      <t>促进群众产业稳定增收</t>
    </r>
    <r>
      <rPr>
        <sz val="16"/>
        <rFont val="Times New Roman"/>
        <charset val="134"/>
      </rPr>
      <t>≥1000</t>
    </r>
    <r>
      <rPr>
        <sz val="16"/>
        <rFont val="方正仿宋_GBK"/>
        <charset val="134"/>
      </rPr>
      <t>元</t>
    </r>
    <r>
      <rPr>
        <sz val="16"/>
        <rFont val="Times New Roman"/>
        <charset val="134"/>
      </rPr>
      <t>/</t>
    </r>
    <r>
      <rPr>
        <sz val="16"/>
        <rFont val="方正仿宋_GBK"/>
        <charset val="134"/>
      </rPr>
      <t>年</t>
    </r>
  </si>
  <si>
    <r>
      <rPr>
        <sz val="16"/>
        <rFont val="方正仿宋_GBK"/>
        <charset val="134"/>
      </rPr>
      <t>受益脱贫人口数</t>
    </r>
    <r>
      <rPr>
        <sz val="16"/>
        <rFont val="Times New Roman"/>
        <charset val="134"/>
      </rPr>
      <t>20</t>
    </r>
    <r>
      <rPr>
        <sz val="16"/>
        <rFont val="方正仿宋_GBK"/>
        <charset val="134"/>
      </rPr>
      <t>户</t>
    </r>
    <r>
      <rPr>
        <sz val="16"/>
        <rFont val="Times New Roman"/>
        <charset val="134"/>
      </rPr>
      <t>50</t>
    </r>
    <r>
      <rPr>
        <sz val="16"/>
        <rFont val="方正仿宋_GBK"/>
        <charset val="134"/>
      </rPr>
      <t>人</t>
    </r>
  </si>
  <si>
    <r>
      <rPr>
        <sz val="16"/>
        <rFont val="方正仿宋_GBK"/>
        <charset val="134"/>
      </rPr>
      <t>持续年限</t>
    </r>
    <r>
      <rPr>
        <sz val="16"/>
        <rFont val="Times New Roman"/>
        <charset val="134"/>
      </rPr>
      <t>≥2</t>
    </r>
    <r>
      <rPr>
        <sz val="16"/>
        <rFont val="方正仿宋_GBK"/>
        <charset val="134"/>
      </rPr>
      <t>年。</t>
    </r>
  </si>
  <si>
    <r>
      <rPr>
        <sz val="16"/>
        <rFont val="方正仿宋_GBK"/>
        <charset val="134"/>
      </rPr>
      <t>脱贫人口满意度</t>
    </r>
    <r>
      <rPr>
        <sz val="16"/>
        <rFont val="Times New Roman"/>
        <charset val="134"/>
      </rPr>
      <t>95%</t>
    </r>
    <r>
      <rPr>
        <sz val="16"/>
        <rFont val="方正仿宋_GBK"/>
        <charset val="134"/>
      </rPr>
      <t>。</t>
    </r>
  </si>
  <si>
    <t>城口县林业局</t>
  </si>
  <si>
    <t>2024.12</t>
  </si>
  <si>
    <r>
      <rPr>
        <sz val="16"/>
        <rFont val="方正仿宋_GBK"/>
        <charset val="134"/>
      </rPr>
      <t>城口县高观镇</t>
    </r>
    <r>
      <rPr>
        <sz val="16"/>
        <rFont val="Times New Roman"/>
        <charset val="134"/>
      </rPr>
      <t>2024</t>
    </r>
    <r>
      <rPr>
        <sz val="16"/>
        <rFont val="方正仿宋_GBK"/>
        <charset val="134"/>
      </rPr>
      <t>年施礼村二社自然村通硬化路工程</t>
    </r>
  </si>
  <si>
    <r>
      <rPr>
        <sz val="16"/>
        <rFont val="方正仿宋_GBK"/>
        <charset val="134"/>
      </rPr>
      <t>硬化施礼村</t>
    </r>
    <r>
      <rPr>
        <sz val="16"/>
        <rFont val="Times New Roman"/>
        <charset val="134"/>
      </rPr>
      <t>2</t>
    </r>
    <r>
      <rPr>
        <sz val="16"/>
        <rFont val="方正仿宋_GBK"/>
        <charset val="134"/>
      </rPr>
      <t>社道路</t>
    </r>
    <r>
      <rPr>
        <sz val="16"/>
        <rFont val="Times New Roman"/>
        <charset val="134"/>
      </rPr>
      <t>2.4</t>
    </r>
    <r>
      <rPr>
        <sz val="16"/>
        <rFont val="方正仿宋_GBK"/>
        <charset val="134"/>
      </rPr>
      <t>公里</t>
    </r>
  </si>
  <si>
    <t>高观镇施礼村</t>
  </si>
  <si>
    <t>改善农户出行条件，降低群众产业发展成本</t>
  </si>
  <si>
    <r>
      <rPr>
        <sz val="16"/>
        <rFont val="Times New Roman"/>
        <charset val="134"/>
      </rPr>
      <t>15</t>
    </r>
    <r>
      <rPr>
        <sz val="16"/>
        <rFont val="方正仿宋_GBK"/>
        <charset val="134"/>
      </rPr>
      <t>人参与前期项目确定会议、决议，</t>
    </r>
    <r>
      <rPr>
        <sz val="16"/>
        <rFont val="Times New Roman"/>
        <charset val="134"/>
      </rPr>
      <t>15</t>
    </r>
    <r>
      <rPr>
        <sz val="16"/>
        <rFont val="方正仿宋_GBK"/>
        <charset val="134"/>
      </rPr>
      <t>人参与入库项目的选择，</t>
    </r>
    <r>
      <rPr>
        <sz val="16"/>
        <rFont val="Times New Roman"/>
        <charset val="134"/>
      </rPr>
      <t>4</t>
    </r>
    <r>
      <rPr>
        <sz val="16"/>
        <rFont val="方正仿宋_GBK"/>
        <charset val="134"/>
      </rPr>
      <t>人参与项目实施过程中施工质量和资金使用的监督等，受益</t>
    </r>
    <r>
      <rPr>
        <sz val="16"/>
        <rFont val="Times New Roman"/>
        <charset val="134"/>
      </rPr>
      <t>99</t>
    </r>
    <r>
      <rPr>
        <sz val="16"/>
        <rFont val="方正仿宋_GBK"/>
        <charset val="134"/>
      </rPr>
      <t>户</t>
    </r>
    <r>
      <rPr>
        <sz val="16"/>
        <rFont val="Times New Roman"/>
        <charset val="134"/>
      </rPr>
      <t>270</t>
    </r>
    <r>
      <rPr>
        <sz val="16"/>
        <rFont val="方正仿宋_GBK"/>
        <charset val="134"/>
      </rPr>
      <t>人</t>
    </r>
  </si>
  <si>
    <r>
      <rPr>
        <sz val="16"/>
        <rFont val="方正仿宋_GBK"/>
        <charset val="134"/>
      </rPr>
      <t>降低农户产业运输成本约</t>
    </r>
    <r>
      <rPr>
        <sz val="16"/>
        <rFont val="Times New Roman"/>
        <charset val="134"/>
      </rPr>
      <t>60</t>
    </r>
    <r>
      <rPr>
        <sz val="16"/>
        <rFont val="方正仿宋_GBK"/>
        <charset val="134"/>
      </rPr>
      <t>元</t>
    </r>
    <r>
      <rPr>
        <sz val="16"/>
        <rFont val="Times New Roman"/>
        <charset val="134"/>
      </rPr>
      <t>/</t>
    </r>
    <r>
      <rPr>
        <sz val="16"/>
        <rFont val="方正仿宋_GBK"/>
        <charset val="134"/>
      </rPr>
      <t>次</t>
    </r>
  </si>
  <si>
    <r>
      <rPr>
        <sz val="16"/>
        <rFont val="Times New Roman"/>
        <charset val="134"/>
      </rPr>
      <t>99</t>
    </r>
    <r>
      <rPr>
        <sz val="16"/>
        <rFont val="方正仿宋_GBK"/>
        <charset val="134"/>
      </rPr>
      <t>户</t>
    </r>
    <r>
      <rPr>
        <sz val="16"/>
        <rFont val="Times New Roman"/>
        <charset val="134"/>
      </rPr>
      <t>270</t>
    </r>
    <r>
      <rPr>
        <sz val="16"/>
        <rFont val="方正仿宋_GBK"/>
        <charset val="134"/>
      </rPr>
      <t>人，脱贫户</t>
    </r>
    <r>
      <rPr>
        <sz val="16"/>
        <rFont val="Times New Roman"/>
        <charset val="134"/>
      </rPr>
      <t>11</t>
    </r>
    <r>
      <rPr>
        <sz val="16"/>
        <rFont val="方正仿宋_GBK"/>
        <charset val="134"/>
      </rPr>
      <t>户</t>
    </r>
    <r>
      <rPr>
        <sz val="16"/>
        <rFont val="Times New Roman"/>
        <charset val="134"/>
      </rPr>
      <t>40</t>
    </r>
    <r>
      <rPr>
        <sz val="16"/>
        <rFont val="方正仿宋_GBK"/>
        <charset val="134"/>
      </rPr>
      <t>人受益</t>
    </r>
  </si>
  <si>
    <r>
      <rPr>
        <sz val="16"/>
        <rFont val="方正仿宋_GBK"/>
        <charset val="134"/>
      </rPr>
      <t>使用年限</t>
    </r>
    <r>
      <rPr>
        <sz val="16"/>
        <rFont val="Times New Roman"/>
        <charset val="134"/>
      </rPr>
      <t>≥20</t>
    </r>
    <r>
      <rPr>
        <sz val="16"/>
        <rFont val="方正仿宋_GBK"/>
        <charset val="134"/>
      </rPr>
      <t>年。</t>
    </r>
  </si>
  <si>
    <t>无</t>
  </si>
  <si>
    <t>张国益</t>
  </si>
  <si>
    <r>
      <rPr>
        <sz val="16"/>
        <rFont val="方正仿宋_GBK"/>
        <charset val="134"/>
      </rPr>
      <t>城口县</t>
    </r>
    <r>
      <rPr>
        <sz val="16"/>
        <rFont val="Times New Roman"/>
        <charset val="134"/>
      </rPr>
      <t>2024</t>
    </r>
    <r>
      <rPr>
        <sz val="16"/>
        <rFont val="方正仿宋_GBK"/>
        <charset val="134"/>
      </rPr>
      <t>年高观镇人居环境整治项目</t>
    </r>
  </si>
  <si>
    <r>
      <rPr>
        <sz val="16"/>
        <rFont val="Times New Roman"/>
        <charset val="134"/>
      </rPr>
      <t>1.</t>
    </r>
    <r>
      <rPr>
        <sz val="16"/>
        <rFont val="方正仿宋_GBK"/>
        <charset val="134"/>
      </rPr>
      <t>东红村道路排水沟整治约</t>
    </r>
    <r>
      <rPr>
        <sz val="16"/>
        <rFont val="Times New Roman"/>
        <charset val="134"/>
      </rPr>
      <t>7.5</t>
    </r>
    <r>
      <rPr>
        <sz val="16"/>
        <rFont val="方正仿宋_GBK"/>
        <charset val="134"/>
      </rPr>
      <t>公里，庙坪、安置房两处人居环境整治；</t>
    </r>
    <r>
      <rPr>
        <sz val="16"/>
        <rFont val="Times New Roman"/>
        <charset val="134"/>
      </rPr>
      <t>2.</t>
    </r>
    <r>
      <rPr>
        <sz val="16"/>
        <rFont val="方正仿宋_GBK"/>
        <charset val="134"/>
      </rPr>
      <t>复兴村：在李元刚河坝安置点进行排水、排污管道安装</t>
    </r>
    <r>
      <rPr>
        <sz val="16"/>
        <rFont val="Times New Roman"/>
        <charset val="134"/>
      </rPr>
      <t>400</t>
    </r>
    <r>
      <rPr>
        <sz val="16"/>
        <rFont val="方正仿宋_GBK"/>
        <charset val="134"/>
      </rPr>
      <t>米；</t>
    </r>
    <r>
      <rPr>
        <sz val="16"/>
        <rFont val="Times New Roman"/>
        <charset val="134"/>
      </rPr>
      <t>3.</t>
    </r>
    <r>
      <rPr>
        <sz val="16"/>
        <rFont val="方正仿宋_GBK"/>
        <charset val="134"/>
      </rPr>
      <t>东升村道路排水沟整治约</t>
    </r>
    <r>
      <rPr>
        <sz val="16"/>
        <rFont val="Times New Roman"/>
        <charset val="134"/>
      </rPr>
      <t>5.2</t>
    </r>
    <r>
      <rPr>
        <sz val="16"/>
        <rFont val="方正仿宋_GBK"/>
        <charset val="134"/>
      </rPr>
      <t>公里。</t>
    </r>
    <r>
      <rPr>
        <sz val="16"/>
        <rFont val="Times New Roman"/>
        <charset val="134"/>
      </rPr>
      <t>4.</t>
    </r>
    <r>
      <rPr>
        <sz val="16"/>
        <rFont val="方正仿宋_GBK"/>
        <charset val="134"/>
      </rPr>
      <t>场镇邮局至老街通道道路硬化、幼儿园道路硬化、医院院坝硬化</t>
    </r>
    <r>
      <rPr>
        <sz val="16"/>
        <rFont val="Times New Roman"/>
        <charset val="134"/>
      </rPr>
      <t>880</t>
    </r>
    <r>
      <rPr>
        <sz val="16"/>
        <rFont val="方正仿宋_GBK"/>
        <charset val="134"/>
      </rPr>
      <t>余平方及</t>
    </r>
    <r>
      <rPr>
        <sz val="16"/>
        <rFont val="Times New Roman"/>
        <charset val="134"/>
      </rPr>
      <t>4</t>
    </r>
    <r>
      <rPr>
        <sz val="16"/>
        <rFont val="方正仿宋_GBK"/>
        <charset val="134"/>
      </rPr>
      <t>个排水井整修；</t>
    </r>
    <r>
      <rPr>
        <sz val="16"/>
        <rFont val="Times New Roman"/>
        <charset val="134"/>
      </rPr>
      <t>5.</t>
    </r>
    <r>
      <rPr>
        <sz val="16"/>
        <rFont val="方正仿宋_GBK"/>
        <charset val="134"/>
      </rPr>
      <t>高观幼儿园道路硬化整治</t>
    </r>
  </si>
  <si>
    <t>高观镇</t>
  </si>
  <si>
    <r>
      <rPr>
        <sz val="16"/>
        <rFont val="方正仿宋_GBK"/>
        <charset val="134"/>
      </rPr>
      <t>通过项目实施，改善约</t>
    </r>
    <r>
      <rPr>
        <sz val="16"/>
        <rFont val="Times New Roman"/>
        <charset val="134"/>
      </rPr>
      <t>300</t>
    </r>
    <r>
      <rPr>
        <sz val="16"/>
        <rFont val="方正仿宋_GBK"/>
        <charset val="134"/>
      </rPr>
      <t>余户村民居住环境、生产生活条件、增加幸福感与满意度；建立长效清洁机制，提升居民清洁卫生文明意识，加快从干净整洁向美丽宜居升级。其中脱贫人口</t>
    </r>
    <r>
      <rPr>
        <sz val="16"/>
        <rFont val="Times New Roman"/>
        <charset val="134"/>
      </rPr>
      <t>192</t>
    </r>
    <r>
      <rPr>
        <sz val="16"/>
        <rFont val="方正仿宋_GBK"/>
        <charset val="134"/>
      </rPr>
      <t>人，监测对象</t>
    </r>
    <r>
      <rPr>
        <sz val="16"/>
        <rFont val="Times New Roman"/>
        <charset val="134"/>
      </rPr>
      <t>6</t>
    </r>
    <r>
      <rPr>
        <sz val="16"/>
        <rFont val="方正仿宋_GBK"/>
        <charset val="134"/>
      </rPr>
      <t>人。</t>
    </r>
  </si>
  <si>
    <r>
      <rPr>
        <sz val="16"/>
        <rFont val="方正仿宋_GBK"/>
        <charset val="134"/>
      </rPr>
      <t>一、群众参与</t>
    </r>
    <r>
      <rPr>
        <sz val="16"/>
        <rFont val="Times New Roman"/>
        <charset val="134"/>
      </rPr>
      <t>:30</t>
    </r>
    <r>
      <rPr>
        <sz val="16"/>
        <rFont val="方正仿宋_GBK"/>
        <charset val="134"/>
      </rPr>
      <t>人参与前期项目确定会议、决议，</t>
    </r>
    <r>
      <rPr>
        <sz val="16"/>
        <rFont val="Times New Roman"/>
        <charset val="134"/>
      </rPr>
      <t>30</t>
    </r>
    <r>
      <rPr>
        <sz val="16"/>
        <rFont val="方正仿宋_GBK"/>
        <charset val="134"/>
      </rPr>
      <t>人参与入库项目的选择，</t>
    </r>
    <r>
      <rPr>
        <sz val="16"/>
        <rFont val="Times New Roman"/>
        <charset val="134"/>
      </rPr>
      <t>5</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二、利益联结机制：提供就业岗位</t>
    </r>
    <r>
      <rPr>
        <sz val="16"/>
        <rFont val="Times New Roman"/>
        <charset val="134"/>
      </rPr>
      <t>10</t>
    </r>
    <r>
      <rPr>
        <sz val="16"/>
        <rFont val="方正仿宋_GBK"/>
        <charset val="134"/>
      </rPr>
      <t>个，增加工资性收入</t>
    </r>
    <r>
      <rPr>
        <sz val="16"/>
        <rFont val="Times New Roman"/>
        <charset val="134"/>
      </rPr>
      <t>1000</t>
    </r>
    <r>
      <rPr>
        <sz val="16"/>
        <rFont val="方正仿宋_GBK"/>
        <charset val="134"/>
      </rPr>
      <t>元</t>
    </r>
    <r>
      <rPr>
        <sz val="16"/>
        <rFont val="Times New Roman"/>
        <charset val="134"/>
      </rPr>
      <t>/</t>
    </r>
    <r>
      <rPr>
        <sz val="16"/>
        <rFont val="方正仿宋_GBK"/>
        <charset val="134"/>
      </rPr>
      <t>人</t>
    </r>
    <r>
      <rPr>
        <sz val="16"/>
        <rFont val="Times New Roman"/>
        <charset val="134"/>
      </rPr>
      <t xml:space="preserve"> •</t>
    </r>
    <r>
      <rPr>
        <sz val="16"/>
        <rFont val="方正仿宋_GBK"/>
        <charset val="134"/>
      </rPr>
      <t>年。</t>
    </r>
  </si>
  <si>
    <r>
      <rPr>
        <sz val="16"/>
        <rFont val="Times New Roman"/>
        <charset val="134"/>
      </rPr>
      <t>1.</t>
    </r>
    <r>
      <rPr>
        <sz val="16"/>
        <rFont val="方正仿宋_GBK"/>
        <charset val="134"/>
      </rPr>
      <t>东红村道路排水沟整治约</t>
    </r>
    <r>
      <rPr>
        <sz val="16"/>
        <rFont val="Times New Roman"/>
        <charset val="134"/>
      </rPr>
      <t>7.5</t>
    </r>
    <r>
      <rPr>
        <sz val="16"/>
        <rFont val="方正仿宋_GBK"/>
        <charset val="134"/>
      </rPr>
      <t>公里，庙坪、安置房两处人居环境整治；</t>
    </r>
    <r>
      <rPr>
        <sz val="16"/>
        <rFont val="Times New Roman"/>
        <charset val="134"/>
      </rPr>
      <t>2.</t>
    </r>
    <r>
      <rPr>
        <sz val="16"/>
        <rFont val="方正仿宋_GBK"/>
        <charset val="134"/>
      </rPr>
      <t>复兴村：在李元刚河坝安置点进行排水、排污管道安装</t>
    </r>
    <r>
      <rPr>
        <sz val="16"/>
        <rFont val="Times New Roman"/>
        <charset val="134"/>
      </rPr>
      <t>400</t>
    </r>
    <r>
      <rPr>
        <sz val="16"/>
        <rFont val="方正仿宋_GBK"/>
        <charset val="134"/>
      </rPr>
      <t>米；</t>
    </r>
    <r>
      <rPr>
        <sz val="16"/>
        <rFont val="Times New Roman"/>
        <charset val="134"/>
      </rPr>
      <t>3.</t>
    </r>
    <r>
      <rPr>
        <sz val="16"/>
        <rFont val="方正仿宋_GBK"/>
        <charset val="134"/>
      </rPr>
      <t>东升村道路排水沟整治约</t>
    </r>
    <r>
      <rPr>
        <sz val="16"/>
        <rFont val="Times New Roman"/>
        <charset val="134"/>
      </rPr>
      <t>5.2</t>
    </r>
    <r>
      <rPr>
        <sz val="16"/>
        <rFont val="方正仿宋_GBK"/>
        <charset val="134"/>
      </rPr>
      <t>公里。</t>
    </r>
  </si>
  <si>
    <r>
      <rPr>
        <sz val="16"/>
        <rFont val="方正仿宋_GBK"/>
        <charset val="134"/>
      </rPr>
      <t>改善</t>
    </r>
    <r>
      <rPr>
        <sz val="16"/>
        <rFont val="Times New Roman"/>
        <charset val="134"/>
      </rPr>
      <t>3</t>
    </r>
    <r>
      <rPr>
        <sz val="16"/>
        <rFont val="方正仿宋_GBK"/>
        <charset val="134"/>
      </rPr>
      <t>个村的农户环境卫生，提高群众的满意度。</t>
    </r>
  </si>
  <si>
    <r>
      <rPr>
        <sz val="16"/>
        <rFont val="方正仿宋_GBK"/>
        <charset val="134"/>
      </rPr>
      <t>建设成本</t>
    </r>
    <r>
      <rPr>
        <sz val="16"/>
        <rFont val="Times New Roman"/>
        <charset val="134"/>
      </rPr>
      <t>≤100</t>
    </r>
    <r>
      <rPr>
        <sz val="16"/>
        <rFont val="方正仿宋_GBK"/>
        <charset val="134"/>
      </rPr>
      <t>万元</t>
    </r>
  </si>
  <si>
    <t>全面提升辖区人居环境，为乡村旅游提档升级，增加旅游收入</t>
  </si>
  <si>
    <r>
      <rPr>
        <sz val="16"/>
        <rFont val="方正仿宋_GBK"/>
        <charset val="134"/>
      </rPr>
      <t>受益人口</t>
    </r>
    <r>
      <rPr>
        <sz val="16"/>
        <rFont val="Times New Roman"/>
        <charset val="134"/>
      </rPr>
      <t>830</t>
    </r>
    <r>
      <rPr>
        <sz val="16"/>
        <rFont val="方正仿宋_GBK"/>
        <charset val="134"/>
      </rPr>
      <t>人</t>
    </r>
  </si>
  <si>
    <r>
      <rPr>
        <sz val="16"/>
        <rFont val="方正仿宋_GBK"/>
        <charset val="134"/>
      </rPr>
      <t>项目使用年限</t>
    </r>
    <r>
      <rPr>
        <sz val="16"/>
        <rFont val="Times New Roman"/>
        <charset val="134"/>
      </rPr>
      <t>≥3</t>
    </r>
    <r>
      <rPr>
        <sz val="16"/>
        <rFont val="方正仿宋_GBK"/>
        <charset val="134"/>
      </rPr>
      <t>年</t>
    </r>
  </si>
  <si>
    <r>
      <rPr>
        <sz val="16"/>
        <rFont val="方正仿宋_GBK"/>
        <charset val="134"/>
      </rPr>
      <t>城口县</t>
    </r>
    <r>
      <rPr>
        <sz val="16"/>
        <rFont val="Times New Roman"/>
        <charset val="134"/>
      </rPr>
      <t>2024</t>
    </r>
    <r>
      <rPr>
        <sz val="16"/>
        <rFont val="方正仿宋_GBK"/>
        <charset val="134"/>
      </rPr>
      <t>年高观镇高河大堰水利灌溉设施项目</t>
    </r>
  </si>
  <si>
    <r>
      <rPr>
        <sz val="16"/>
        <rFont val="方正仿宋_GBK"/>
        <charset val="134"/>
      </rPr>
      <t>将高观电站余水连通大灌区管道用于高观下游农业灌溉，铺设</t>
    </r>
    <r>
      <rPr>
        <sz val="16"/>
        <rFont val="Times New Roman"/>
        <charset val="134"/>
      </rPr>
      <t>800m160</t>
    </r>
    <r>
      <rPr>
        <sz val="16"/>
        <rFont val="方正仿宋_GBK"/>
        <charset val="134"/>
      </rPr>
      <t>铁管（含开挖、焊接、混凝土包管、闸阀井、排污闸阀安装）</t>
    </r>
  </si>
  <si>
    <t>高观镇高观社区</t>
  </si>
  <si>
    <r>
      <rPr>
        <sz val="16"/>
        <rFont val="方正仿宋_GBK"/>
        <charset val="134"/>
      </rPr>
      <t>通过项目实施，解决</t>
    </r>
    <r>
      <rPr>
        <sz val="16"/>
        <rFont val="Times New Roman"/>
        <charset val="134"/>
      </rPr>
      <t>3</t>
    </r>
    <r>
      <rPr>
        <sz val="16"/>
        <rFont val="方正仿宋_GBK"/>
        <charset val="134"/>
      </rPr>
      <t>村</t>
    </r>
    <r>
      <rPr>
        <sz val="16"/>
        <rFont val="Times New Roman"/>
        <charset val="134"/>
      </rPr>
      <t>200</t>
    </r>
    <r>
      <rPr>
        <sz val="16"/>
        <rFont val="方正仿宋_GBK"/>
        <charset val="134"/>
      </rPr>
      <t>户村民的安全饮水问题，确保享受安全饮水到户，不断提高辖区饮水保供能力，提高村民的生产生活质量。其中脱贫人口</t>
    </r>
    <r>
      <rPr>
        <sz val="16"/>
        <rFont val="Times New Roman"/>
        <charset val="134"/>
      </rPr>
      <t>130</t>
    </r>
    <r>
      <rPr>
        <sz val="16"/>
        <rFont val="方正仿宋_GBK"/>
        <charset val="134"/>
      </rPr>
      <t>人，监测对象</t>
    </r>
    <r>
      <rPr>
        <sz val="16"/>
        <rFont val="Times New Roman"/>
        <charset val="134"/>
      </rPr>
      <t>13</t>
    </r>
    <r>
      <rPr>
        <sz val="16"/>
        <rFont val="方正仿宋_GBK"/>
        <charset val="134"/>
      </rPr>
      <t>人。</t>
    </r>
  </si>
  <si>
    <r>
      <rPr>
        <sz val="16"/>
        <rFont val="方正仿宋_GBK"/>
        <charset val="134"/>
      </rPr>
      <t>一、群众参与</t>
    </r>
    <r>
      <rPr>
        <sz val="16"/>
        <rFont val="Times New Roman"/>
        <charset val="134"/>
      </rPr>
      <t>:10</t>
    </r>
    <r>
      <rPr>
        <sz val="16"/>
        <rFont val="方正仿宋_GBK"/>
        <charset val="134"/>
      </rPr>
      <t>人参与前期项目确定会议、决议，</t>
    </r>
    <r>
      <rPr>
        <sz val="16"/>
        <rFont val="Times New Roman"/>
        <charset val="134"/>
      </rPr>
      <t>10</t>
    </r>
    <r>
      <rPr>
        <sz val="16"/>
        <rFont val="方正仿宋_GBK"/>
        <charset val="134"/>
      </rPr>
      <t>人参与入库项目的选择，</t>
    </r>
    <r>
      <rPr>
        <sz val="16"/>
        <rFont val="Times New Roman"/>
        <charset val="134"/>
      </rPr>
      <t>4</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二、利益联结机制：提供就业岗位</t>
    </r>
    <r>
      <rPr>
        <sz val="16"/>
        <rFont val="Times New Roman"/>
        <charset val="134"/>
      </rPr>
      <t>6</t>
    </r>
    <r>
      <rPr>
        <sz val="16"/>
        <rFont val="方正仿宋_GBK"/>
        <charset val="134"/>
      </rPr>
      <t>个，增加工资性收入</t>
    </r>
    <r>
      <rPr>
        <sz val="16"/>
        <rFont val="Times New Roman"/>
        <charset val="134"/>
      </rPr>
      <t>1000</t>
    </r>
    <r>
      <rPr>
        <sz val="16"/>
        <rFont val="方正仿宋_GBK"/>
        <charset val="134"/>
      </rPr>
      <t>元</t>
    </r>
    <r>
      <rPr>
        <sz val="16"/>
        <rFont val="Times New Roman"/>
        <charset val="134"/>
      </rPr>
      <t>/</t>
    </r>
    <r>
      <rPr>
        <sz val="16"/>
        <rFont val="方正仿宋_GBK"/>
        <charset val="134"/>
      </rPr>
      <t>人</t>
    </r>
    <r>
      <rPr>
        <sz val="16"/>
        <rFont val="Times New Roman"/>
        <charset val="134"/>
      </rPr>
      <t xml:space="preserve"> •</t>
    </r>
    <r>
      <rPr>
        <sz val="16"/>
        <rFont val="方正仿宋_GBK"/>
        <charset val="134"/>
      </rPr>
      <t>年。</t>
    </r>
  </si>
  <si>
    <r>
      <rPr>
        <sz val="16"/>
        <rFont val="方正仿宋_GBK"/>
        <charset val="134"/>
      </rPr>
      <t>为高观下游</t>
    </r>
    <r>
      <rPr>
        <sz val="16"/>
        <rFont val="Times New Roman"/>
        <charset val="134"/>
      </rPr>
      <t>500</t>
    </r>
    <r>
      <rPr>
        <sz val="16"/>
        <rFont val="方正仿宋_GBK"/>
        <charset val="134"/>
      </rPr>
      <t>余亩农业产业提供灌溉用水</t>
    </r>
  </si>
  <si>
    <r>
      <rPr>
        <sz val="16"/>
        <rFont val="方正仿宋_GBK"/>
        <charset val="134"/>
      </rPr>
      <t>将高观电站余水连通大灌区管道用于高观下游农业灌溉，铺设约</t>
    </r>
    <r>
      <rPr>
        <sz val="16"/>
        <rFont val="Times New Roman"/>
        <charset val="134"/>
      </rPr>
      <t>800</t>
    </r>
    <r>
      <rPr>
        <sz val="16"/>
        <rFont val="方正仿宋_GBK"/>
        <charset val="134"/>
      </rPr>
      <t>米管道</t>
    </r>
  </si>
  <si>
    <r>
      <rPr>
        <sz val="16"/>
        <rFont val="方正仿宋_GBK"/>
        <charset val="134"/>
      </rPr>
      <t>预计</t>
    </r>
    <r>
      <rPr>
        <sz val="16"/>
        <rFont val="Times New Roman"/>
        <charset val="134"/>
      </rPr>
      <t>50</t>
    </r>
    <r>
      <rPr>
        <sz val="16"/>
        <rFont val="方正仿宋_GBK"/>
        <charset val="134"/>
      </rPr>
      <t>万（按实际设计施工为准）</t>
    </r>
  </si>
  <si>
    <r>
      <rPr>
        <sz val="16"/>
        <rFont val="方正仿宋_GBK"/>
        <charset val="134"/>
      </rPr>
      <t>减少高观下游村民发展产业因季节性缺水带来的损失约</t>
    </r>
    <r>
      <rPr>
        <sz val="16"/>
        <rFont val="Times New Roman"/>
        <charset val="134"/>
      </rPr>
      <t>1000</t>
    </r>
    <r>
      <rPr>
        <sz val="16"/>
        <rFont val="方正仿宋_GBK"/>
        <charset val="134"/>
      </rPr>
      <t>元</t>
    </r>
    <r>
      <rPr>
        <sz val="16"/>
        <rFont val="Times New Roman"/>
        <charset val="134"/>
      </rPr>
      <t>·</t>
    </r>
    <r>
      <rPr>
        <sz val="16"/>
        <rFont val="方正仿宋_GBK"/>
        <charset val="134"/>
      </rPr>
      <t>户</t>
    </r>
    <r>
      <rPr>
        <sz val="16"/>
        <rFont val="Times New Roman"/>
        <charset val="134"/>
      </rPr>
      <t>/</t>
    </r>
    <r>
      <rPr>
        <sz val="16"/>
        <rFont val="方正仿宋_GBK"/>
        <charset val="134"/>
      </rPr>
      <t>年</t>
    </r>
  </si>
  <si>
    <t>提高大堰抗旱、蔬菜大棚及稻田灌溉的功能。</t>
  </si>
  <si>
    <r>
      <rPr>
        <sz val="16"/>
        <rFont val="方正仿宋_GBK"/>
        <charset val="134"/>
      </rPr>
      <t>项目使用年限</t>
    </r>
    <r>
      <rPr>
        <sz val="16"/>
        <rFont val="Times New Roman"/>
        <charset val="134"/>
      </rPr>
      <t>≥10</t>
    </r>
    <r>
      <rPr>
        <sz val="16"/>
        <rFont val="方正仿宋_GBK"/>
        <charset val="134"/>
      </rPr>
      <t>年</t>
    </r>
  </si>
  <si>
    <t>余钱</t>
  </si>
  <si>
    <r>
      <rPr>
        <sz val="16"/>
        <rFont val="方正仿宋_GBK"/>
        <charset val="134"/>
      </rPr>
      <t>城口县</t>
    </r>
    <r>
      <rPr>
        <sz val="16"/>
        <rFont val="Times New Roman"/>
        <charset val="134"/>
      </rPr>
      <t>2023</t>
    </r>
    <r>
      <rPr>
        <sz val="16"/>
        <rFont val="方正仿宋_GBK"/>
        <charset val="134"/>
      </rPr>
      <t>年高观镇人蓄饮水巩固提升建设项目</t>
    </r>
  </si>
  <si>
    <r>
      <rPr>
        <sz val="16"/>
        <rFont val="Times New Roman"/>
        <charset val="134"/>
      </rPr>
      <t>1.</t>
    </r>
    <r>
      <rPr>
        <sz val="16"/>
        <rFont val="方正仿宋_GBK"/>
        <charset val="134"/>
      </rPr>
      <t>新建</t>
    </r>
    <r>
      <rPr>
        <sz val="16"/>
        <rFont val="Times New Roman"/>
        <charset val="134"/>
      </rPr>
      <t>60m³</t>
    </r>
    <r>
      <rPr>
        <sz val="16"/>
        <rFont val="方正仿宋_GBK"/>
        <charset val="134"/>
      </rPr>
      <t>蓄水池</t>
    </r>
    <r>
      <rPr>
        <sz val="16"/>
        <rFont val="Times New Roman"/>
        <charset val="134"/>
      </rPr>
      <t>1</t>
    </r>
    <r>
      <rPr>
        <sz val="16"/>
        <rFont val="方正仿宋_GBK"/>
        <charset val="134"/>
      </rPr>
      <t>口、</t>
    </r>
    <r>
      <rPr>
        <sz val="16"/>
        <rFont val="Times New Roman"/>
        <charset val="134"/>
      </rPr>
      <t>20m³</t>
    </r>
    <r>
      <rPr>
        <sz val="16"/>
        <rFont val="方正仿宋_GBK"/>
        <charset val="134"/>
      </rPr>
      <t>蓄水池</t>
    </r>
    <r>
      <rPr>
        <sz val="16"/>
        <rFont val="Times New Roman"/>
        <charset val="134"/>
      </rPr>
      <t>1</t>
    </r>
    <r>
      <rPr>
        <sz val="16"/>
        <rFont val="方正仿宋_GBK"/>
        <charset val="134"/>
      </rPr>
      <t>口，取水口</t>
    </r>
    <r>
      <rPr>
        <sz val="16"/>
        <rFont val="Times New Roman"/>
        <charset val="134"/>
      </rPr>
      <t>1</t>
    </r>
    <r>
      <rPr>
        <sz val="16"/>
        <rFont val="方正仿宋_GBK"/>
        <charset val="134"/>
      </rPr>
      <t>处，铺设主管道</t>
    </r>
    <r>
      <rPr>
        <sz val="16"/>
        <rFont val="Times New Roman"/>
        <charset val="134"/>
      </rPr>
      <t>63φ300</t>
    </r>
    <r>
      <rPr>
        <sz val="16"/>
        <rFont val="方正仿宋_GBK"/>
        <charset val="134"/>
      </rPr>
      <t>米，</t>
    </r>
    <r>
      <rPr>
        <sz val="16"/>
        <rFont val="Times New Roman"/>
        <charset val="134"/>
      </rPr>
      <t>50φ200</t>
    </r>
    <r>
      <rPr>
        <sz val="16"/>
        <rFont val="方正仿宋_GBK"/>
        <charset val="134"/>
      </rPr>
      <t>米</t>
    </r>
    <r>
      <rPr>
        <sz val="16"/>
        <rFont val="Times New Roman"/>
        <charset val="134"/>
      </rPr>
      <t>,40φ1000</t>
    </r>
    <r>
      <rPr>
        <sz val="16"/>
        <rFont val="方正仿宋_GBK"/>
        <charset val="134"/>
      </rPr>
      <t>米，</t>
    </r>
    <r>
      <rPr>
        <sz val="16"/>
        <rFont val="Times New Roman"/>
        <charset val="134"/>
      </rPr>
      <t>32φ500</t>
    </r>
    <r>
      <rPr>
        <sz val="16"/>
        <rFont val="方正仿宋_GBK"/>
        <charset val="134"/>
      </rPr>
      <t>米，</t>
    </r>
    <r>
      <rPr>
        <sz val="16"/>
        <rFont val="Times New Roman"/>
        <charset val="134"/>
      </rPr>
      <t>25φ100</t>
    </r>
    <r>
      <rPr>
        <sz val="16"/>
        <rFont val="方正仿宋_GBK"/>
        <charset val="134"/>
      </rPr>
      <t>米，</t>
    </r>
    <r>
      <rPr>
        <sz val="16"/>
        <rFont val="Times New Roman"/>
        <charset val="134"/>
      </rPr>
      <t>20φ100</t>
    </r>
    <r>
      <rPr>
        <sz val="16"/>
        <rFont val="方正仿宋_GBK"/>
        <charset val="134"/>
      </rPr>
      <t>米</t>
    </r>
    <r>
      <rPr>
        <sz val="16"/>
        <rFont val="Times New Roman"/>
        <charset val="134"/>
      </rPr>
      <t>,</t>
    </r>
    <r>
      <rPr>
        <sz val="16"/>
        <rFont val="方正仿宋_GBK"/>
        <charset val="134"/>
      </rPr>
      <t>安装</t>
    </r>
    <r>
      <rPr>
        <sz val="16"/>
        <rFont val="Times New Roman"/>
        <charset val="134"/>
      </rPr>
      <t>45</t>
    </r>
    <r>
      <rPr>
        <sz val="16"/>
        <rFont val="方正仿宋_GBK"/>
        <charset val="134"/>
      </rPr>
      <t>块水表；</t>
    </r>
    <r>
      <rPr>
        <sz val="16"/>
        <rFont val="Times New Roman"/>
        <charset val="134"/>
      </rPr>
      <t>2.</t>
    </r>
    <r>
      <rPr>
        <sz val="16"/>
        <rFont val="方正仿宋_GBK"/>
        <charset val="134"/>
      </rPr>
      <t>对复兴村散户饮水水池扩建、维修。</t>
    </r>
    <r>
      <rPr>
        <sz val="16"/>
        <rFont val="Times New Roman"/>
        <charset val="134"/>
      </rPr>
      <t>3.</t>
    </r>
    <r>
      <rPr>
        <sz val="16"/>
        <rFont val="方正仿宋_GBK"/>
        <charset val="134"/>
      </rPr>
      <t>新建茨竹村二、四、五社人畜饮水水池</t>
    </r>
    <r>
      <rPr>
        <sz val="16"/>
        <rFont val="Times New Roman"/>
        <charset val="134"/>
      </rPr>
      <t>30</t>
    </r>
    <r>
      <rPr>
        <sz val="16"/>
        <rFont val="方正仿宋_GBK"/>
        <charset val="134"/>
      </rPr>
      <t>立方，更换水管</t>
    </r>
    <r>
      <rPr>
        <sz val="16"/>
        <rFont val="Times New Roman"/>
        <charset val="134"/>
      </rPr>
      <t>5000</t>
    </r>
    <r>
      <rPr>
        <sz val="16"/>
        <rFont val="方正仿宋_GBK"/>
        <charset val="134"/>
      </rPr>
      <t>米</t>
    </r>
  </si>
  <si>
    <t>高观镇双竹村、复兴村、茨竹村</t>
  </si>
  <si>
    <r>
      <rPr>
        <sz val="16"/>
        <rFont val="方正仿宋_GBK"/>
        <charset val="134"/>
      </rPr>
      <t>通过项目实施，解决</t>
    </r>
    <r>
      <rPr>
        <sz val="16"/>
        <rFont val="Times New Roman"/>
        <charset val="134"/>
      </rPr>
      <t>3</t>
    </r>
    <r>
      <rPr>
        <sz val="16"/>
        <rFont val="方正仿宋_GBK"/>
        <charset val="134"/>
      </rPr>
      <t>村</t>
    </r>
    <r>
      <rPr>
        <sz val="16"/>
        <rFont val="Times New Roman"/>
        <charset val="134"/>
      </rPr>
      <t>150</t>
    </r>
    <r>
      <rPr>
        <sz val="16"/>
        <rFont val="方正仿宋_GBK"/>
        <charset val="134"/>
      </rPr>
      <t>余户村民的安全饮水问题，确保享受安全饮水到户，不断提高辖区饮水保供能力，提高村民的生产生活质量。其中脱贫人口</t>
    </r>
    <r>
      <rPr>
        <sz val="16"/>
        <rFont val="Times New Roman"/>
        <charset val="134"/>
      </rPr>
      <t>91</t>
    </r>
    <r>
      <rPr>
        <sz val="16"/>
        <rFont val="方正仿宋_GBK"/>
        <charset val="134"/>
      </rPr>
      <t>人。</t>
    </r>
  </si>
  <si>
    <r>
      <rPr>
        <sz val="16"/>
        <rFont val="方正仿宋_GBK"/>
        <charset val="134"/>
      </rPr>
      <t>一、群众参与</t>
    </r>
    <r>
      <rPr>
        <sz val="16"/>
        <rFont val="Times New Roman"/>
        <charset val="134"/>
      </rPr>
      <t>:35</t>
    </r>
    <r>
      <rPr>
        <sz val="16"/>
        <rFont val="方正仿宋_GBK"/>
        <charset val="134"/>
      </rPr>
      <t>人参与前期项目确定会议、决议，</t>
    </r>
    <r>
      <rPr>
        <sz val="16"/>
        <rFont val="Times New Roman"/>
        <charset val="134"/>
      </rPr>
      <t>35</t>
    </r>
    <r>
      <rPr>
        <sz val="16"/>
        <rFont val="方正仿宋_GBK"/>
        <charset val="134"/>
      </rPr>
      <t>人参与入库项目的选择，</t>
    </r>
    <r>
      <rPr>
        <sz val="16"/>
        <rFont val="Times New Roman"/>
        <charset val="134"/>
      </rPr>
      <t>4</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二、利益联结机制：提供就业岗位</t>
    </r>
    <r>
      <rPr>
        <sz val="16"/>
        <rFont val="Times New Roman"/>
        <charset val="134"/>
      </rPr>
      <t>10</t>
    </r>
    <r>
      <rPr>
        <sz val="16"/>
        <rFont val="方正仿宋_GBK"/>
        <charset val="134"/>
      </rPr>
      <t>个，增加工资性收入</t>
    </r>
    <r>
      <rPr>
        <sz val="16"/>
        <rFont val="Times New Roman"/>
        <charset val="134"/>
      </rPr>
      <t>1000</t>
    </r>
    <r>
      <rPr>
        <sz val="16"/>
        <rFont val="方正仿宋_GBK"/>
        <charset val="134"/>
      </rPr>
      <t>元</t>
    </r>
    <r>
      <rPr>
        <sz val="16"/>
        <rFont val="Times New Roman"/>
        <charset val="134"/>
      </rPr>
      <t>/</t>
    </r>
    <r>
      <rPr>
        <sz val="16"/>
        <rFont val="方正仿宋_GBK"/>
        <charset val="134"/>
      </rPr>
      <t>人</t>
    </r>
    <r>
      <rPr>
        <sz val="16"/>
        <rFont val="Times New Roman"/>
        <charset val="134"/>
      </rPr>
      <t xml:space="preserve"> •</t>
    </r>
    <r>
      <rPr>
        <sz val="16"/>
        <rFont val="方正仿宋_GBK"/>
        <charset val="134"/>
      </rPr>
      <t>年。</t>
    </r>
  </si>
  <si>
    <r>
      <rPr>
        <sz val="16"/>
        <rFont val="方正仿宋_GBK"/>
        <charset val="134"/>
      </rPr>
      <t>建设费用预计</t>
    </r>
    <r>
      <rPr>
        <sz val="16"/>
        <rFont val="Times New Roman"/>
        <charset val="134"/>
      </rPr>
      <t>100</t>
    </r>
    <r>
      <rPr>
        <sz val="16"/>
        <rFont val="方正仿宋_GBK"/>
        <charset val="134"/>
      </rPr>
      <t>万（按实际设计施工为准）</t>
    </r>
  </si>
  <si>
    <t>减少群众绕行取水花费的其他费用</t>
  </si>
  <si>
    <r>
      <rPr>
        <sz val="16"/>
        <rFont val="方正仿宋_GBK"/>
        <charset val="134"/>
      </rPr>
      <t>受益脱贫户</t>
    </r>
    <r>
      <rPr>
        <sz val="16"/>
        <rFont val="Times New Roman"/>
        <charset val="134"/>
      </rPr>
      <t>24</t>
    </r>
    <r>
      <rPr>
        <sz val="16"/>
        <rFont val="方正仿宋_GBK"/>
        <charset val="134"/>
      </rPr>
      <t>户</t>
    </r>
    <r>
      <rPr>
        <sz val="16"/>
        <rFont val="Times New Roman"/>
        <charset val="134"/>
      </rPr>
      <t>91</t>
    </r>
    <r>
      <rPr>
        <sz val="16"/>
        <rFont val="方正仿宋_GBK"/>
        <charset val="134"/>
      </rPr>
      <t>人</t>
    </r>
  </si>
  <si>
    <r>
      <rPr>
        <sz val="16"/>
        <rFont val="方正仿宋_GBK"/>
        <charset val="134"/>
      </rPr>
      <t>使用年限</t>
    </r>
    <r>
      <rPr>
        <sz val="16"/>
        <rFont val="Times New Roman"/>
        <charset val="134"/>
      </rPr>
      <t>≥10</t>
    </r>
    <r>
      <rPr>
        <sz val="16"/>
        <rFont val="方正仿宋_GBK"/>
        <charset val="134"/>
      </rPr>
      <t>年。</t>
    </r>
  </si>
  <si>
    <r>
      <rPr>
        <sz val="16"/>
        <rFont val="方正仿宋_GBK"/>
        <charset val="134"/>
      </rPr>
      <t>城口县高观镇</t>
    </r>
    <r>
      <rPr>
        <sz val="16"/>
        <rFont val="Times New Roman"/>
        <charset val="134"/>
      </rPr>
      <t>2024</t>
    </r>
    <r>
      <rPr>
        <sz val="16"/>
        <rFont val="方正仿宋_GBK"/>
        <charset val="134"/>
      </rPr>
      <t>年东升村</t>
    </r>
    <r>
      <rPr>
        <sz val="16"/>
        <rFont val="Times New Roman"/>
        <charset val="134"/>
      </rPr>
      <t>1</t>
    </r>
    <r>
      <rPr>
        <sz val="16"/>
        <rFont val="方正仿宋_GBK"/>
        <charset val="134"/>
      </rPr>
      <t>社联网路通硬化路工程</t>
    </r>
  </si>
  <si>
    <r>
      <rPr>
        <sz val="16"/>
        <rFont val="方正仿宋_GBK"/>
        <charset val="134"/>
      </rPr>
      <t>硬化东升村</t>
    </r>
    <r>
      <rPr>
        <sz val="16"/>
        <rFont val="Times New Roman"/>
        <charset val="134"/>
      </rPr>
      <t>1</t>
    </r>
    <r>
      <rPr>
        <sz val="16"/>
        <rFont val="方正仿宋_GBK"/>
        <charset val="134"/>
      </rPr>
      <t>社道路</t>
    </r>
    <r>
      <rPr>
        <sz val="16"/>
        <rFont val="Times New Roman"/>
        <charset val="134"/>
      </rPr>
      <t>3.4</t>
    </r>
    <r>
      <rPr>
        <sz val="16"/>
        <rFont val="方正仿宋_GBK"/>
        <charset val="134"/>
      </rPr>
      <t>公里，其中包含边沟、堡坎</t>
    </r>
  </si>
  <si>
    <t>高观镇东升村</t>
  </si>
  <si>
    <r>
      <rPr>
        <sz val="16"/>
        <rFont val="方正仿宋_GBK"/>
        <charset val="134"/>
      </rPr>
      <t>通过项目实施，解决</t>
    </r>
    <r>
      <rPr>
        <sz val="16"/>
        <rFont val="Times New Roman"/>
        <charset val="134"/>
      </rPr>
      <t>40</t>
    </r>
    <r>
      <rPr>
        <sz val="16"/>
        <rFont val="方正仿宋_GBK"/>
        <charset val="134"/>
      </rPr>
      <t>余户群众生产生活问题，为群众带来便利方便群众出行，保障群众出行安全，提升群众的幸福指数。其中脱贫人口</t>
    </r>
    <r>
      <rPr>
        <sz val="16"/>
        <rFont val="Times New Roman"/>
        <charset val="134"/>
      </rPr>
      <t>12</t>
    </r>
    <r>
      <rPr>
        <sz val="16"/>
        <rFont val="方正仿宋_GBK"/>
        <charset val="134"/>
      </rPr>
      <t>人。</t>
    </r>
  </si>
  <si>
    <r>
      <rPr>
        <sz val="16"/>
        <rFont val="方正仿宋_GBK"/>
        <charset val="134"/>
      </rPr>
      <t>一、群众参与</t>
    </r>
    <r>
      <rPr>
        <sz val="16"/>
        <rFont val="Times New Roman"/>
        <charset val="134"/>
      </rPr>
      <t>:20</t>
    </r>
    <r>
      <rPr>
        <sz val="16"/>
        <rFont val="方正仿宋_GBK"/>
        <charset val="134"/>
      </rPr>
      <t>人参与前期项目确定会议、决议，</t>
    </r>
    <r>
      <rPr>
        <sz val="16"/>
        <rFont val="Times New Roman"/>
        <charset val="134"/>
      </rPr>
      <t>20</t>
    </r>
    <r>
      <rPr>
        <sz val="16"/>
        <rFont val="方正仿宋_GBK"/>
        <charset val="134"/>
      </rPr>
      <t>人参与入库项目的选择，</t>
    </r>
    <r>
      <rPr>
        <sz val="16"/>
        <rFont val="Times New Roman"/>
        <charset val="134"/>
      </rPr>
      <t>4</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二、利益联结机制：提供就业岗位</t>
    </r>
    <r>
      <rPr>
        <sz val="16"/>
        <rFont val="Times New Roman"/>
        <charset val="134"/>
      </rPr>
      <t>10</t>
    </r>
    <r>
      <rPr>
        <sz val="16"/>
        <rFont val="方正仿宋_GBK"/>
        <charset val="134"/>
      </rPr>
      <t>个，增加工资性收入</t>
    </r>
    <r>
      <rPr>
        <sz val="16"/>
        <rFont val="Times New Roman"/>
        <charset val="134"/>
      </rPr>
      <t>3000</t>
    </r>
    <r>
      <rPr>
        <sz val="16"/>
        <rFont val="方正仿宋_GBK"/>
        <charset val="134"/>
      </rPr>
      <t>元</t>
    </r>
    <r>
      <rPr>
        <sz val="16"/>
        <rFont val="Times New Roman"/>
        <charset val="134"/>
      </rPr>
      <t>/</t>
    </r>
    <r>
      <rPr>
        <sz val="16"/>
        <rFont val="方正仿宋_GBK"/>
        <charset val="134"/>
      </rPr>
      <t>人</t>
    </r>
    <r>
      <rPr>
        <sz val="16"/>
        <rFont val="Times New Roman"/>
        <charset val="134"/>
      </rPr>
      <t xml:space="preserve"> •</t>
    </r>
    <r>
      <rPr>
        <sz val="16"/>
        <rFont val="方正仿宋_GBK"/>
        <charset val="134"/>
      </rPr>
      <t>年。</t>
    </r>
  </si>
  <si>
    <r>
      <rPr>
        <sz val="16"/>
        <rFont val="方正仿宋_GBK"/>
        <charset val="134"/>
      </rPr>
      <t>通过硬化施礼村</t>
    </r>
    <r>
      <rPr>
        <sz val="16"/>
        <rFont val="Times New Roman"/>
        <charset val="134"/>
      </rPr>
      <t>2</t>
    </r>
    <r>
      <rPr>
        <sz val="16"/>
        <rFont val="方正仿宋_GBK"/>
        <charset val="134"/>
      </rPr>
      <t>社道路</t>
    </r>
    <r>
      <rPr>
        <sz val="16"/>
        <rFont val="Times New Roman"/>
        <charset val="134"/>
      </rPr>
      <t>2.4</t>
    </r>
    <r>
      <rPr>
        <sz val="16"/>
        <rFont val="方正仿宋_GBK"/>
        <charset val="134"/>
      </rPr>
      <t>公里，可以改善农户出行条件，降低群众产业发展成本</t>
    </r>
  </si>
  <si>
    <r>
      <rPr>
        <sz val="16"/>
        <rFont val="方正仿宋_GBK"/>
        <charset val="134"/>
      </rPr>
      <t>硬化东升村</t>
    </r>
    <r>
      <rPr>
        <sz val="16"/>
        <rFont val="Times New Roman"/>
        <charset val="134"/>
      </rPr>
      <t>1</t>
    </r>
    <r>
      <rPr>
        <sz val="16"/>
        <rFont val="方正仿宋_GBK"/>
        <charset val="134"/>
      </rPr>
      <t>社道路</t>
    </r>
    <r>
      <rPr>
        <sz val="16"/>
        <rFont val="Times New Roman"/>
        <charset val="134"/>
      </rPr>
      <t>3.4</t>
    </r>
    <r>
      <rPr>
        <sz val="16"/>
        <rFont val="方正仿宋_GBK"/>
        <charset val="134"/>
      </rPr>
      <t>公里</t>
    </r>
  </si>
  <si>
    <r>
      <rPr>
        <sz val="16"/>
        <rFont val="Times New Roman"/>
        <charset val="134"/>
      </rPr>
      <t>35</t>
    </r>
    <r>
      <rPr>
        <sz val="16"/>
        <rFont val="方正仿宋_GBK"/>
        <charset val="134"/>
      </rPr>
      <t>户</t>
    </r>
    <r>
      <rPr>
        <sz val="16"/>
        <rFont val="Times New Roman"/>
        <charset val="134"/>
      </rPr>
      <t xml:space="preserve"> 118</t>
    </r>
    <r>
      <rPr>
        <sz val="16"/>
        <rFont val="方正仿宋_GBK"/>
        <charset val="134"/>
      </rPr>
      <t>人，监测户</t>
    </r>
    <r>
      <rPr>
        <sz val="16"/>
        <rFont val="Times New Roman"/>
        <charset val="134"/>
      </rPr>
      <t>1</t>
    </r>
    <r>
      <rPr>
        <sz val="16"/>
        <rFont val="方正仿宋_GBK"/>
        <charset val="134"/>
      </rPr>
      <t>户</t>
    </r>
    <r>
      <rPr>
        <sz val="16"/>
        <rFont val="Times New Roman"/>
        <charset val="134"/>
      </rPr>
      <t xml:space="preserve"> 5</t>
    </r>
    <r>
      <rPr>
        <sz val="16"/>
        <rFont val="方正仿宋_GBK"/>
        <charset val="134"/>
      </rPr>
      <t>人，脱贫户</t>
    </r>
    <r>
      <rPr>
        <sz val="16"/>
        <rFont val="Times New Roman"/>
        <charset val="134"/>
      </rPr>
      <t xml:space="preserve"> 1</t>
    </r>
    <r>
      <rPr>
        <sz val="16"/>
        <rFont val="方正仿宋_GBK"/>
        <charset val="134"/>
      </rPr>
      <t>户</t>
    </r>
    <r>
      <rPr>
        <sz val="16"/>
        <rFont val="Times New Roman"/>
        <charset val="134"/>
      </rPr>
      <t>2</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</si>
  <si>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年高观镇积分兑现制度改补为奖项目</t>
    </r>
  </si>
  <si>
    <r>
      <rPr>
        <sz val="16"/>
        <rFont val="方正仿宋_GBK"/>
        <charset val="134"/>
      </rPr>
      <t>用于全镇</t>
    </r>
    <r>
      <rPr>
        <sz val="16"/>
        <rFont val="Times New Roman"/>
        <charset val="134"/>
      </rPr>
      <t>11</t>
    </r>
    <r>
      <rPr>
        <sz val="16"/>
        <rFont val="方正仿宋_GBK"/>
        <charset val="134"/>
      </rPr>
      <t>个村（社区）开展乡风文明建设积分兑换，每个村（社区）积分超市各</t>
    </r>
    <r>
      <rPr>
        <sz val="16"/>
        <rFont val="Times New Roman"/>
        <charset val="134"/>
      </rPr>
      <t>2</t>
    </r>
    <r>
      <rPr>
        <sz val="16"/>
        <rFont val="方正仿宋_GBK"/>
        <charset val="134"/>
      </rPr>
      <t>万元采购物资，围绕整治环境卫生、参与集体公益活动、遵纪守法、遵守公序良俗等内容设置积分，根据积分兑现奖励物资，大约开展</t>
    </r>
    <r>
      <rPr>
        <sz val="16"/>
        <rFont val="Times New Roman"/>
        <charset val="134"/>
      </rPr>
      <t>20</t>
    </r>
    <r>
      <rPr>
        <sz val="16"/>
        <rFont val="方正仿宋_GBK"/>
        <charset val="134"/>
      </rPr>
      <t>场以上的兑换活动。通过</t>
    </r>
    <r>
      <rPr>
        <sz val="16"/>
        <rFont val="Times New Roman"/>
        <charset val="134"/>
      </rPr>
      <t>“</t>
    </r>
    <r>
      <rPr>
        <sz val="16"/>
        <rFont val="方正仿宋_GBK"/>
        <charset val="134"/>
      </rPr>
      <t>以奖代补</t>
    </r>
    <r>
      <rPr>
        <sz val="16"/>
        <rFont val="Times New Roman"/>
        <charset val="134"/>
      </rPr>
      <t>”</t>
    </r>
    <r>
      <rPr>
        <sz val="16"/>
        <rFont val="方正仿宋_GBK"/>
        <charset val="134"/>
      </rPr>
      <t>形式激励群众积极参与公益事业志愿服务助力治理有效，形成了乡风引领、文明共建、全民参与、齐抓共管的新风尚。</t>
    </r>
  </si>
  <si>
    <t>高观镇各村（社区）</t>
  </si>
  <si>
    <r>
      <rPr>
        <sz val="16"/>
        <rFont val="方正仿宋_GBK"/>
        <charset val="134"/>
      </rPr>
      <t>通过</t>
    </r>
    <r>
      <rPr>
        <sz val="16"/>
        <rFont val="Times New Roman"/>
        <charset val="134"/>
      </rPr>
      <t>“</t>
    </r>
    <r>
      <rPr>
        <sz val="16"/>
        <rFont val="方正仿宋_GBK"/>
        <charset val="134"/>
      </rPr>
      <t>以奖代补</t>
    </r>
    <r>
      <rPr>
        <sz val="16"/>
        <rFont val="Times New Roman"/>
        <charset val="134"/>
      </rPr>
      <t>”</t>
    </r>
    <r>
      <rPr>
        <sz val="16"/>
        <rFont val="方正仿宋_GBK"/>
        <charset val="134"/>
      </rPr>
      <t>形式，以新时代文明实践</t>
    </r>
    <r>
      <rPr>
        <sz val="16"/>
        <rFont val="Times New Roman"/>
        <charset val="134"/>
      </rPr>
      <t>“</t>
    </r>
    <r>
      <rPr>
        <sz val="16"/>
        <rFont val="方正仿宋_GBK"/>
        <charset val="134"/>
      </rPr>
      <t>积分超市</t>
    </r>
    <r>
      <rPr>
        <sz val="16"/>
        <rFont val="Times New Roman"/>
        <charset val="134"/>
      </rPr>
      <t>”</t>
    </r>
    <r>
      <rPr>
        <sz val="16"/>
        <rFont val="方正仿宋_GBK"/>
        <charset val="134"/>
      </rPr>
      <t>为载体，发挥积分兑换物品的激励杠杆作用，激发群众参与美丽乡村建设的积极性，为推进乡风文明、促进乡村振兴提供精神动力，推动高观镇乡村治理、乡风文明、文化振兴，培育和践行社会主义核心价值观。</t>
    </r>
  </si>
  <si>
    <r>
      <rPr>
        <sz val="16"/>
        <rFont val="方正仿宋_GBK"/>
        <charset val="134"/>
      </rPr>
      <t>一、群众参与</t>
    </r>
    <r>
      <rPr>
        <sz val="16"/>
        <rFont val="Times New Roman"/>
        <charset val="134"/>
      </rPr>
      <t>:50</t>
    </r>
    <r>
      <rPr>
        <sz val="16"/>
        <rFont val="方正仿宋_GBK"/>
        <charset val="134"/>
      </rPr>
      <t>人参与前期项目确定会议、决议，</t>
    </r>
    <r>
      <rPr>
        <sz val="16"/>
        <rFont val="Times New Roman"/>
        <charset val="134"/>
      </rPr>
      <t>50</t>
    </r>
    <r>
      <rPr>
        <sz val="16"/>
        <rFont val="方正仿宋_GBK"/>
        <charset val="134"/>
      </rPr>
      <t>人参与入库项目的选择，</t>
    </r>
    <r>
      <rPr>
        <sz val="16"/>
        <rFont val="Times New Roman"/>
        <charset val="134"/>
      </rPr>
      <t>5</t>
    </r>
    <r>
      <rPr>
        <sz val="16"/>
        <rFont val="方正仿宋_GBK"/>
        <charset val="134"/>
      </rPr>
      <t>人参与项目实施过程中资金使用和物资采购的监督等。</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、通过积分和物品兑换，使人均增收</t>
    </r>
    <r>
      <rPr>
        <sz val="16"/>
        <rFont val="Times New Roman"/>
        <charset val="134"/>
      </rPr>
      <t>50</t>
    </r>
    <r>
      <rPr>
        <sz val="16"/>
        <rFont val="方正仿宋_GBK"/>
        <charset val="134"/>
      </rPr>
      <t>元。</t>
    </r>
    <r>
      <rPr>
        <sz val="16"/>
        <rFont val="Times New Roman"/>
        <charset val="134"/>
      </rPr>
      <t>2</t>
    </r>
    <r>
      <rPr>
        <sz val="16"/>
        <rFont val="方正仿宋_GBK"/>
        <charset val="134"/>
      </rPr>
      <t>、可以引导群众参与宣讲学习、村社公益事业、志愿服务活动等，养成良好文明习惯、遵纪守法、传承传统美德、破除陈规陋习、增强村民凝聚力、做有理想、有道德、有文化、有纪律的新型农民。</t>
    </r>
  </si>
  <si>
    <r>
      <rPr>
        <sz val="16"/>
        <rFont val="Times New Roman"/>
        <charset val="134"/>
      </rPr>
      <t>11</t>
    </r>
    <r>
      <rPr>
        <sz val="16"/>
        <rFont val="方正仿宋_GBK"/>
        <charset val="134"/>
      </rPr>
      <t>个村（社区）</t>
    </r>
    <r>
      <rPr>
        <sz val="16"/>
        <rFont val="Times New Roman"/>
        <charset val="134"/>
      </rPr>
      <t>22</t>
    </r>
    <r>
      <rPr>
        <sz val="16"/>
        <rFont val="方正仿宋_GBK"/>
        <charset val="134"/>
      </rPr>
      <t>万元，用于新时代文明实践积分超市积分兑换，通过积分和物品兑换引导群众参与宣讲学习、村社公益事业、志愿服务活动等，养成良好文明习惯、遵纪守法、传承传统美德，破除陈规陋习，增强村民凝聚力。</t>
    </r>
  </si>
  <si>
    <r>
      <rPr>
        <sz val="16"/>
        <rFont val="方正仿宋_GBK"/>
        <charset val="134"/>
      </rPr>
      <t>保障</t>
    </r>
    <r>
      <rPr>
        <sz val="16"/>
        <rFont val="Times New Roman"/>
        <charset val="134"/>
      </rPr>
      <t>11</t>
    </r>
    <r>
      <rPr>
        <sz val="16"/>
        <rFont val="方正仿宋_GBK"/>
        <charset val="134"/>
      </rPr>
      <t>个积分超市运行</t>
    </r>
  </si>
  <si>
    <r>
      <rPr>
        <sz val="16"/>
        <rFont val="Times New Roman"/>
        <charset val="134"/>
      </rPr>
      <t>2</t>
    </r>
    <r>
      <rPr>
        <sz val="16"/>
        <rFont val="方正仿宋_GBK"/>
        <charset val="134"/>
      </rPr>
      <t>万</t>
    </r>
    <r>
      <rPr>
        <sz val="16"/>
        <rFont val="Times New Roman"/>
        <charset val="134"/>
      </rPr>
      <t>/</t>
    </r>
    <r>
      <rPr>
        <sz val="16"/>
        <rFont val="方正仿宋_GBK"/>
        <charset val="134"/>
      </rPr>
      <t>村（社区）</t>
    </r>
  </si>
  <si>
    <r>
      <rPr>
        <sz val="16"/>
        <rFont val="方正仿宋_GBK"/>
        <charset val="134"/>
      </rPr>
      <t>减少群众生活成本支出</t>
    </r>
    <r>
      <rPr>
        <sz val="16"/>
        <rFont val="Times New Roman"/>
        <charset val="134"/>
      </rPr>
      <t>22</t>
    </r>
    <r>
      <rPr>
        <sz val="16"/>
        <rFont val="方正仿宋_GBK"/>
        <charset val="134"/>
      </rPr>
      <t>万元</t>
    </r>
  </si>
  <si>
    <r>
      <rPr>
        <sz val="16"/>
        <rFont val="方正仿宋_GBK"/>
        <charset val="134"/>
      </rPr>
      <t>全镇</t>
    </r>
    <r>
      <rPr>
        <sz val="16"/>
        <rFont val="Times New Roman"/>
        <charset val="134"/>
      </rPr>
      <t>11</t>
    </r>
    <r>
      <rPr>
        <sz val="16"/>
        <rFont val="方正仿宋_GBK"/>
        <charset val="134"/>
      </rPr>
      <t>个村（社区）</t>
    </r>
    <r>
      <rPr>
        <sz val="16"/>
        <rFont val="Times New Roman"/>
        <charset val="134"/>
      </rPr>
      <t xml:space="preserve"> </t>
    </r>
    <r>
      <rPr>
        <sz val="16"/>
        <rFont val="方正仿宋_GBK"/>
        <charset val="134"/>
      </rPr>
      <t>群众受益。</t>
    </r>
  </si>
  <si>
    <r>
      <rPr>
        <sz val="16"/>
        <rFont val="方正仿宋_GBK"/>
        <charset val="134"/>
      </rPr>
      <t>项目使用年限</t>
    </r>
    <r>
      <rPr>
        <sz val="16"/>
        <rFont val="Times New Roman"/>
        <charset val="134"/>
      </rPr>
      <t>≥1</t>
    </r>
    <r>
      <rPr>
        <sz val="16"/>
        <rFont val="方正仿宋_GBK"/>
        <charset val="134"/>
      </rPr>
      <t>年</t>
    </r>
  </si>
  <si>
    <t>陈建华</t>
  </si>
  <si>
    <r>
      <rPr>
        <sz val="16"/>
        <rFont val="方正仿宋_GBK"/>
        <charset val="134"/>
      </rPr>
      <t>城口县</t>
    </r>
    <r>
      <rPr>
        <sz val="16"/>
        <rFont val="Times New Roman"/>
        <charset val="134"/>
      </rPr>
      <t>2024</t>
    </r>
    <r>
      <rPr>
        <sz val="16"/>
        <rFont val="方正仿宋_GBK"/>
        <charset val="134"/>
      </rPr>
      <t>年明通镇龙泉村生猪股权化改革项目</t>
    </r>
  </si>
  <si>
    <r>
      <rPr>
        <sz val="16"/>
        <rFont val="方正仿宋_GBK"/>
        <charset val="134"/>
      </rPr>
      <t>通过实施股权化改革项目，对龙泉村养猪场改造提升圈舍</t>
    </r>
    <r>
      <rPr>
        <sz val="16"/>
        <rFont val="Times New Roman"/>
        <charset val="134"/>
      </rPr>
      <t>600</t>
    </r>
    <r>
      <rPr>
        <sz val="16"/>
        <rFont val="方正仿宋_GBK"/>
        <charset val="134"/>
      </rPr>
      <t>余平方米，实现年出栏生猪</t>
    </r>
    <r>
      <rPr>
        <sz val="16"/>
        <rFont val="Times New Roman"/>
        <charset val="134"/>
      </rPr>
      <t>300</t>
    </r>
    <r>
      <rPr>
        <sz val="16"/>
        <rFont val="方正仿宋_GBK"/>
        <charset val="134"/>
      </rPr>
      <t>余头，。</t>
    </r>
  </si>
  <si>
    <r>
      <rPr>
        <sz val="16"/>
        <rFont val="方正仿宋_GBK"/>
        <charset val="134"/>
      </rPr>
      <t>明通镇龙泉村</t>
    </r>
    <r>
      <rPr>
        <sz val="16"/>
        <rFont val="Times New Roman"/>
        <charset val="134"/>
      </rPr>
      <t>3</t>
    </r>
    <r>
      <rPr>
        <sz val="16"/>
        <rFont val="方正仿宋_GBK"/>
        <charset val="134"/>
      </rPr>
      <t>社</t>
    </r>
  </si>
  <si>
    <r>
      <rPr>
        <sz val="16"/>
        <rFont val="方正仿宋_GBK"/>
        <charset val="134"/>
      </rPr>
      <t>通过实施股权化改革项目的方式对龙泉村</t>
    </r>
    <r>
      <rPr>
        <sz val="16"/>
        <rFont val="Times New Roman"/>
        <charset val="134"/>
      </rPr>
      <t>3</t>
    </r>
    <r>
      <rPr>
        <sz val="16"/>
        <rFont val="方正仿宋_GBK"/>
        <charset val="134"/>
      </rPr>
      <t>社养猪场与村集体组织建立利益联结，集体经济组织按照比例获得收益，龙泉村入股的村民按照比例对收益进行分红，增加村民人均收入约</t>
    </r>
    <r>
      <rPr>
        <sz val="16"/>
        <rFont val="Times New Roman"/>
        <charset val="134"/>
      </rPr>
      <t>50</t>
    </r>
    <r>
      <rPr>
        <sz val="16"/>
        <rFont val="方正仿宋_GBK"/>
        <charset val="134"/>
      </rPr>
      <t>元，带动生猪产业发展。</t>
    </r>
  </si>
  <si>
    <r>
      <rPr>
        <sz val="16"/>
        <rFont val="Times New Roman"/>
        <charset val="134"/>
      </rPr>
      <t>12</t>
    </r>
    <r>
      <rPr>
        <sz val="16"/>
        <rFont val="方正仿宋_GBK"/>
        <charset val="134"/>
      </rPr>
      <t>人参与前期项目确定会议、决议，</t>
    </r>
    <r>
      <rPr>
        <sz val="16"/>
        <rFont val="Times New Roman"/>
        <charset val="134"/>
      </rPr>
      <t>10</t>
    </r>
    <r>
      <rPr>
        <sz val="16"/>
        <rFont val="方正仿宋_GBK"/>
        <charset val="134"/>
      </rPr>
      <t>人参与入库项目的选择，</t>
    </r>
    <r>
      <rPr>
        <sz val="16"/>
        <rFont val="Times New Roman"/>
        <charset val="134"/>
      </rPr>
      <t>2</t>
    </r>
    <r>
      <rPr>
        <sz val="16"/>
        <rFont val="方正仿宋_GBK"/>
        <charset val="134"/>
      </rPr>
      <t>人参与项目实施过程中施工质量和资金使用的监督等。利益联结机制：龙泉村</t>
    </r>
    <r>
      <rPr>
        <sz val="16"/>
        <rFont val="Times New Roman"/>
        <charset val="134"/>
      </rPr>
      <t>3</t>
    </r>
    <r>
      <rPr>
        <sz val="16"/>
        <rFont val="方正仿宋_GBK"/>
        <charset val="134"/>
      </rPr>
      <t>社养猪场与村集体组织建立利益联结，集体经济组织按照比例获得收益，龙泉村入股的村民按照比例对收益进行分红，增加村民人均收入约</t>
    </r>
    <r>
      <rPr>
        <sz val="16"/>
        <rFont val="Times New Roman"/>
        <charset val="134"/>
      </rPr>
      <t>50</t>
    </r>
    <r>
      <rPr>
        <sz val="16"/>
        <rFont val="方正仿宋_GBK"/>
        <charset val="134"/>
      </rPr>
      <t>元，带动生猪产业发展。</t>
    </r>
  </si>
  <si>
    <r>
      <rPr>
        <sz val="16"/>
        <rFont val="方正仿宋_GBK"/>
        <charset val="134"/>
      </rPr>
      <t>实施股权化改革项目的方式对龙泉村</t>
    </r>
    <r>
      <rPr>
        <sz val="16"/>
        <rFont val="Times New Roman"/>
        <charset val="134"/>
      </rPr>
      <t>3</t>
    </r>
    <r>
      <rPr>
        <sz val="16"/>
        <rFont val="方正仿宋_GBK"/>
        <charset val="134"/>
      </rPr>
      <t>社养猪场与村集体组织建立利益联。</t>
    </r>
  </si>
  <si>
    <r>
      <rPr>
        <sz val="16"/>
        <rFont val="方正仿宋_GBK"/>
        <charset val="134"/>
      </rPr>
      <t>提升改造面积</t>
    </r>
    <r>
      <rPr>
        <sz val="16"/>
        <rFont val="Times New Roman"/>
        <charset val="134"/>
      </rPr>
      <t>600</t>
    </r>
    <r>
      <rPr>
        <sz val="16"/>
        <rFont val="方正仿宋_GBK"/>
        <charset val="134"/>
      </rPr>
      <t>平方米，养殖生猪</t>
    </r>
    <r>
      <rPr>
        <sz val="16"/>
        <rFont val="Times New Roman"/>
        <charset val="134"/>
      </rPr>
      <t>300</t>
    </r>
    <r>
      <rPr>
        <sz val="16"/>
        <rFont val="方正仿宋_GBK"/>
        <charset val="134"/>
      </rPr>
      <t>头。</t>
    </r>
  </si>
  <si>
    <r>
      <rPr>
        <sz val="16"/>
        <rFont val="方正仿宋_GBK"/>
        <charset val="134"/>
      </rPr>
      <t>股权化改革补助</t>
    </r>
    <r>
      <rPr>
        <sz val="16"/>
        <rFont val="Times New Roman"/>
        <charset val="134"/>
      </rPr>
      <t>50</t>
    </r>
    <r>
      <rPr>
        <sz val="16"/>
        <rFont val="方正仿宋_GBK"/>
        <charset val="134"/>
      </rPr>
      <t>万元</t>
    </r>
  </si>
  <si>
    <r>
      <rPr>
        <sz val="16"/>
        <rFont val="方正仿宋_GBK"/>
        <charset val="134"/>
      </rPr>
      <t>增加群众收入约</t>
    </r>
    <r>
      <rPr>
        <sz val="16"/>
        <rFont val="Times New Roman"/>
        <charset val="134"/>
      </rPr>
      <t xml:space="preserve">50 </t>
    </r>
    <r>
      <rPr>
        <sz val="16"/>
        <rFont val="方正仿宋_GBK"/>
        <charset val="134"/>
      </rPr>
      <t>元</t>
    </r>
    <r>
      <rPr>
        <sz val="16"/>
        <rFont val="Times New Roman"/>
        <charset val="134"/>
      </rPr>
      <t>/</t>
    </r>
    <r>
      <rPr>
        <sz val="16"/>
        <rFont val="方正仿宋_GBK"/>
        <charset val="134"/>
      </rPr>
      <t>人。</t>
    </r>
  </si>
  <si>
    <r>
      <rPr>
        <sz val="16"/>
        <rFont val="方正仿宋_GBK"/>
        <charset val="134"/>
      </rPr>
      <t>龙泉村</t>
    </r>
    <r>
      <rPr>
        <sz val="16"/>
        <rFont val="Times New Roman"/>
        <charset val="134"/>
      </rPr>
      <t>900</t>
    </r>
    <r>
      <rPr>
        <sz val="16"/>
        <rFont val="方正仿宋_GBK"/>
        <charset val="134"/>
      </rPr>
      <t>余人（其中脱贫人口和监测对象</t>
    </r>
    <r>
      <rPr>
        <sz val="16"/>
        <rFont val="Times New Roman"/>
        <charset val="134"/>
      </rPr>
      <t>84</t>
    </r>
    <r>
      <rPr>
        <sz val="16"/>
        <rFont val="方正仿宋_GBK"/>
        <charset val="134"/>
      </rPr>
      <t>人）受益</t>
    </r>
  </si>
  <si>
    <r>
      <rPr>
        <sz val="16"/>
        <rFont val="方正仿宋_GBK"/>
        <charset val="134"/>
      </rPr>
      <t>持续发展年限</t>
    </r>
    <r>
      <rPr>
        <sz val="16"/>
        <rFont val="Times New Roman"/>
        <charset val="134"/>
      </rPr>
      <t>≥5</t>
    </r>
    <r>
      <rPr>
        <sz val="16"/>
        <rFont val="方正仿宋_GBK"/>
        <charset val="134"/>
      </rPr>
      <t>年。</t>
    </r>
  </si>
  <si>
    <r>
      <rPr>
        <sz val="16"/>
        <rFont val="方正仿宋_GBK"/>
        <charset val="134"/>
      </rPr>
      <t>已脱贫人口满意度</t>
    </r>
    <r>
      <rPr>
        <sz val="16"/>
        <rFont val="Times New Roman"/>
        <charset val="134"/>
      </rPr>
      <t>95%</t>
    </r>
    <r>
      <rPr>
        <sz val="16"/>
        <rFont val="方正仿宋_GBK"/>
        <charset val="134"/>
      </rPr>
      <t>以上</t>
    </r>
  </si>
  <si>
    <t>明通镇人民政府</t>
  </si>
  <si>
    <r>
      <rPr>
        <sz val="16"/>
        <rFont val="Times New Roman"/>
        <charset val="134"/>
      </rPr>
      <t>900</t>
    </r>
    <r>
      <rPr>
        <sz val="16"/>
        <rFont val="方正仿宋_GBK"/>
        <charset val="134"/>
      </rPr>
      <t>余人</t>
    </r>
  </si>
  <si>
    <t>村集体按比例分红</t>
  </si>
  <si>
    <t>徐术</t>
  </si>
  <si>
    <r>
      <rPr>
        <sz val="16"/>
        <rFont val="方正仿宋_GBK"/>
        <charset val="134"/>
      </rPr>
      <t>城口县</t>
    </r>
    <r>
      <rPr>
        <sz val="16"/>
        <rFont val="Times New Roman"/>
        <charset val="134"/>
      </rPr>
      <t>2024</t>
    </r>
    <r>
      <rPr>
        <sz val="16"/>
        <rFont val="方正仿宋_GBK"/>
        <charset val="134"/>
      </rPr>
      <t>年明通镇龙泉村产业发展项目</t>
    </r>
  </si>
  <si>
    <r>
      <rPr>
        <sz val="16"/>
        <rFont val="方正仿宋_GBK"/>
        <charset val="134"/>
      </rPr>
      <t>依托龙泉村金字山沿线森林生态资源，建设产业步道</t>
    </r>
    <r>
      <rPr>
        <sz val="16"/>
        <rFont val="Times New Roman"/>
        <charset val="134"/>
      </rPr>
      <t>1000m</t>
    </r>
    <r>
      <rPr>
        <sz val="16"/>
        <rFont val="方正仿宋_GBK"/>
        <charset val="134"/>
      </rPr>
      <t>、平整地面</t>
    </r>
    <r>
      <rPr>
        <sz val="16"/>
        <rFont val="Times New Roman"/>
        <charset val="134"/>
      </rPr>
      <t>500</t>
    </r>
    <r>
      <rPr>
        <sz val="16"/>
        <rFont val="方正仿宋_GBK"/>
        <charset val="134"/>
      </rPr>
      <t>㎡，对周边</t>
    </r>
    <r>
      <rPr>
        <sz val="16"/>
        <rFont val="Times New Roman"/>
        <charset val="134"/>
      </rPr>
      <t>200</t>
    </r>
    <r>
      <rPr>
        <sz val="16"/>
        <rFont val="方正仿宋_GBK"/>
        <charset val="134"/>
      </rPr>
      <t>余亩林地进行抚育，配套相关设施设备，为林下产业发展打下基础。</t>
    </r>
  </si>
  <si>
    <t>龙泉村</t>
  </si>
  <si>
    <r>
      <rPr>
        <sz val="16"/>
        <rFont val="方正仿宋_GBK"/>
        <charset val="134"/>
      </rPr>
      <t>项目实施可推动龙泉村</t>
    </r>
    <r>
      <rPr>
        <sz val="16"/>
        <rFont val="Times New Roman"/>
        <charset val="134"/>
      </rPr>
      <t>100</t>
    </r>
    <r>
      <rPr>
        <sz val="16"/>
        <rFont val="方正仿宋_GBK"/>
        <charset val="134"/>
      </rPr>
      <t>余人（其中脱贫人口和监测对象</t>
    </r>
    <r>
      <rPr>
        <sz val="16"/>
        <rFont val="Times New Roman"/>
        <charset val="134"/>
      </rPr>
      <t>15</t>
    </r>
    <r>
      <rPr>
        <sz val="16"/>
        <rFont val="方正仿宋_GBK"/>
        <charset val="134"/>
      </rPr>
      <t>人）产业发展，带动龙泉村产业发展，推动本地农产品外销，提升当地村民收入水平。</t>
    </r>
  </si>
  <si>
    <r>
      <rPr>
        <sz val="16"/>
        <rFont val="Times New Roman"/>
        <charset val="134"/>
      </rPr>
      <t>12</t>
    </r>
    <r>
      <rPr>
        <sz val="16"/>
        <rFont val="方正仿宋_GBK"/>
        <charset val="134"/>
      </rPr>
      <t>人参与前期项目确定会议、决议，</t>
    </r>
    <r>
      <rPr>
        <sz val="16"/>
        <rFont val="Times New Roman"/>
        <charset val="134"/>
      </rPr>
      <t>8</t>
    </r>
    <r>
      <rPr>
        <sz val="16"/>
        <rFont val="方正仿宋_GBK"/>
        <charset val="134"/>
      </rPr>
      <t>人参与入库项目的选择，</t>
    </r>
    <r>
      <rPr>
        <sz val="16"/>
        <rFont val="Times New Roman"/>
        <charset val="134"/>
      </rPr>
      <t>3</t>
    </r>
    <r>
      <rPr>
        <sz val="16"/>
        <rFont val="方正仿宋_GBK"/>
        <charset val="134"/>
      </rPr>
      <t>人参与项目实施过程中施工质量和资金使用的监督等。利益联结机制：龙泉村</t>
    </r>
    <r>
      <rPr>
        <sz val="16"/>
        <rFont val="Times New Roman"/>
        <charset val="134"/>
      </rPr>
      <t>100</t>
    </r>
    <r>
      <rPr>
        <sz val="16"/>
        <rFont val="方正仿宋_GBK"/>
        <charset val="134"/>
      </rPr>
      <t>余人（其中脱贫人口和监测对象</t>
    </r>
    <r>
      <rPr>
        <sz val="16"/>
        <rFont val="Times New Roman"/>
        <charset val="134"/>
      </rPr>
      <t>15</t>
    </r>
    <r>
      <rPr>
        <sz val="16"/>
        <rFont val="方正仿宋_GBK"/>
        <charset val="134"/>
      </rPr>
      <t>人）受益，带动龙泉村产业发展，推动本地农产品外销，提升当地村民收入水平。</t>
    </r>
  </si>
  <si>
    <r>
      <rPr>
        <sz val="16"/>
        <rFont val="方正仿宋_GBK"/>
        <charset val="134"/>
      </rPr>
      <t>依托龙泉村金子山沿线森林生态资源，建设产业步道</t>
    </r>
    <r>
      <rPr>
        <sz val="16"/>
        <rFont val="Times New Roman"/>
        <charset val="134"/>
      </rPr>
      <t>1000m</t>
    </r>
    <r>
      <rPr>
        <sz val="16"/>
        <rFont val="方正仿宋_GBK"/>
        <charset val="134"/>
      </rPr>
      <t>、平整地面</t>
    </r>
    <r>
      <rPr>
        <sz val="16"/>
        <rFont val="Times New Roman"/>
        <charset val="134"/>
      </rPr>
      <t>500</t>
    </r>
    <r>
      <rPr>
        <sz val="16"/>
        <rFont val="方正仿宋_GBK"/>
        <charset val="134"/>
      </rPr>
      <t>㎡、</t>
    </r>
    <r>
      <rPr>
        <sz val="16"/>
        <rFont val="Times New Roman"/>
        <charset val="134"/>
      </rPr>
      <t>200</t>
    </r>
    <r>
      <rPr>
        <sz val="16"/>
        <rFont val="方正仿宋_GBK"/>
        <charset val="134"/>
      </rPr>
      <t>亩林地抚育，配套相关设施设备。</t>
    </r>
  </si>
  <si>
    <r>
      <rPr>
        <sz val="16"/>
        <rFont val="方正仿宋_GBK"/>
        <charset val="134"/>
      </rPr>
      <t>产业步道</t>
    </r>
    <r>
      <rPr>
        <sz val="16"/>
        <rFont val="Times New Roman"/>
        <charset val="134"/>
      </rPr>
      <t>1000m</t>
    </r>
    <r>
      <rPr>
        <sz val="16"/>
        <rFont val="方正仿宋_GBK"/>
        <charset val="134"/>
      </rPr>
      <t>、平整地面</t>
    </r>
    <r>
      <rPr>
        <sz val="16"/>
        <rFont val="Times New Roman"/>
        <charset val="134"/>
      </rPr>
      <t>500</t>
    </r>
    <r>
      <rPr>
        <sz val="16"/>
        <rFont val="方正仿宋_GBK"/>
        <charset val="134"/>
      </rPr>
      <t>㎡、</t>
    </r>
    <r>
      <rPr>
        <sz val="16"/>
        <rFont val="Times New Roman"/>
        <charset val="134"/>
      </rPr>
      <t>200</t>
    </r>
    <r>
      <rPr>
        <sz val="16"/>
        <rFont val="方正仿宋_GBK"/>
        <charset val="134"/>
      </rPr>
      <t>亩林地抚育</t>
    </r>
  </si>
  <si>
    <r>
      <rPr>
        <sz val="16"/>
        <rFont val="方正仿宋_GBK"/>
        <charset val="134"/>
      </rPr>
      <t>成本控制在</t>
    </r>
    <r>
      <rPr>
        <sz val="16"/>
        <rFont val="Times New Roman"/>
        <charset val="134"/>
      </rPr>
      <t>120</t>
    </r>
    <r>
      <rPr>
        <sz val="16"/>
        <rFont val="方正仿宋_GBK"/>
        <charset val="134"/>
      </rPr>
      <t>万元以内</t>
    </r>
  </si>
  <si>
    <r>
      <rPr>
        <sz val="16"/>
        <rFont val="方正仿宋_GBK"/>
        <charset val="134"/>
      </rPr>
      <t>增加群众户均收入</t>
    </r>
    <r>
      <rPr>
        <sz val="16"/>
        <rFont val="Times New Roman"/>
        <charset val="134"/>
      </rPr>
      <t>10000</t>
    </r>
    <r>
      <rPr>
        <sz val="16"/>
        <rFont val="方正仿宋_GBK"/>
        <charset val="134"/>
      </rPr>
      <t>元</t>
    </r>
    <r>
      <rPr>
        <sz val="16"/>
        <rFont val="Times New Roman"/>
        <charset val="134"/>
      </rPr>
      <t>/</t>
    </r>
    <r>
      <rPr>
        <sz val="16"/>
        <rFont val="方正仿宋_GBK"/>
        <charset val="134"/>
      </rPr>
      <t>年</t>
    </r>
  </si>
  <si>
    <r>
      <rPr>
        <sz val="16"/>
        <rFont val="方正仿宋_GBK"/>
        <charset val="134"/>
      </rPr>
      <t>龙泉村</t>
    </r>
    <r>
      <rPr>
        <sz val="16"/>
        <rFont val="Times New Roman"/>
        <charset val="134"/>
      </rPr>
      <t>100</t>
    </r>
    <r>
      <rPr>
        <sz val="16"/>
        <rFont val="方正仿宋_GBK"/>
        <charset val="134"/>
      </rPr>
      <t>余人（其中脱贫人口和监测对象</t>
    </r>
    <r>
      <rPr>
        <sz val="16"/>
        <rFont val="Times New Roman"/>
        <charset val="134"/>
      </rPr>
      <t>15</t>
    </r>
    <r>
      <rPr>
        <sz val="16"/>
        <rFont val="方正仿宋_GBK"/>
        <charset val="134"/>
      </rPr>
      <t>人）受益</t>
    </r>
  </si>
  <si>
    <r>
      <rPr>
        <sz val="16"/>
        <rFont val="方正仿宋_GBK"/>
        <charset val="134"/>
      </rPr>
      <t>维修使用年限</t>
    </r>
    <r>
      <rPr>
        <sz val="16"/>
        <rFont val="Times New Roman"/>
        <charset val="134"/>
      </rPr>
      <t>≥10</t>
    </r>
    <r>
      <rPr>
        <sz val="16"/>
        <rFont val="方正仿宋_GBK"/>
        <charset val="134"/>
      </rPr>
      <t>年。</t>
    </r>
  </si>
  <si>
    <r>
      <rPr>
        <sz val="16"/>
        <rFont val="Times New Roman"/>
        <charset val="134"/>
      </rPr>
      <t>100</t>
    </r>
    <r>
      <rPr>
        <sz val="16"/>
        <rFont val="方正仿宋_GBK"/>
        <charset val="134"/>
      </rPr>
      <t>余人</t>
    </r>
  </si>
  <si>
    <r>
      <rPr>
        <sz val="16"/>
        <rFont val="方正仿宋_GBK"/>
        <charset val="134"/>
      </rPr>
      <t>城口县</t>
    </r>
    <r>
      <rPr>
        <sz val="16"/>
        <rFont val="Times New Roman"/>
        <charset val="134"/>
      </rPr>
      <t>2024</t>
    </r>
    <r>
      <rPr>
        <sz val="16"/>
        <rFont val="方正仿宋_GBK"/>
        <charset val="134"/>
      </rPr>
      <t>年明通镇平安人行桥至涂久刚生产道路建设项目</t>
    </r>
  </si>
  <si>
    <r>
      <rPr>
        <sz val="16"/>
        <rFont val="方正仿宋_GBK"/>
        <charset val="134"/>
      </rPr>
      <t>建设平安人行桥至平安村</t>
    </r>
    <r>
      <rPr>
        <sz val="16"/>
        <rFont val="Times New Roman"/>
        <charset val="134"/>
      </rPr>
      <t>1</t>
    </r>
    <r>
      <rPr>
        <sz val="16"/>
        <rFont val="方正仿宋_GBK"/>
        <charset val="134"/>
      </rPr>
      <t>社涂久刚处生产道路</t>
    </r>
    <r>
      <rPr>
        <sz val="16"/>
        <rFont val="Times New Roman"/>
        <charset val="134"/>
      </rPr>
      <t>280</t>
    </r>
    <r>
      <rPr>
        <sz val="16"/>
        <rFont val="方正仿宋_GBK"/>
        <charset val="134"/>
      </rPr>
      <t>米，宽</t>
    </r>
    <r>
      <rPr>
        <sz val="16"/>
        <rFont val="Times New Roman"/>
        <charset val="134"/>
      </rPr>
      <t>2.5-3.5</t>
    </r>
    <r>
      <rPr>
        <sz val="16"/>
        <rFont val="方正仿宋_GBK"/>
        <charset val="134"/>
      </rPr>
      <t>米，具体填方、挡墙等以实际设计为准。</t>
    </r>
  </si>
  <si>
    <r>
      <rPr>
        <sz val="16"/>
        <rFont val="方正仿宋_GBK"/>
        <charset val="134"/>
      </rPr>
      <t>平安村</t>
    </r>
    <r>
      <rPr>
        <sz val="16"/>
        <rFont val="Times New Roman"/>
        <charset val="134"/>
      </rPr>
      <t>1</t>
    </r>
    <r>
      <rPr>
        <sz val="16"/>
        <rFont val="方正仿宋_GBK"/>
        <charset val="134"/>
      </rPr>
      <t>社</t>
    </r>
  </si>
  <si>
    <r>
      <rPr>
        <sz val="16"/>
        <rFont val="方正仿宋_GBK"/>
        <charset val="134"/>
      </rPr>
      <t>项目实施可解决平安村</t>
    </r>
    <r>
      <rPr>
        <sz val="16"/>
        <rFont val="Times New Roman"/>
        <charset val="134"/>
      </rPr>
      <t>100</t>
    </r>
    <r>
      <rPr>
        <sz val="16"/>
        <rFont val="方正仿宋_GBK"/>
        <charset val="134"/>
      </rPr>
      <t>余人（其中脱贫人口和监测对象</t>
    </r>
    <r>
      <rPr>
        <sz val="16"/>
        <rFont val="Times New Roman"/>
        <charset val="134"/>
      </rPr>
      <t>12</t>
    </r>
    <r>
      <rPr>
        <sz val="16"/>
        <rFont val="方正仿宋_GBK"/>
        <charset val="134"/>
      </rPr>
      <t>人）出行难的问题，可减少出行成本，提升满意度。</t>
    </r>
  </si>
  <si>
    <r>
      <rPr>
        <sz val="16"/>
        <rFont val="Times New Roman"/>
        <charset val="134"/>
      </rPr>
      <t>10</t>
    </r>
    <r>
      <rPr>
        <sz val="16"/>
        <rFont val="方正仿宋_GBK"/>
        <charset val="134"/>
      </rPr>
      <t>人参与前期项目确定会议、决议，</t>
    </r>
    <r>
      <rPr>
        <sz val="16"/>
        <rFont val="Times New Roman"/>
        <charset val="134"/>
      </rPr>
      <t>20</t>
    </r>
    <r>
      <rPr>
        <sz val="16"/>
        <rFont val="方正仿宋_GBK"/>
        <charset val="134"/>
      </rPr>
      <t>人参与入库项目的选择，</t>
    </r>
    <r>
      <rPr>
        <sz val="16"/>
        <rFont val="Times New Roman"/>
        <charset val="134"/>
      </rPr>
      <t>2</t>
    </r>
    <r>
      <rPr>
        <sz val="16"/>
        <rFont val="方正仿宋_GBK"/>
        <charset val="134"/>
      </rPr>
      <t>人参与项目实施过程中施工质量和资金使用的监督等。利益联结机制：解决平安村</t>
    </r>
    <r>
      <rPr>
        <sz val="16"/>
        <rFont val="Times New Roman"/>
        <charset val="134"/>
      </rPr>
      <t>100</t>
    </r>
    <r>
      <rPr>
        <sz val="16"/>
        <rFont val="方正仿宋_GBK"/>
        <charset val="134"/>
      </rPr>
      <t>余人（其中脱贫人口和监测对象</t>
    </r>
    <r>
      <rPr>
        <sz val="16"/>
        <rFont val="Times New Roman"/>
        <charset val="134"/>
      </rPr>
      <t>12</t>
    </r>
    <r>
      <rPr>
        <sz val="16"/>
        <rFont val="方正仿宋_GBK"/>
        <charset val="134"/>
      </rPr>
      <t>人）出行难的问题，可减少出行成本，提升满意度。</t>
    </r>
  </si>
  <si>
    <r>
      <rPr>
        <sz val="16"/>
        <rFont val="方正仿宋_GBK"/>
        <charset val="134"/>
      </rPr>
      <t>乐山村平安人行桥至平安村</t>
    </r>
    <r>
      <rPr>
        <sz val="16"/>
        <rFont val="Times New Roman"/>
        <charset val="134"/>
      </rPr>
      <t>1</t>
    </r>
    <r>
      <rPr>
        <sz val="16"/>
        <rFont val="方正仿宋_GBK"/>
        <charset val="134"/>
      </rPr>
      <t>社涂久刚处生产便道</t>
    </r>
    <r>
      <rPr>
        <sz val="16"/>
        <rFont val="Times New Roman"/>
        <charset val="134"/>
      </rPr>
      <t>280</t>
    </r>
    <r>
      <rPr>
        <sz val="16"/>
        <rFont val="方正仿宋_GBK"/>
        <charset val="134"/>
      </rPr>
      <t>米，规格：宽</t>
    </r>
    <r>
      <rPr>
        <sz val="16"/>
        <rFont val="Times New Roman"/>
        <charset val="134"/>
      </rPr>
      <t>3.5</t>
    </r>
    <r>
      <rPr>
        <sz val="16"/>
        <rFont val="方正仿宋_GBK"/>
        <charset val="134"/>
      </rPr>
      <t>米，填方、挡墙以设计为准。</t>
    </r>
  </si>
  <si>
    <r>
      <rPr>
        <sz val="16"/>
        <rFont val="方正仿宋_GBK"/>
        <charset val="134"/>
      </rPr>
      <t>建设生产便道</t>
    </r>
    <r>
      <rPr>
        <sz val="16"/>
        <rFont val="Times New Roman"/>
        <charset val="134"/>
      </rPr>
      <t>280</t>
    </r>
    <r>
      <rPr>
        <sz val="16"/>
        <rFont val="方正仿宋_GBK"/>
        <charset val="134"/>
      </rPr>
      <t>米，宽</t>
    </r>
    <r>
      <rPr>
        <sz val="16"/>
        <rFont val="Times New Roman"/>
        <charset val="134"/>
      </rPr>
      <t>3.5</t>
    </r>
    <r>
      <rPr>
        <sz val="16"/>
        <rFont val="方正仿宋_GBK"/>
        <charset val="134"/>
      </rPr>
      <t>米。</t>
    </r>
  </si>
  <si>
    <r>
      <rPr>
        <sz val="16"/>
        <rFont val="方正仿宋_GBK"/>
        <charset val="134"/>
      </rPr>
      <t>控制在</t>
    </r>
    <r>
      <rPr>
        <sz val="16"/>
        <rFont val="Times New Roman"/>
        <charset val="134"/>
      </rPr>
      <t>1400</t>
    </r>
    <r>
      <rPr>
        <sz val="16"/>
        <rFont val="方正仿宋_GBK"/>
        <charset val="134"/>
      </rPr>
      <t>元</t>
    </r>
    <r>
      <rPr>
        <sz val="16"/>
        <rFont val="Times New Roman"/>
        <charset val="134"/>
      </rPr>
      <t>/</t>
    </r>
    <r>
      <rPr>
        <sz val="16"/>
        <rFont val="方正仿宋_GBK"/>
        <charset val="134"/>
      </rPr>
      <t>米以内</t>
    </r>
  </si>
  <si>
    <r>
      <rPr>
        <sz val="16"/>
        <rFont val="方正仿宋_GBK"/>
        <charset val="134"/>
      </rPr>
      <t>减少出行成本</t>
    </r>
    <r>
      <rPr>
        <sz val="16"/>
        <rFont val="Times New Roman"/>
        <charset val="134"/>
      </rPr>
      <t>50</t>
    </r>
    <r>
      <rPr>
        <sz val="16"/>
        <rFont val="方正仿宋_GBK"/>
        <charset val="134"/>
      </rPr>
      <t>元</t>
    </r>
    <r>
      <rPr>
        <sz val="16"/>
        <rFont val="Times New Roman"/>
        <charset val="134"/>
      </rPr>
      <t>/</t>
    </r>
    <r>
      <rPr>
        <sz val="16"/>
        <rFont val="方正仿宋_GBK"/>
        <charset val="134"/>
      </rPr>
      <t>人。</t>
    </r>
  </si>
  <si>
    <r>
      <rPr>
        <sz val="16"/>
        <rFont val="Times New Roman"/>
        <charset val="134"/>
      </rPr>
      <t>100</t>
    </r>
    <r>
      <rPr>
        <sz val="16"/>
        <rFont val="方正仿宋_GBK"/>
        <charset val="134"/>
      </rPr>
      <t>余人（其中脱贫人口和监测对象</t>
    </r>
    <r>
      <rPr>
        <sz val="16"/>
        <rFont val="Times New Roman"/>
        <charset val="134"/>
      </rPr>
      <t>12</t>
    </r>
    <r>
      <rPr>
        <sz val="16"/>
        <rFont val="方正仿宋_GBK"/>
        <charset val="134"/>
      </rPr>
      <t>人）受益</t>
    </r>
  </si>
  <si>
    <t>刘兴国</t>
  </si>
  <si>
    <r>
      <rPr>
        <sz val="16"/>
        <rFont val="方正仿宋_GBK"/>
        <charset val="134"/>
      </rPr>
      <t>城口县</t>
    </r>
    <r>
      <rPr>
        <sz val="16"/>
        <rFont val="Times New Roman"/>
        <charset val="134"/>
      </rPr>
      <t>2024</t>
    </r>
    <r>
      <rPr>
        <sz val="16"/>
        <rFont val="方正仿宋_GBK"/>
        <charset val="134"/>
      </rPr>
      <t>年明通镇龙泉村八月瓜种植奖补项目</t>
    </r>
  </si>
  <si>
    <r>
      <rPr>
        <sz val="16"/>
        <rFont val="方正仿宋_GBK"/>
        <charset val="134"/>
      </rPr>
      <t>对明通镇新发展的</t>
    </r>
    <r>
      <rPr>
        <sz val="16"/>
        <rFont val="Times New Roman"/>
        <charset val="134"/>
      </rPr>
      <t>100</t>
    </r>
    <r>
      <rPr>
        <sz val="16"/>
        <rFont val="方正仿宋_GBK"/>
        <charset val="134"/>
      </rPr>
      <t>亩八月瓜从种子、育苗、种植等环节进行奖补，标准</t>
    </r>
    <r>
      <rPr>
        <sz val="16"/>
        <rFont val="Times New Roman"/>
        <charset val="134"/>
      </rPr>
      <t>5000</t>
    </r>
    <r>
      <rPr>
        <sz val="16"/>
        <rFont val="方正仿宋_GBK"/>
        <charset val="134"/>
      </rPr>
      <t>元</t>
    </r>
    <r>
      <rPr>
        <sz val="16"/>
        <rFont val="Times New Roman"/>
        <charset val="134"/>
      </rPr>
      <t>/</t>
    </r>
    <r>
      <rPr>
        <sz val="16"/>
        <rFont val="方正仿宋_GBK"/>
        <charset val="134"/>
      </rPr>
      <t>亩，推动特色产业发展。</t>
    </r>
  </si>
  <si>
    <r>
      <rPr>
        <sz val="16"/>
        <rFont val="方正仿宋_GBK"/>
        <charset val="134"/>
      </rPr>
      <t>项目实施可推动明通镇龙泉村八月瓜产业发展，带动农户销售增收，受益群众可达</t>
    </r>
    <r>
      <rPr>
        <sz val="16"/>
        <rFont val="Times New Roman"/>
        <charset val="134"/>
      </rPr>
      <t>200</t>
    </r>
    <r>
      <rPr>
        <sz val="16"/>
        <rFont val="方正仿宋_GBK"/>
        <charset val="134"/>
      </rPr>
      <t>余人，（其中脱贫人口和监测对象</t>
    </r>
    <r>
      <rPr>
        <sz val="16"/>
        <rFont val="Times New Roman"/>
        <charset val="134"/>
      </rPr>
      <t>21</t>
    </r>
    <r>
      <rPr>
        <sz val="16"/>
        <rFont val="方正仿宋_GBK"/>
        <charset val="134"/>
      </rPr>
      <t>人）。</t>
    </r>
  </si>
  <si>
    <r>
      <rPr>
        <sz val="16"/>
        <rFont val="Times New Roman"/>
        <charset val="134"/>
      </rPr>
      <t>8</t>
    </r>
    <r>
      <rPr>
        <sz val="16"/>
        <rFont val="方正仿宋_GBK"/>
        <charset val="134"/>
      </rPr>
      <t>人参与前期项目确定会议、决议，</t>
    </r>
    <r>
      <rPr>
        <sz val="16"/>
        <rFont val="Times New Roman"/>
        <charset val="134"/>
      </rPr>
      <t>6</t>
    </r>
    <r>
      <rPr>
        <sz val="16"/>
        <rFont val="方正仿宋_GBK"/>
        <charset val="134"/>
      </rPr>
      <t>人参与入库项目的选择，</t>
    </r>
    <r>
      <rPr>
        <sz val="16"/>
        <rFont val="Times New Roman"/>
        <charset val="134"/>
      </rPr>
      <t>3</t>
    </r>
    <r>
      <rPr>
        <sz val="16"/>
        <rFont val="方正仿宋_GBK"/>
        <charset val="134"/>
      </rPr>
      <t>人参与项目实施过程中施工质量和资金使用的监督等。利益联结机制：推动明通镇八月瓜产业发展，带动农户销售增收，收益群众可达</t>
    </r>
    <r>
      <rPr>
        <sz val="16"/>
        <rFont val="Times New Roman"/>
        <charset val="134"/>
      </rPr>
      <t>200</t>
    </r>
    <r>
      <rPr>
        <sz val="16"/>
        <rFont val="方正仿宋_GBK"/>
        <charset val="134"/>
      </rPr>
      <t>余人，（其中脱贫人口和监测对象</t>
    </r>
    <r>
      <rPr>
        <sz val="16"/>
        <rFont val="Times New Roman"/>
        <charset val="134"/>
      </rPr>
      <t>21</t>
    </r>
    <r>
      <rPr>
        <sz val="16"/>
        <rFont val="方正仿宋_GBK"/>
        <charset val="134"/>
      </rPr>
      <t>人）。</t>
    </r>
  </si>
  <si>
    <r>
      <rPr>
        <sz val="16"/>
        <rFont val="方正仿宋_GBK"/>
        <charset val="134"/>
      </rPr>
      <t>对明通镇</t>
    </r>
    <r>
      <rPr>
        <sz val="16"/>
        <rFont val="Times New Roman"/>
        <charset val="134"/>
      </rPr>
      <t>100</t>
    </r>
    <r>
      <rPr>
        <sz val="16"/>
        <rFont val="方正仿宋_GBK"/>
        <charset val="134"/>
      </rPr>
      <t>亩八月瓜产业进行奖补，标准</t>
    </r>
    <r>
      <rPr>
        <sz val="16"/>
        <rFont val="Times New Roman"/>
        <charset val="134"/>
      </rPr>
      <t>5000</t>
    </r>
    <r>
      <rPr>
        <sz val="16"/>
        <rFont val="方正仿宋_GBK"/>
        <charset val="134"/>
      </rPr>
      <t>元</t>
    </r>
    <r>
      <rPr>
        <sz val="16"/>
        <rFont val="Times New Roman"/>
        <charset val="134"/>
      </rPr>
      <t>/</t>
    </r>
    <r>
      <rPr>
        <sz val="16"/>
        <rFont val="方正仿宋_GBK"/>
        <charset val="134"/>
      </rPr>
      <t>亩</t>
    </r>
  </si>
  <si>
    <r>
      <rPr>
        <sz val="16"/>
        <rFont val="Times New Roman"/>
        <charset val="134"/>
      </rPr>
      <t>100</t>
    </r>
    <r>
      <rPr>
        <sz val="16"/>
        <rFont val="方正仿宋_GBK"/>
        <charset val="134"/>
      </rPr>
      <t>亩八月瓜</t>
    </r>
  </si>
  <si>
    <r>
      <rPr>
        <sz val="16"/>
        <rFont val="方正仿宋_GBK"/>
        <charset val="134"/>
      </rPr>
      <t>标准</t>
    </r>
    <r>
      <rPr>
        <sz val="16"/>
        <rFont val="Times New Roman"/>
        <charset val="134"/>
      </rPr>
      <t>5000</t>
    </r>
    <r>
      <rPr>
        <sz val="16"/>
        <rFont val="方正仿宋_GBK"/>
        <charset val="134"/>
      </rPr>
      <t>元</t>
    </r>
    <r>
      <rPr>
        <sz val="16"/>
        <rFont val="Times New Roman"/>
        <charset val="134"/>
      </rPr>
      <t>/</t>
    </r>
    <r>
      <rPr>
        <sz val="16"/>
        <rFont val="方正仿宋_GBK"/>
        <charset val="134"/>
      </rPr>
      <t>亩</t>
    </r>
  </si>
  <si>
    <t>推动八月瓜产业发展</t>
  </si>
  <si>
    <r>
      <rPr>
        <sz val="16"/>
        <rFont val="方正仿宋_GBK"/>
        <charset val="134"/>
      </rPr>
      <t>受益群众可达</t>
    </r>
    <r>
      <rPr>
        <sz val="16"/>
        <rFont val="Times New Roman"/>
        <charset val="134"/>
      </rPr>
      <t>200</t>
    </r>
    <r>
      <rPr>
        <sz val="16"/>
        <rFont val="方正仿宋_GBK"/>
        <charset val="134"/>
      </rPr>
      <t>余人，（其中脱贫人口和监测对象</t>
    </r>
    <r>
      <rPr>
        <sz val="16"/>
        <rFont val="Times New Roman"/>
        <charset val="134"/>
      </rPr>
      <t>21</t>
    </r>
    <r>
      <rPr>
        <sz val="16"/>
        <rFont val="方正仿宋_GBK"/>
        <charset val="134"/>
      </rPr>
      <t>人）</t>
    </r>
  </si>
  <si>
    <t>张应威</t>
  </si>
  <si>
    <r>
      <rPr>
        <sz val="16"/>
        <rFont val="方正仿宋_GBK"/>
        <charset val="134"/>
      </rPr>
      <t>城口县</t>
    </r>
    <r>
      <rPr>
        <sz val="16"/>
        <rFont val="Times New Roman"/>
        <charset val="134"/>
      </rPr>
      <t>2024</t>
    </r>
    <r>
      <rPr>
        <sz val="16"/>
        <rFont val="方正仿宋_GBK"/>
        <charset val="134"/>
      </rPr>
      <t>年明通镇平安村种植基地配套设施项目</t>
    </r>
  </si>
  <si>
    <r>
      <rPr>
        <sz val="16"/>
        <rFont val="方正仿宋_GBK"/>
        <charset val="134"/>
      </rPr>
      <t>新建平安村朱池梁至种植基地产业路</t>
    </r>
    <r>
      <rPr>
        <sz val="16"/>
        <rFont val="Times New Roman"/>
        <charset val="134"/>
      </rPr>
      <t>3.8</t>
    </r>
    <r>
      <rPr>
        <sz val="16"/>
        <rFont val="方正仿宋_GBK"/>
        <charset val="134"/>
      </rPr>
      <t>公里，方便产业发展。</t>
    </r>
  </si>
  <si>
    <t>平安村</t>
  </si>
  <si>
    <r>
      <rPr>
        <sz val="16"/>
        <rFont val="方正仿宋_GBK"/>
        <charset val="134"/>
      </rPr>
      <t>项目实施可以为招产业发展服务，方便产品的运输及销售，带动产业发展，为周边群众提供就业岗位，受益群众</t>
    </r>
    <r>
      <rPr>
        <sz val="16"/>
        <rFont val="Times New Roman"/>
        <charset val="134"/>
      </rPr>
      <t>100</t>
    </r>
    <r>
      <rPr>
        <sz val="16"/>
        <rFont val="方正仿宋_GBK"/>
        <charset val="134"/>
      </rPr>
      <t>余人，（其中脱贫人口和监测对象</t>
    </r>
    <r>
      <rPr>
        <sz val="16"/>
        <rFont val="Times New Roman"/>
        <charset val="134"/>
      </rPr>
      <t>35</t>
    </r>
    <r>
      <rPr>
        <sz val="16"/>
        <rFont val="方正仿宋_GBK"/>
        <charset val="134"/>
      </rPr>
      <t>人）。</t>
    </r>
  </si>
  <si>
    <r>
      <rPr>
        <sz val="16"/>
        <rFont val="Times New Roman"/>
        <charset val="134"/>
      </rPr>
      <t>10</t>
    </r>
    <r>
      <rPr>
        <sz val="16"/>
        <rFont val="方正仿宋_GBK"/>
        <charset val="134"/>
      </rPr>
      <t>人参与前期项目确定会议、决议，</t>
    </r>
    <r>
      <rPr>
        <sz val="16"/>
        <rFont val="Times New Roman"/>
        <charset val="134"/>
      </rPr>
      <t>8</t>
    </r>
    <r>
      <rPr>
        <sz val="16"/>
        <rFont val="方正仿宋_GBK"/>
        <charset val="134"/>
      </rPr>
      <t>人参与入库项目的选择，</t>
    </r>
    <r>
      <rPr>
        <sz val="16"/>
        <rFont val="Times New Roman"/>
        <charset val="134"/>
      </rPr>
      <t>3</t>
    </r>
    <r>
      <rPr>
        <sz val="16"/>
        <rFont val="方正仿宋_GBK"/>
        <charset val="134"/>
      </rPr>
      <t>人参与项目实施过程中施工质量和资金使用的监督等。利益联结机制：为招产业发展服务，方便产品的运输及销售，带动产业发展，为周边群众提供就业岗位，受益群众</t>
    </r>
    <r>
      <rPr>
        <sz val="16"/>
        <rFont val="Times New Roman"/>
        <charset val="134"/>
      </rPr>
      <t>100</t>
    </r>
    <r>
      <rPr>
        <sz val="16"/>
        <rFont val="方正仿宋_GBK"/>
        <charset val="134"/>
      </rPr>
      <t>余人，（其中脱贫人口和监测对象</t>
    </r>
    <r>
      <rPr>
        <sz val="16"/>
        <rFont val="Times New Roman"/>
        <charset val="134"/>
      </rPr>
      <t>35</t>
    </r>
    <r>
      <rPr>
        <sz val="16"/>
        <rFont val="方正仿宋_GBK"/>
        <charset val="134"/>
      </rPr>
      <t>人）。</t>
    </r>
  </si>
  <si>
    <r>
      <rPr>
        <sz val="16"/>
        <rFont val="方正仿宋_GBK"/>
        <charset val="134"/>
      </rPr>
      <t>新建平安村朱池梁至产业基地产业路</t>
    </r>
    <r>
      <rPr>
        <sz val="16"/>
        <rFont val="Times New Roman"/>
        <charset val="134"/>
      </rPr>
      <t>3.8</t>
    </r>
    <r>
      <rPr>
        <sz val="16"/>
        <rFont val="方正仿宋_GBK"/>
        <charset val="134"/>
      </rPr>
      <t>公里</t>
    </r>
  </si>
  <si>
    <r>
      <rPr>
        <sz val="16"/>
        <rFont val="方正仿宋_GBK"/>
        <charset val="134"/>
      </rPr>
      <t>产业路</t>
    </r>
    <r>
      <rPr>
        <sz val="16"/>
        <rFont val="Times New Roman"/>
        <charset val="134"/>
      </rPr>
      <t>3.8</t>
    </r>
    <r>
      <rPr>
        <sz val="16"/>
        <rFont val="方正仿宋_GBK"/>
        <charset val="134"/>
      </rPr>
      <t>公里</t>
    </r>
  </si>
  <si>
    <r>
      <rPr>
        <sz val="16"/>
        <rFont val="Times New Roman"/>
        <charset val="134"/>
      </rPr>
      <t>20</t>
    </r>
    <r>
      <rPr>
        <sz val="16"/>
        <rFont val="方正仿宋_GBK"/>
        <charset val="134"/>
      </rPr>
      <t>万元</t>
    </r>
    <r>
      <rPr>
        <sz val="16"/>
        <rFont val="Times New Roman"/>
        <charset val="134"/>
      </rPr>
      <t>/</t>
    </r>
    <r>
      <rPr>
        <sz val="16"/>
        <rFont val="方正仿宋_GBK"/>
        <charset val="134"/>
      </rPr>
      <t>公里及二类费用</t>
    </r>
  </si>
  <si>
    <t>推动产业发展</t>
  </si>
  <si>
    <r>
      <rPr>
        <sz val="16"/>
        <rFont val="方正仿宋_GBK"/>
        <charset val="134"/>
      </rPr>
      <t>受益群众</t>
    </r>
    <r>
      <rPr>
        <sz val="16"/>
        <rFont val="Times New Roman"/>
        <charset val="134"/>
      </rPr>
      <t>100</t>
    </r>
    <r>
      <rPr>
        <sz val="16"/>
        <rFont val="方正仿宋_GBK"/>
        <charset val="134"/>
      </rPr>
      <t>余人，（其中脱贫人口和监测对象</t>
    </r>
    <r>
      <rPr>
        <sz val="16"/>
        <rFont val="Times New Roman"/>
        <charset val="134"/>
      </rPr>
      <t>35</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</si>
  <si>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年明通镇平安村养殖基地配套项目</t>
    </r>
  </si>
  <si>
    <r>
      <rPr>
        <sz val="16"/>
        <rFont val="方正仿宋_GBK"/>
        <charset val="134"/>
      </rPr>
      <t>新建平安村养殖基地，配套场地平整、沟渠、生产步道等建设，总占地面积约</t>
    </r>
    <r>
      <rPr>
        <sz val="16"/>
        <rFont val="Times New Roman"/>
        <charset val="134"/>
      </rPr>
      <t>30</t>
    </r>
    <r>
      <rPr>
        <sz val="16"/>
        <rFont val="方正仿宋_GBK"/>
        <charset val="134"/>
      </rPr>
      <t>亩。</t>
    </r>
  </si>
  <si>
    <r>
      <rPr>
        <sz val="16"/>
        <rFont val="方正仿宋_GBK"/>
        <charset val="134"/>
      </rPr>
      <t>项目实施可以为养殖产业服务，为发展养殖业打好基础，带动养殖产业发展，为周边群众提供就业岗位，受益群众</t>
    </r>
    <r>
      <rPr>
        <sz val="16"/>
        <rFont val="Times New Roman"/>
        <charset val="134"/>
      </rPr>
      <t>200</t>
    </r>
    <r>
      <rPr>
        <sz val="16"/>
        <rFont val="方正仿宋_GBK"/>
        <charset val="134"/>
      </rPr>
      <t>余人，（其中脱贫人口和监测对象</t>
    </r>
    <r>
      <rPr>
        <sz val="16"/>
        <rFont val="Times New Roman"/>
        <charset val="134"/>
      </rPr>
      <t>39</t>
    </r>
    <r>
      <rPr>
        <sz val="16"/>
        <rFont val="方正仿宋_GBK"/>
        <charset val="134"/>
      </rPr>
      <t>人）。</t>
    </r>
  </si>
  <si>
    <r>
      <rPr>
        <sz val="16"/>
        <rFont val="Times New Roman"/>
        <charset val="134"/>
      </rPr>
      <t>10</t>
    </r>
    <r>
      <rPr>
        <sz val="16"/>
        <rFont val="方正仿宋_GBK"/>
        <charset val="134"/>
      </rPr>
      <t>人参与前期项目确定会议、决议，</t>
    </r>
    <r>
      <rPr>
        <sz val="16"/>
        <rFont val="Times New Roman"/>
        <charset val="134"/>
      </rPr>
      <t>8</t>
    </r>
    <r>
      <rPr>
        <sz val="16"/>
        <rFont val="方正仿宋_GBK"/>
        <charset val="134"/>
      </rPr>
      <t>人参与入库项目的选择，</t>
    </r>
    <r>
      <rPr>
        <sz val="16"/>
        <rFont val="Times New Roman"/>
        <charset val="134"/>
      </rPr>
      <t>3</t>
    </r>
    <r>
      <rPr>
        <sz val="16"/>
        <rFont val="方正仿宋_GBK"/>
        <charset val="134"/>
      </rPr>
      <t>人参与项目实施过程中施工质量和资金使用的监督等。利益联结机制：养殖产业服务，为发展养殖业打好基础，带动养殖产业发展，为周边群众提供就业岗位，受益群众</t>
    </r>
    <r>
      <rPr>
        <sz val="16"/>
        <rFont val="Times New Roman"/>
        <charset val="134"/>
      </rPr>
      <t>200</t>
    </r>
    <r>
      <rPr>
        <sz val="16"/>
        <rFont val="方正仿宋_GBK"/>
        <charset val="134"/>
      </rPr>
      <t>余人，（其中脱贫人口和监测对象</t>
    </r>
    <r>
      <rPr>
        <sz val="16"/>
        <rFont val="Times New Roman"/>
        <charset val="134"/>
      </rPr>
      <t>39</t>
    </r>
    <r>
      <rPr>
        <sz val="16"/>
        <rFont val="方正仿宋_GBK"/>
        <charset val="134"/>
      </rPr>
      <t>人）。</t>
    </r>
  </si>
  <si>
    <r>
      <rPr>
        <sz val="16"/>
        <rFont val="方正仿宋_GBK"/>
        <charset val="134"/>
      </rPr>
      <t>配套场地平整、沟渠、生产步道等，占地总面积约</t>
    </r>
    <r>
      <rPr>
        <sz val="16"/>
        <rFont val="Times New Roman"/>
        <charset val="134"/>
      </rPr>
      <t>30</t>
    </r>
    <r>
      <rPr>
        <sz val="16"/>
        <rFont val="方正仿宋_GBK"/>
        <charset val="134"/>
      </rPr>
      <t>亩</t>
    </r>
  </si>
  <si>
    <r>
      <rPr>
        <sz val="16"/>
        <rFont val="方正仿宋_GBK"/>
        <charset val="134"/>
      </rPr>
      <t>平整场地</t>
    </r>
    <r>
      <rPr>
        <sz val="16"/>
        <rFont val="Times New Roman"/>
        <charset val="134"/>
      </rPr>
      <t>30</t>
    </r>
    <r>
      <rPr>
        <sz val="16"/>
        <rFont val="方正仿宋_GBK"/>
        <charset val="134"/>
      </rPr>
      <t>亩，改造沟渠</t>
    </r>
  </si>
  <si>
    <r>
      <rPr>
        <sz val="16"/>
        <rFont val="方正仿宋_GBK"/>
        <charset val="134"/>
      </rPr>
      <t>控制在</t>
    </r>
    <r>
      <rPr>
        <sz val="16"/>
        <rFont val="Times New Roman"/>
        <charset val="134"/>
      </rPr>
      <t>150</t>
    </r>
    <r>
      <rPr>
        <sz val="16"/>
        <rFont val="方正仿宋_GBK"/>
        <charset val="134"/>
      </rPr>
      <t>万元以内</t>
    </r>
  </si>
  <si>
    <t>推动养鱼产业发展</t>
  </si>
  <si>
    <r>
      <rPr>
        <sz val="16"/>
        <rFont val="方正仿宋_GBK"/>
        <charset val="134"/>
      </rPr>
      <t>受益群众</t>
    </r>
    <r>
      <rPr>
        <sz val="16"/>
        <rFont val="Times New Roman"/>
        <charset val="134"/>
      </rPr>
      <t>200</t>
    </r>
    <r>
      <rPr>
        <sz val="16"/>
        <rFont val="方正仿宋_GBK"/>
        <charset val="134"/>
      </rPr>
      <t>余人，（其中脱贫人口和监测对象</t>
    </r>
    <r>
      <rPr>
        <sz val="16"/>
        <rFont val="Times New Roman"/>
        <charset val="134"/>
      </rPr>
      <t>39</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</si>
  <si>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年明通镇蔬菜产业奖补项目</t>
    </r>
  </si>
  <si>
    <r>
      <rPr>
        <sz val="16"/>
        <rFont val="方正仿宋_GBK"/>
        <charset val="134"/>
      </rPr>
      <t>对明通镇各村发展蔬菜</t>
    </r>
    <r>
      <rPr>
        <sz val="16"/>
        <rFont val="Times New Roman"/>
        <charset val="134"/>
      </rPr>
      <t>1300</t>
    </r>
    <r>
      <rPr>
        <sz val="16"/>
        <rFont val="方正仿宋_GBK"/>
        <charset val="134"/>
      </rPr>
      <t>亩进行奖补（油菜约</t>
    </r>
    <r>
      <rPr>
        <sz val="16"/>
        <rFont val="Times New Roman"/>
        <charset val="134"/>
      </rPr>
      <t>800</t>
    </r>
    <r>
      <rPr>
        <sz val="16"/>
        <rFont val="方正仿宋_GBK"/>
        <charset val="134"/>
      </rPr>
      <t>亩，魔芋等蔬菜</t>
    </r>
    <r>
      <rPr>
        <sz val="16"/>
        <rFont val="Times New Roman"/>
        <charset val="134"/>
      </rPr>
      <t>500</t>
    </r>
    <r>
      <rPr>
        <sz val="16"/>
        <rFont val="方正仿宋_GBK"/>
        <charset val="134"/>
      </rPr>
      <t>亩），奖补标准按照县农委印发的扶持标准（</t>
    </r>
    <r>
      <rPr>
        <sz val="16"/>
        <rFont val="Times New Roman"/>
        <charset val="134"/>
      </rPr>
      <t>300</t>
    </r>
    <r>
      <rPr>
        <sz val="16"/>
        <rFont val="方正仿宋_GBK"/>
        <charset val="134"/>
      </rPr>
      <t>元</t>
    </r>
    <r>
      <rPr>
        <sz val="16"/>
        <rFont val="Times New Roman"/>
        <charset val="134"/>
      </rPr>
      <t>/</t>
    </r>
    <r>
      <rPr>
        <sz val="16"/>
        <rFont val="方正仿宋_GBK"/>
        <charset val="134"/>
      </rPr>
      <t>亩）。</t>
    </r>
  </si>
  <si>
    <r>
      <rPr>
        <sz val="16"/>
        <rFont val="Times New Roman"/>
        <charset val="134"/>
      </rPr>
      <t>6</t>
    </r>
    <r>
      <rPr>
        <sz val="16"/>
        <rFont val="方正仿宋_GBK"/>
        <charset val="134"/>
      </rPr>
      <t>村</t>
    </r>
  </si>
  <si>
    <r>
      <rPr>
        <sz val="16"/>
        <rFont val="方正仿宋_GBK"/>
        <charset val="134"/>
      </rPr>
      <t>项目实施可以带动全镇的蔬菜产业发展，提升农户发展各类蔬菜产业的积极性，也可以带动销售，农户增加收入，受益群众</t>
    </r>
    <r>
      <rPr>
        <sz val="16"/>
        <rFont val="Times New Roman"/>
        <charset val="134"/>
      </rPr>
      <t>300</t>
    </r>
    <r>
      <rPr>
        <sz val="16"/>
        <rFont val="方正仿宋_GBK"/>
        <charset val="134"/>
      </rPr>
      <t>余人，（其中脱贫人口和监测对象</t>
    </r>
    <r>
      <rPr>
        <sz val="16"/>
        <rFont val="Times New Roman"/>
        <charset val="134"/>
      </rPr>
      <t>56</t>
    </r>
    <r>
      <rPr>
        <sz val="16"/>
        <rFont val="方正仿宋_GBK"/>
        <charset val="134"/>
      </rPr>
      <t>人）。</t>
    </r>
  </si>
  <si>
    <r>
      <rPr>
        <sz val="16"/>
        <rFont val="Times New Roman"/>
        <charset val="134"/>
      </rPr>
      <t>14</t>
    </r>
    <r>
      <rPr>
        <sz val="16"/>
        <rFont val="方正仿宋_GBK"/>
        <charset val="134"/>
      </rPr>
      <t>人参与前期项目确定会议、决议，</t>
    </r>
    <r>
      <rPr>
        <sz val="16"/>
        <rFont val="Times New Roman"/>
        <charset val="134"/>
      </rPr>
      <t>12</t>
    </r>
    <r>
      <rPr>
        <sz val="16"/>
        <rFont val="方正仿宋_GBK"/>
        <charset val="134"/>
      </rPr>
      <t>人参与入库项目的选择，</t>
    </r>
    <r>
      <rPr>
        <sz val="16"/>
        <rFont val="Times New Roman"/>
        <charset val="134"/>
      </rPr>
      <t>3</t>
    </r>
    <r>
      <rPr>
        <sz val="16"/>
        <rFont val="方正仿宋_GBK"/>
        <charset val="134"/>
      </rPr>
      <t>人参与项目实施过程中施工质量和资金使用的监督等。利益联结机制：带动全镇的蔬菜产业发展，提升农户发展各类蔬菜产业的积极性，也可以带动销售，农户增加收入，受益群众</t>
    </r>
    <r>
      <rPr>
        <sz val="16"/>
        <rFont val="Times New Roman"/>
        <charset val="134"/>
      </rPr>
      <t>300</t>
    </r>
    <r>
      <rPr>
        <sz val="16"/>
        <rFont val="方正仿宋_GBK"/>
        <charset val="134"/>
      </rPr>
      <t>余人，（其中脱贫人口和监测对象</t>
    </r>
    <r>
      <rPr>
        <sz val="16"/>
        <rFont val="Times New Roman"/>
        <charset val="134"/>
      </rPr>
      <t>56</t>
    </r>
    <r>
      <rPr>
        <sz val="16"/>
        <rFont val="方正仿宋_GBK"/>
        <charset val="134"/>
      </rPr>
      <t>人）。</t>
    </r>
  </si>
  <si>
    <r>
      <rPr>
        <sz val="16"/>
        <rFont val="方正仿宋_GBK"/>
        <charset val="134"/>
      </rPr>
      <t>对油菜约</t>
    </r>
    <r>
      <rPr>
        <sz val="16"/>
        <rFont val="Times New Roman"/>
        <charset val="134"/>
      </rPr>
      <t>800</t>
    </r>
    <r>
      <rPr>
        <sz val="16"/>
        <rFont val="方正仿宋_GBK"/>
        <charset val="134"/>
      </rPr>
      <t>亩，魔芋等蔬菜</t>
    </r>
    <r>
      <rPr>
        <sz val="16"/>
        <rFont val="Times New Roman"/>
        <charset val="134"/>
      </rPr>
      <t>500</t>
    </r>
    <r>
      <rPr>
        <sz val="16"/>
        <rFont val="方正仿宋_GBK"/>
        <charset val="134"/>
      </rPr>
      <t>亩进行奖补</t>
    </r>
  </si>
  <si>
    <r>
      <rPr>
        <sz val="16"/>
        <rFont val="Times New Roman"/>
        <charset val="134"/>
      </rPr>
      <t>1300</t>
    </r>
    <r>
      <rPr>
        <sz val="16"/>
        <rFont val="方正仿宋_GBK"/>
        <charset val="134"/>
      </rPr>
      <t>亩蔬菜进行奖补</t>
    </r>
  </si>
  <si>
    <r>
      <rPr>
        <sz val="16"/>
        <rFont val="方正仿宋_GBK"/>
        <charset val="134"/>
      </rPr>
      <t>标准</t>
    </r>
    <r>
      <rPr>
        <sz val="16"/>
        <rFont val="Times New Roman"/>
        <charset val="134"/>
      </rPr>
      <t>300</t>
    </r>
    <r>
      <rPr>
        <sz val="16"/>
        <rFont val="方正仿宋_GBK"/>
        <charset val="134"/>
      </rPr>
      <t>元</t>
    </r>
    <r>
      <rPr>
        <sz val="16"/>
        <rFont val="Times New Roman"/>
        <charset val="134"/>
      </rPr>
      <t>/</t>
    </r>
    <r>
      <rPr>
        <sz val="16"/>
        <rFont val="方正仿宋_GBK"/>
        <charset val="134"/>
      </rPr>
      <t>亩</t>
    </r>
  </si>
  <si>
    <t>推动蔬菜产业发展</t>
  </si>
  <si>
    <r>
      <rPr>
        <sz val="16"/>
        <rFont val="方正仿宋_GBK"/>
        <charset val="134"/>
      </rPr>
      <t>受益群众</t>
    </r>
    <r>
      <rPr>
        <sz val="16"/>
        <rFont val="Times New Roman"/>
        <charset val="134"/>
      </rPr>
      <t>300</t>
    </r>
    <r>
      <rPr>
        <sz val="16"/>
        <rFont val="方正仿宋_GBK"/>
        <charset val="134"/>
      </rPr>
      <t>余人，（其中脱贫人口和监测对象</t>
    </r>
    <r>
      <rPr>
        <sz val="16"/>
        <rFont val="Times New Roman"/>
        <charset val="134"/>
      </rPr>
      <t>56</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</si>
  <si>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年明通镇白台村虎儿岩危岩整治项目</t>
    </r>
  </si>
  <si>
    <t>对白台村虎儿岩地灾点采取坡面孤石清除、重力式挡墙、被动防护网等措施。</t>
  </si>
  <si>
    <t>白台村</t>
  </si>
  <si>
    <r>
      <rPr>
        <sz val="16"/>
        <rFont val="方正仿宋_GBK"/>
        <charset val="134"/>
      </rPr>
      <t>项目实施可以预防虎儿岩地灾点地质灾害，消除安全隐患，提升周边群众的安全感，受益群众</t>
    </r>
    <r>
      <rPr>
        <sz val="16"/>
        <rFont val="Times New Roman"/>
        <charset val="134"/>
      </rPr>
      <t>200</t>
    </r>
    <r>
      <rPr>
        <sz val="16"/>
        <rFont val="方正仿宋_GBK"/>
        <charset val="134"/>
      </rPr>
      <t>余人，（其中脱贫人口和监测对象</t>
    </r>
    <r>
      <rPr>
        <sz val="16"/>
        <rFont val="Times New Roman"/>
        <charset val="134"/>
      </rPr>
      <t>11</t>
    </r>
    <r>
      <rPr>
        <sz val="16"/>
        <rFont val="方正仿宋_GBK"/>
        <charset val="134"/>
      </rPr>
      <t>人）。</t>
    </r>
  </si>
  <si>
    <r>
      <rPr>
        <sz val="16"/>
        <rFont val="Times New Roman"/>
        <charset val="134"/>
      </rPr>
      <t>12</t>
    </r>
    <r>
      <rPr>
        <sz val="16"/>
        <rFont val="方正仿宋_GBK"/>
        <charset val="134"/>
      </rPr>
      <t>人参与前期项目确定会议、决议，</t>
    </r>
    <r>
      <rPr>
        <sz val="16"/>
        <rFont val="Times New Roman"/>
        <charset val="134"/>
      </rPr>
      <t>10</t>
    </r>
    <r>
      <rPr>
        <sz val="16"/>
        <rFont val="方正仿宋_GBK"/>
        <charset val="134"/>
      </rPr>
      <t>人参与入库项目的选择，</t>
    </r>
    <r>
      <rPr>
        <sz val="16"/>
        <rFont val="Times New Roman"/>
        <charset val="134"/>
      </rPr>
      <t>2</t>
    </r>
    <r>
      <rPr>
        <sz val="16"/>
        <rFont val="方正仿宋_GBK"/>
        <charset val="134"/>
      </rPr>
      <t>人参与项目实施过程中施工质量和资金使用的监督等。利益联结机制：预防虎儿岩地灾点地质灾害，消除安全隐患，提升周边群众的安全感，受益群众</t>
    </r>
    <r>
      <rPr>
        <sz val="16"/>
        <rFont val="Times New Roman"/>
        <charset val="134"/>
      </rPr>
      <t>200</t>
    </r>
    <r>
      <rPr>
        <sz val="16"/>
        <rFont val="方正仿宋_GBK"/>
        <charset val="134"/>
      </rPr>
      <t>余人，（其中脱贫人口和监测对象</t>
    </r>
    <r>
      <rPr>
        <sz val="16"/>
        <rFont val="Times New Roman"/>
        <charset val="134"/>
      </rPr>
      <t>11</t>
    </r>
    <r>
      <rPr>
        <sz val="16"/>
        <rFont val="方正仿宋_GBK"/>
        <charset val="134"/>
      </rPr>
      <t>人）。</t>
    </r>
  </si>
  <si>
    <t>采取坡面孤石清除、重力式挡墙、被动防护网等措施。</t>
  </si>
  <si>
    <r>
      <rPr>
        <sz val="16"/>
        <rFont val="方正仿宋_GBK"/>
        <charset val="134"/>
      </rPr>
      <t>地灾点</t>
    </r>
    <r>
      <rPr>
        <sz val="16"/>
        <rFont val="Times New Roman"/>
        <charset val="134"/>
      </rPr>
      <t>1</t>
    </r>
    <r>
      <rPr>
        <sz val="16"/>
        <rFont val="方正仿宋_GBK"/>
        <charset val="134"/>
      </rPr>
      <t>处</t>
    </r>
  </si>
  <si>
    <r>
      <rPr>
        <sz val="16"/>
        <rFont val="方正仿宋_GBK"/>
        <charset val="134"/>
      </rPr>
      <t>成本控制在</t>
    </r>
    <r>
      <rPr>
        <sz val="16"/>
        <rFont val="Times New Roman"/>
        <charset val="134"/>
      </rPr>
      <t>260</t>
    </r>
    <r>
      <rPr>
        <sz val="16"/>
        <rFont val="方正仿宋_GBK"/>
        <charset val="134"/>
      </rPr>
      <t>万以内</t>
    </r>
  </si>
  <si>
    <t>预防地质灾害，提升群众安全感。</t>
  </si>
  <si>
    <r>
      <rPr>
        <sz val="16"/>
        <rFont val="方正仿宋_GBK"/>
        <charset val="134"/>
      </rPr>
      <t>受益群众</t>
    </r>
    <r>
      <rPr>
        <sz val="16"/>
        <rFont val="Times New Roman"/>
        <charset val="134"/>
      </rPr>
      <t>100</t>
    </r>
    <r>
      <rPr>
        <sz val="16"/>
        <rFont val="方正仿宋_GBK"/>
        <charset val="134"/>
      </rPr>
      <t>余人，（其中脱贫人口和监测对象</t>
    </r>
    <r>
      <rPr>
        <sz val="16"/>
        <rFont val="Times New Roman"/>
        <charset val="134"/>
      </rPr>
      <t>11</t>
    </r>
    <r>
      <rPr>
        <sz val="16"/>
        <rFont val="方正仿宋_GBK"/>
        <charset val="134"/>
      </rPr>
      <t>人）。</t>
    </r>
  </si>
  <si>
    <t>城口县规划和自然保护局</t>
  </si>
  <si>
    <t>罗仁双</t>
  </si>
  <si>
    <r>
      <rPr>
        <sz val="16"/>
        <rFont val="方正仿宋_GBK"/>
        <charset val="134"/>
      </rPr>
      <t>城口县</t>
    </r>
    <r>
      <rPr>
        <sz val="16"/>
        <rFont val="Times New Roman"/>
        <charset val="134"/>
      </rPr>
      <t>2024</t>
    </r>
    <r>
      <rPr>
        <sz val="16"/>
        <rFont val="方正仿宋_GBK"/>
        <charset val="134"/>
      </rPr>
      <t>年明通镇平安村通畅路建设项目</t>
    </r>
  </si>
  <si>
    <r>
      <rPr>
        <sz val="16"/>
        <rFont val="方正仿宋_GBK"/>
        <charset val="134"/>
      </rPr>
      <t>实施明通镇平安村</t>
    </r>
    <r>
      <rPr>
        <sz val="16"/>
        <rFont val="Times New Roman"/>
        <charset val="134"/>
      </rPr>
      <t>2</t>
    </r>
    <r>
      <rPr>
        <sz val="16"/>
        <rFont val="方正仿宋_GBK"/>
        <charset val="134"/>
      </rPr>
      <t>社黄明华</t>
    </r>
    <r>
      <rPr>
        <sz val="16"/>
        <rFont val="Times New Roman"/>
        <charset val="134"/>
      </rPr>
      <t>-</t>
    </r>
    <r>
      <rPr>
        <sz val="16"/>
        <rFont val="方正仿宋_GBK"/>
        <charset val="134"/>
      </rPr>
      <t>唐家院子</t>
    </r>
    <r>
      <rPr>
        <sz val="16"/>
        <rFont val="Times New Roman"/>
        <charset val="134"/>
      </rPr>
      <t>1.28</t>
    </r>
    <r>
      <rPr>
        <sz val="16"/>
        <rFont val="方正仿宋_GBK"/>
        <charset val="134"/>
      </rPr>
      <t>公里、</t>
    </r>
    <r>
      <rPr>
        <sz val="16"/>
        <rFont val="Times New Roman"/>
        <charset val="134"/>
      </rPr>
      <t>1</t>
    </r>
    <r>
      <rPr>
        <sz val="16"/>
        <rFont val="方正仿宋_GBK"/>
        <charset val="134"/>
      </rPr>
      <t>社新房子</t>
    </r>
    <r>
      <rPr>
        <sz val="16"/>
        <rFont val="Times New Roman"/>
        <charset val="134"/>
      </rPr>
      <t>-</t>
    </r>
    <r>
      <rPr>
        <sz val="16"/>
        <rFont val="方正仿宋_GBK"/>
        <charset val="134"/>
      </rPr>
      <t>梁子上</t>
    </r>
    <r>
      <rPr>
        <sz val="16"/>
        <rFont val="Times New Roman"/>
        <charset val="134"/>
      </rPr>
      <t>0.7</t>
    </r>
    <r>
      <rPr>
        <sz val="16"/>
        <rFont val="方正仿宋_GBK"/>
        <charset val="134"/>
      </rPr>
      <t>公里、</t>
    </r>
    <r>
      <rPr>
        <sz val="16"/>
        <rFont val="Times New Roman"/>
        <charset val="134"/>
      </rPr>
      <t>5</t>
    </r>
    <r>
      <rPr>
        <sz val="16"/>
        <rFont val="方正仿宋_GBK"/>
        <charset val="134"/>
      </rPr>
      <t>社王吴强</t>
    </r>
    <r>
      <rPr>
        <sz val="16"/>
        <rFont val="Times New Roman"/>
        <charset val="134"/>
      </rPr>
      <t>-</t>
    </r>
    <r>
      <rPr>
        <sz val="16"/>
        <rFont val="方正仿宋_GBK"/>
        <charset val="134"/>
      </rPr>
      <t>龙克明</t>
    </r>
    <r>
      <rPr>
        <sz val="16"/>
        <rFont val="Times New Roman"/>
        <charset val="134"/>
      </rPr>
      <t>0.3</t>
    </r>
    <r>
      <rPr>
        <sz val="16"/>
        <rFont val="方正仿宋_GBK"/>
        <charset val="134"/>
      </rPr>
      <t>公里，</t>
    </r>
    <r>
      <rPr>
        <sz val="16"/>
        <rFont val="Times New Roman"/>
        <charset val="134"/>
      </rPr>
      <t>3</t>
    </r>
    <r>
      <rPr>
        <sz val="16"/>
        <rFont val="方正仿宋_GBK"/>
        <charset val="134"/>
      </rPr>
      <t>社邓家院子</t>
    </r>
    <r>
      <rPr>
        <sz val="16"/>
        <rFont val="Times New Roman"/>
        <charset val="134"/>
      </rPr>
      <t>-</t>
    </r>
    <r>
      <rPr>
        <sz val="16"/>
        <rFont val="方正仿宋_GBK"/>
        <charset val="134"/>
      </rPr>
      <t>邓先维</t>
    </r>
    <r>
      <rPr>
        <sz val="16"/>
        <rFont val="Times New Roman"/>
        <charset val="134"/>
      </rPr>
      <t>0.5</t>
    </r>
    <r>
      <rPr>
        <sz val="16"/>
        <rFont val="方正仿宋_GBK"/>
        <charset val="134"/>
      </rPr>
      <t>公里，共计</t>
    </r>
    <r>
      <rPr>
        <sz val="16"/>
        <rFont val="Times New Roman"/>
        <charset val="134"/>
      </rPr>
      <t>2.78</t>
    </r>
    <r>
      <rPr>
        <sz val="16"/>
        <rFont val="方正仿宋_GBK"/>
        <charset val="134"/>
      </rPr>
      <t>公里通畅路建设。</t>
    </r>
  </si>
  <si>
    <r>
      <rPr>
        <sz val="16"/>
        <rFont val="方正仿宋_GBK"/>
        <charset val="134"/>
      </rPr>
      <t>明通镇平安村</t>
    </r>
    <r>
      <rPr>
        <sz val="16"/>
        <rFont val="Times New Roman"/>
        <charset val="134"/>
      </rPr>
      <t>2</t>
    </r>
    <r>
      <rPr>
        <sz val="16"/>
        <rFont val="方正仿宋_GBK"/>
        <charset val="134"/>
      </rPr>
      <t>社</t>
    </r>
  </si>
  <si>
    <r>
      <rPr>
        <sz val="16"/>
        <rFont val="方正仿宋_GBK"/>
        <charset val="134"/>
      </rPr>
      <t>通过项目实施，方便</t>
    </r>
    <r>
      <rPr>
        <sz val="16"/>
        <rFont val="Times New Roman"/>
        <charset val="134"/>
      </rPr>
      <t>200</t>
    </r>
    <r>
      <rPr>
        <sz val="16"/>
        <rFont val="方正仿宋_GBK"/>
        <charset val="134"/>
      </rPr>
      <t>余人出行，解决</t>
    </r>
    <r>
      <rPr>
        <sz val="16"/>
        <rFont val="Times New Roman"/>
        <charset val="134"/>
      </rPr>
      <t>200</t>
    </r>
    <r>
      <rPr>
        <sz val="16"/>
        <rFont val="方正仿宋_GBK"/>
        <charset val="134"/>
      </rPr>
      <t>余人生产运输问题；盘活因交通不便而被撂荒的土地，有利于群众集中连片发展产业，提高生产效率，降低生活生产成本。其中脱贫人口</t>
    </r>
    <r>
      <rPr>
        <sz val="16"/>
        <rFont val="Times New Roman"/>
        <charset val="134"/>
      </rPr>
      <t>13</t>
    </r>
    <r>
      <rPr>
        <sz val="16"/>
        <rFont val="方正仿宋_GBK"/>
        <charset val="134"/>
      </rPr>
      <t>人，监测对象</t>
    </r>
    <r>
      <rPr>
        <sz val="16"/>
        <rFont val="Times New Roman"/>
        <charset val="134"/>
      </rPr>
      <t>5</t>
    </r>
    <r>
      <rPr>
        <sz val="16"/>
        <rFont val="方正仿宋_GBK"/>
        <charset val="134"/>
      </rPr>
      <t>人</t>
    </r>
    <r>
      <rPr>
        <sz val="16"/>
        <rFont val="Times New Roman"/>
        <charset val="134"/>
      </rPr>
      <t>.</t>
    </r>
  </si>
  <si>
    <r>
      <rPr>
        <sz val="16"/>
        <rFont val="Times New Roman"/>
        <charset val="134"/>
      </rPr>
      <t>10</t>
    </r>
    <r>
      <rPr>
        <sz val="16"/>
        <rFont val="方正仿宋_GBK"/>
        <charset val="134"/>
      </rPr>
      <t>人参与前期项目确定会议、决议，</t>
    </r>
    <r>
      <rPr>
        <sz val="16"/>
        <rFont val="Times New Roman"/>
        <charset val="134"/>
      </rPr>
      <t>8</t>
    </r>
    <r>
      <rPr>
        <sz val="16"/>
        <rFont val="方正仿宋_GBK"/>
        <charset val="134"/>
      </rPr>
      <t>人参与入库项目的选择，</t>
    </r>
    <r>
      <rPr>
        <sz val="16"/>
        <rFont val="Times New Roman"/>
        <charset val="134"/>
      </rPr>
      <t>2</t>
    </r>
    <r>
      <rPr>
        <sz val="16"/>
        <rFont val="方正仿宋_GBK"/>
        <charset val="134"/>
      </rPr>
      <t>人参与项目实施过程中施工质量和资金使用的监督等。利益联结机制：可带动平安村</t>
    </r>
    <r>
      <rPr>
        <sz val="16"/>
        <rFont val="Times New Roman"/>
        <charset val="134"/>
      </rPr>
      <t>1000</t>
    </r>
    <r>
      <rPr>
        <sz val="16"/>
        <rFont val="方正仿宋_GBK"/>
        <charset val="134"/>
      </rPr>
      <t>余人发展水稻种植产业，打造稻香平安品牌，广泛吸引游客，提供就业岗位，带动脱贫人口增收，提升群众满意度。</t>
    </r>
  </si>
  <si>
    <r>
      <rPr>
        <sz val="16"/>
        <rFont val="Times New Roman"/>
        <charset val="134"/>
      </rPr>
      <t>2.78</t>
    </r>
    <r>
      <rPr>
        <sz val="16"/>
        <rFont val="方正仿宋_GBK"/>
        <charset val="134"/>
      </rPr>
      <t>公里通畅路建设</t>
    </r>
  </si>
  <si>
    <r>
      <rPr>
        <sz val="16"/>
        <rFont val="方正仿宋_GBK"/>
        <charset val="134"/>
      </rPr>
      <t>成本约</t>
    </r>
    <r>
      <rPr>
        <sz val="16"/>
        <rFont val="Times New Roman"/>
        <charset val="134"/>
      </rPr>
      <t>110</t>
    </r>
    <r>
      <rPr>
        <sz val="16"/>
        <rFont val="方正仿宋_GBK"/>
        <charset val="134"/>
      </rPr>
      <t>万元</t>
    </r>
    <r>
      <rPr>
        <sz val="16"/>
        <rFont val="Times New Roman"/>
        <charset val="134"/>
      </rPr>
      <t>/</t>
    </r>
    <r>
      <rPr>
        <sz val="16"/>
        <rFont val="方正仿宋_GBK"/>
        <charset val="134"/>
      </rPr>
      <t>公里</t>
    </r>
  </si>
  <si>
    <r>
      <rPr>
        <sz val="16"/>
        <rFont val="方正仿宋_GBK"/>
        <charset val="134"/>
      </rPr>
      <t>减少出行成本</t>
    </r>
    <r>
      <rPr>
        <sz val="16"/>
        <rFont val="Times New Roman"/>
        <charset val="134"/>
      </rPr>
      <t>10</t>
    </r>
    <r>
      <rPr>
        <sz val="16"/>
        <rFont val="方正仿宋_GBK"/>
        <charset val="134"/>
      </rPr>
      <t>元</t>
    </r>
    <r>
      <rPr>
        <sz val="16"/>
        <rFont val="Times New Roman"/>
        <charset val="134"/>
      </rPr>
      <t>/</t>
    </r>
    <r>
      <rPr>
        <sz val="16"/>
        <rFont val="方正仿宋_GBK"/>
        <charset val="134"/>
      </rPr>
      <t>人</t>
    </r>
  </si>
  <si>
    <r>
      <rPr>
        <sz val="16"/>
        <rFont val="Times New Roman"/>
        <charset val="134"/>
      </rPr>
      <t>200</t>
    </r>
    <r>
      <rPr>
        <sz val="16"/>
        <rFont val="方正仿宋_GBK"/>
        <charset val="134"/>
      </rPr>
      <t>余人受益</t>
    </r>
  </si>
  <si>
    <r>
      <rPr>
        <sz val="16"/>
        <rFont val="方正仿宋_GBK"/>
        <charset val="134"/>
      </rPr>
      <t>城口县</t>
    </r>
    <r>
      <rPr>
        <sz val="16"/>
        <rFont val="Times New Roman"/>
        <charset val="134"/>
      </rPr>
      <t>2024</t>
    </r>
    <r>
      <rPr>
        <sz val="16"/>
        <rFont val="方正仿宋_GBK"/>
        <charset val="134"/>
      </rPr>
      <t>年明通镇龙泉村特色产品销售配套项目</t>
    </r>
  </si>
  <si>
    <t>农产品仓储保鲜冷链基础设施建设</t>
  </si>
  <si>
    <t>对明通镇龙泉村特色产品的销售环节配套相应设施，方便五万余斤特色产品销售，带动特色产业发展。</t>
  </si>
  <si>
    <r>
      <rPr>
        <sz val="16"/>
        <rFont val="方正仿宋_GBK"/>
        <charset val="134"/>
      </rPr>
      <t>项目实施可推动明通镇特色产业产业发展，带动农户销售特色产品增收，受益群众可达</t>
    </r>
    <r>
      <rPr>
        <sz val="16"/>
        <rFont val="Times New Roman"/>
        <charset val="134"/>
      </rPr>
      <t>100</t>
    </r>
    <r>
      <rPr>
        <sz val="16"/>
        <rFont val="方正仿宋_GBK"/>
        <charset val="134"/>
      </rPr>
      <t>余人，（其中脱贫人口和监测对象</t>
    </r>
    <r>
      <rPr>
        <sz val="16"/>
        <rFont val="Times New Roman"/>
        <charset val="134"/>
      </rPr>
      <t>18</t>
    </r>
    <r>
      <rPr>
        <sz val="16"/>
        <rFont val="方正仿宋_GBK"/>
        <charset val="134"/>
      </rPr>
      <t>人）。</t>
    </r>
  </si>
  <si>
    <r>
      <rPr>
        <sz val="16"/>
        <rFont val="Times New Roman"/>
        <charset val="134"/>
      </rPr>
      <t>8</t>
    </r>
    <r>
      <rPr>
        <sz val="16"/>
        <rFont val="方正仿宋_GBK"/>
        <charset val="134"/>
      </rPr>
      <t>人参与前期项目确定会议、决议，</t>
    </r>
    <r>
      <rPr>
        <sz val="16"/>
        <rFont val="Times New Roman"/>
        <charset val="134"/>
      </rPr>
      <t>6</t>
    </r>
    <r>
      <rPr>
        <sz val="16"/>
        <rFont val="方正仿宋_GBK"/>
        <charset val="134"/>
      </rPr>
      <t>人参与入库项目的选择，</t>
    </r>
    <r>
      <rPr>
        <sz val="16"/>
        <rFont val="Times New Roman"/>
        <charset val="134"/>
      </rPr>
      <t>3</t>
    </r>
    <r>
      <rPr>
        <sz val="16"/>
        <rFont val="方正仿宋_GBK"/>
        <charset val="134"/>
      </rPr>
      <t>人参与项目实施过程中施工质量和资金使用的监督等。利益联结机制：推动明通镇八月瓜产业发展，带动农户销售增收，收益群众可达</t>
    </r>
    <r>
      <rPr>
        <sz val="16"/>
        <rFont val="Times New Roman"/>
        <charset val="134"/>
      </rPr>
      <t>100</t>
    </r>
    <r>
      <rPr>
        <sz val="16"/>
        <rFont val="方正仿宋_GBK"/>
        <charset val="134"/>
      </rPr>
      <t>余人，（其中脱贫人口和监测对象</t>
    </r>
    <r>
      <rPr>
        <sz val="16"/>
        <rFont val="Times New Roman"/>
        <charset val="134"/>
      </rPr>
      <t>18</t>
    </r>
    <r>
      <rPr>
        <sz val="16"/>
        <rFont val="方正仿宋_GBK"/>
        <charset val="134"/>
      </rPr>
      <t>人）。</t>
    </r>
  </si>
  <si>
    <t>明通镇龙泉村特色产品的销售环节配套相应设施，方便五万余斤特色产品销售，带动特色产业发展。</t>
  </si>
  <si>
    <r>
      <rPr>
        <sz val="16"/>
        <rFont val="方正仿宋_GBK"/>
        <charset val="134"/>
      </rPr>
      <t>特色产品</t>
    </r>
    <r>
      <rPr>
        <sz val="16"/>
        <rFont val="Times New Roman"/>
        <charset val="134"/>
      </rPr>
      <t>50000</t>
    </r>
    <r>
      <rPr>
        <sz val="16"/>
        <rFont val="方正仿宋_GBK"/>
        <charset val="134"/>
      </rPr>
      <t>余斤</t>
    </r>
  </si>
  <si>
    <r>
      <rPr>
        <sz val="16"/>
        <rFont val="方正仿宋_GBK"/>
        <charset val="134"/>
      </rPr>
      <t>成本约</t>
    </r>
    <r>
      <rPr>
        <sz val="16"/>
        <rFont val="Times New Roman"/>
        <charset val="134"/>
      </rPr>
      <t>16</t>
    </r>
    <r>
      <rPr>
        <sz val="16"/>
        <rFont val="方正仿宋_GBK"/>
        <charset val="134"/>
      </rPr>
      <t>元</t>
    </r>
    <r>
      <rPr>
        <sz val="16"/>
        <rFont val="Times New Roman"/>
        <charset val="134"/>
      </rPr>
      <t>/</t>
    </r>
    <r>
      <rPr>
        <sz val="16"/>
        <rFont val="方正仿宋_GBK"/>
        <charset val="134"/>
      </rPr>
      <t>斤</t>
    </r>
  </si>
  <si>
    <r>
      <rPr>
        <sz val="16"/>
        <rFont val="方正仿宋_GBK"/>
        <charset val="134"/>
      </rPr>
      <t>受益农户增收约</t>
    </r>
    <r>
      <rPr>
        <sz val="16"/>
        <rFont val="Times New Roman"/>
        <charset val="134"/>
      </rPr>
      <t>50</t>
    </r>
    <r>
      <rPr>
        <sz val="16"/>
        <rFont val="方正仿宋_GBK"/>
        <charset val="134"/>
      </rPr>
      <t>元</t>
    </r>
  </si>
  <si>
    <r>
      <rPr>
        <sz val="16"/>
        <rFont val="方正仿宋_GBK"/>
        <charset val="134"/>
      </rPr>
      <t>受益群众可达</t>
    </r>
    <r>
      <rPr>
        <sz val="16"/>
        <rFont val="Times New Roman"/>
        <charset val="134"/>
      </rPr>
      <t>100</t>
    </r>
    <r>
      <rPr>
        <sz val="16"/>
        <rFont val="方正仿宋_GBK"/>
        <charset val="134"/>
      </rPr>
      <t>余人，（其中脱贫人口和监测对象</t>
    </r>
    <r>
      <rPr>
        <sz val="16"/>
        <rFont val="Times New Roman"/>
        <charset val="134"/>
      </rPr>
      <t>18</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</si>
  <si>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年明通镇积分兑现制度改补为奖项目</t>
    </r>
  </si>
  <si>
    <t>通过村民群众日常生活中在宣讲学习、文明习惯、传统美德、遵纪守法、公益行动、勤劳致富、志愿活动等各方面的参与情况结合积分细则积分，并通过积分兑换奖品。</t>
  </si>
  <si>
    <r>
      <rPr>
        <sz val="16"/>
        <rFont val="方正仿宋_GBK"/>
        <charset val="134"/>
      </rPr>
      <t>明通镇</t>
    </r>
    <r>
      <rPr>
        <sz val="16"/>
        <rFont val="Times New Roman"/>
        <charset val="134"/>
      </rPr>
      <t>7</t>
    </r>
    <r>
      <rPr>
        <sz val="16"/>
        <rFont val="方正仿宋_GBK"/>
        <charset val="134"/>
      </rPr>
      <t>个行政村</t>
    </r>
  </si>
  <si>
    <r>
      <rPr>
        <sz val="16"/>
        <rFont val="方正仿宋_GBK"/>
        <charset val="134"/>
      </rPr>
      <t>通过</t>
    </r>
    <r>
      <rPr>
        <sz val="16"/>
        <rFont val="Times New Roman"/>
        <charset val="134"/>
      </rPr>
      <t>“</t>
    </r>
    <r>
      <rPr>
        <sz val="16"/>
        <rFont val="方正仿宋_GBK"/>
        <charset val="134"/>
      </rPr>
      <t>以奖代补</t>
    </r>
    <r>
      <rPr>
        <sz val="16"/>
        <rFont val="Times New Roman"/>
        <charset val="134"/>
      </rPr>
      <t>”</t>
    </r>
    <r>
      <rPr>
        <sz val="16"/>
        <rFont val="方正仿宋_GBK"/>
        <charset val="134"/>
      </rPr>
      <t>形式，以新时代文明实践</t>
    </r>
    <r>
      <rPr>
        <sz val="16"/>
        <rFont val="Times New Roman"/>
        <charset val="134"/>
      </rPr>
      <t>“</t>
    </r>
    <r>
      <rPr>
        <sz val="16"/>
        <rFont val="方正仿宋_GBK"/>
        <charset val="134"/>
      </rPr>
      <t>积分超市</t>
    </r>
    <r>
      <rPr>
        <sz val="16"/>
        <rFont val="Times New Roman"/>
        <charset val="134"/>
      </rPr>
      <t>”</t>
    </r>
    <r>
      <rPr>
        <sz val="16"/>
        <rFont val="方正仿宋_GBK"/>
        <charset val="134"/>
      </rPr>
      <t>为载体，发挥积分兑换物品的激励杠杆作用，激发全镇</t>
    </r>
    <r>
      <rPr>
        <sz val="16"/>
        <rFont val="Times New Roman"/>
        <charset val="134"/>
      </rPr>
      <t>80000</t>
    </r>
    <r>
      <rPr>
        <sz val="16"/>
        <rFont val="方正仿宋_GBK"/>
        <charset val="134"/>
      </rPr>
      <t>余人参与美丽乡村建设的积极性，为推进乡风文明、促进乡村振兴提供精神动力，推动修齐镇乡村治理、乡风文明、文化振兴，培育和践行社会主义核心价值观。。</t>
    </r>
  </si>
  <si>
    <r>
      <rPr>
        <sz val="16"/>
        <rFont val="Times New Roman"/>
        <charset val="134"/>
      </rPr>
      <t>15</t>
    </r>
    <r>
      <rPr>
        <sz val="16"/>
        <rFont val="方正仿宋_GBK"/>
        <charset val="134"/>
      </rPr>
      <t>人参与前期项目确定会议、决议，</t>
    </r>
    <r>
      <rPr>
        <sz val="16"/>
        <rFont val="Times New Roman"/>
        <charset val="134"/>
      </rPr>
      <t>12</t>
    </r>
    <r>
      <rPr>
        <sz val="16"/>
        <rFont val="方正仿宋_GBK"/>
        <charset val="134"/>
      </rPr>
      <t>人参与入库项目的选择，</t>
    </r>
    <r>
      <rPr>
        <sz val="16"/>
        <rFont val="Times New Roman"/>
        <charset val="134"/>
      </rPr>
      <t>3</t>
    </r>
    <r>
      <rPr>
        <sz val="16"/>
        <rFont val="方正仿宋_GBK"/>
        <charset val="134"/>
      </rPr>
      <t>人参与项目实施过程中施工质量和资金使用的监督等。利益联结机制：可引导群众参与宣讲学习、村社公益事业、志愿服务活动等，养成良好文明习惯、遵纪守法、传承传统美德，破除陈规陋习，增强村民凝聚力，做有理想、有道德、有文化、有纪律的明通镇新型农民。</t>
    </r>
  </si>
  <si>
    <t>通过村民群众日常生活中在宣讲学习、文明习惯、传统美德、遵纪守法、公益行动、勤劳致富、志愿活动等各方面的表现结合积分细则进行积分，并通过积分兑换奖品。</t>
  </si>
  <si>
    <r>
      <rPr>
        <sz val="16"/>
        <rFont val="方正仿宋_GBK"/>
        <charset val="134"/>
      </rPr>
      <t>成本</t>
    </r>
    <r>
      <rPr>
        <sz val="16"/>
        <rFont val="Times New Roman"/>
        <charset val="134"/>
      </rPr>
      <t>20000</t>
    </r>
    <r>
      <rPr>
        <sz val="16"/>
        <rFont val="方正仿宋_GBK"/>
        <charset val="134"/>
      </rPr>
      <t>元</t>
    </r>
    <r>
      <rPr>
        <sz val="16"/>
        <rFont val="Times New Roman"/>
        <charset val="134"/>
      </rPr>
      <t>/</t>
    </r>
    <r>
      <rPr>
        <sz val="16"/>
        <rFont val="方正仿宋_GBK"/>
        <charset val="134"/>
      </rPr>
      <t>村</t>
    </r>
  </si>
  <si>
    <t>积分兑现物品，改善生活质量</t>
  </si>
  <si>
    <r>
      <rPr>
        <sz val="16"/>
        <rFont val="方正仿宋_GBK"/>
        <charset val="134"/>
      </rPr>
      <t>明通镇辖区内常住居民</t>
    </r>
    <r>
      <rPr>
        <sz val="16"/>
        <rFont val="Times New Roman"/>
        <charset val="134"/>
      </rPr>
      <t>8000</t>
    </r>
    <r>
      <rPr>
        <sz val="16"/>
        <rFont val="方正仿宋_GBK"/>
        <charset val="134"/>
      </rPr>
      <t>余人（其中脱贫人口和监测对象</t>
    </r>
    <r>
      <rPr>
        <sz val="16"/>
        <rFont val="Times New Roman"/>
        <charset val="134"/>
      </rPr>
      <t>958</t>
    </r>
    <r>
      <rPr>
        <sz val="16"/>
        <rFont val="方正仿宋_GBK"/>
        <charset val="134"/>
      </rPr>
      <t>人）受益</t>
    </r>
  </si>
  <si>
    <t>施健</t>
  </si>
  <si>
    <r>
      <rPr>
        <sz val="16"/>
        <rFont val="方正仿宋_GBK"/>
        <charset val="134"/>
      </rPr>
      <t>城口县</t>
    </r>
    <r>
      <rPr>
        <sz val="16"/>
        <rFont val="Times New Roman"/>
        <charset val="134"/>
      </rPr>
      <t>2024</t>
    </r>
    <r>
      <rPr>
        <sz val="16"/>
        <rFont val="方正仿宋_GBK"/>
        <charset val="134"/>
      </rPr>
      <t>年明通镇金六村产业发展项目</t>
    </r>
  </si>
  <si>
    <r>
      <rPr>
        <sz val="16"/>
        <rFont val="方正仿宋_GBK"/>
        <charset val="134"/>
      </rPr>
      <t>在金六村二社已完成高标准农田内对新建育苗大棚进行奖补，对全镇发展</t>
    </r>
    <r>
      <rPr>
        <sz val="16"/>
        <rFont val="Times New Roman"/>
        <charset val="134"/>
      </rPr>
      <t>500</t>
    </r>
    <r>
      <rPr>
        <sz val="16"/>
        <rFont val="方正仿宋_GBK"/>
        <charset val="134"/>
      </rPr>
      <t>余亩蔬菜按农委（城委农办〔</t>
    </r>
    <r>
      <rPr>
        <sz val="16"/>
        <rFont val="Times New Roman"/>
        <charset val="134"/>
      </rPr>
      <t>2022</t>
    </r>
    <r>
      <rPr>
        <sz val="16"/>
        <rFont val="方正仿宋_GBK"/>
        <charset val="134"/>
      </rPr>
      <t>〕</t>
    </r>
    <r>
      <rPr>
        <sz val="16"/>
        <rFont val="Times New Roman"/>
        <charset val="134"/>
      </rPr>
      <t>3</t>
    </r>
    <r>
      <rPr>
        <sz val="16"/>
        <rFont val="方正仿宋_GBK"/>
        <charset val="134"/>
      </rPr>
      <t>号）标准进行奖补。</t>
    </r>
  </si>
  <si>
    <t>明通镇金六村二社</t>
  </si>
  <si>
    <r>
      <rPr>
        <sz val="16"/>
        <rFont val="方正仿宋_GBK"/>
        <charset val="134"/>
      </rPr>
      <t>通过项目实施，充分利用金六村二社已完成高标准农田，对新建育苗大棚进行奖补，可有效发展蔬菜种植</t>
    </r>
    <r>
      <rPr>
        <sz val="16"/>
        <rFont val="Times New Roman"/>
        <charset val="134"/>
      </rPr>
      <t>500</t>
    </r>
    <r>
      <rPr>
        <sz val="16"/>
        <rFont val="方正仿宋_GBK"/>
        <charset val="134"/>
      </rPr>
      <t>余亩，带动二社</t>
    </r>
    <r>
      <rPr>
        <sz val="16"/>
        <rFont val="Times New Roman"/>
        <charset val="134"/>
      </rPr>
      <t>400</t>
    </r>
    <r>
      <rPr>
        <sz val="16"/>
        <rFont val="方正仿宋_GBK"/>
        <charset val="134"/>
      </rPr>
      <t>余人积极发展大棚育苗，发挥高标准农田效益，提升种植蔬菜存活率，出售蔬菜带动已脱贫户增收，人均增收约</t>
    </r>
    <r>
      <rPr>
        <sz val="16"/>
        <rFont val="Times New Roman"/>
        <charset val="134"/>
      </rPr>
      <t>50</t>
    </r>
    <r>
      <rPr>
        <sz val="16"/>
        <rFont val="方正仿宋_GBK"/>
        <charset val="134"/>
      </rPr>
      <t>元。</t>
    </r>
  </si>
  <si>
    <r>
      <rPr>
        <sz val="16"/>
        <rFont val="Times New Roman"/>
        <charset val="134"/>
      </rPr>
      <t>18</t>
    </r>
    <r>
      <rPr>
        <sz val="16"/>
        <rFont val="方正仿宋_GBK"/>
        <charset val="134"/>
      </rPr>
      <t>人参与前期项目确定会议、决议，</t>
    </r>
    <r>
      <rPr>
        <sz val="16"/>
        <rFont val="Times New Roman"/>
        <charset val="134"/>
      </rPr>
      <t>15</t>
    </r>
    <r>
      <rPr>
        <sz val="16"/>
        <rFont val="方正仿宋_GBK"/>
        <charset val="134"/>
      </rPr>
      <t>人参与入库项目的选择，</t>
    </r>
    <r>
      <rPr>
        <sz val="16"/>
        <rFont val="Times New Roman"/>
        <charset val="134"/>
      </rPr>
      <t>3</t>
    </r>
    <r>
      <rPr>
        <sz val="16"/>
        <rFont val="方正仿宋_GBK"/>
        <charset val="134"/>
      </rPr>
      <t>人参与项目实施过程中施工质量和资金使用的监督等。利益联结机制：充分利用现有高标准农田，带动二社</t>
    </r>
    <r>
      <rPr>
        <sz val="16"/>
        <rFont val="Times New Roman"/>
        <charset val="134"/>
      </rPr>
      <t>400</t>
    </r>
    <r>
      <rPr>
        <sz val="16"/>
        <rFont val="方正仿宋_GBK"/>
        <charset val="134"/>
      </rPr>
      <t>余人积极发展大棚育苗，种植蔬菜，带动农户增收。</t>
    </r>
  </si>
  <si>
    <r>
      <rPr>
        <sz val="16"/>
        <rFont val="方正仿宋_GBK"/>
        <charset val="134"/>
      </rPr>
      <t>在金六村二社已完成高标准农田内对新建育苗大棚进行奖补，对全镇发展</t>
    </r>
    <r>
      <rPr>
        <sz val="16"/>
        <rFont val="Times New Roman"/>
        <charset val="134"/>
      </rPr>
      <t>500</t>
    </r>
    <r>
      <rPr>
        <sz val="16"/>
        <rFont val="方正仿宋_GBK"/>
        <charset val="134"/>
      </rPr>
      <t>余亩蔬菜按标准进行奖补。</t>
    </r>
  </si>
  <si>
    <r>
      <rPr>
        <sz val="16"/>
        <rFont val="方正仿宋_GBK"/>
        <charset val="134"/>
      </rPr>
      <t>发展</t>
    </r>
    <r>
      <rPr>
        <sz val="16"/>
        <rFont val="Times New Roman"/>
        <charset val="134"/>
      </rPr>
      <t>500</t>
    </r>
    <r>
      <rPr>
        <sz val="16"/>
        <rFont val="方正仿宋_GBK"/>
        <charset val="134"/>
      </rPr>
      <t>余亩蔬菜</t>
    </r>
  </si>
  <si>
    <r>
      <rPr>
        <sz val="16"/>
        <rFont val="方正仿宋_GBK"/>
        <charset val="134"/>
      </rPr>
      <t>成本约</t>
    </r>
    <r>
      <rPr>
        <sz val="16"/>
        <rFont val="Times New Roman"/>
        <charset val="134"/>
      </rPr>
      <t>85</t>
    </r>
    <r>
      <rPr>
        <sz val="16"/>
        <rFont val="方正仿宋_GBK"/>
        <charset val="134"/>
      </rPr>
      <t>万元</t>
    </r>
  </si>
  <si>
    <r>
      <rPr>
        <sz val="16"/>
        <rFont val="方正仿宋_GBK"/>
        <charset val="134"/>
      </rPr>
      <t>增加收入</t>
    </r>
    <r>
      <rPr>
        <sz val="16"/>
        <rFont val="Times New Roman"/>
        <charset val="134"/>
      </rPr>
      <t>50</t>
    </r>
    <r>
      <rPr>
        <sz val="16"/>
        <rFont val="方正仿宋_GBK"/>
        <charset val="134"/>
      </rPr>
      <t>元</t>
    </r>
    <r>
      <rPr>
        <sz val="16"/>
        <rFont val="Times New Roman"/>
        <charset val="134"/>
      </rPr>
      <t>/</t>
    </r>
    <r>
      <rPr>
        <sz val="16"/>
        <rFont val="方正仿宋_GBK"/>
        <charset val="134"/>
      </rPr>
      <t>人。</t>
    </r>
  </si>
  <si>
    <r>
      <rPr>
        <sz val="16"/>
        <rFont val="方正仿宋_GBK"/>
        <charset val="134"/>
      </rPr>
      <t>二社</t>
    </r>
    <r>
      <rPr>
        <sz val="16"/>
        <rFont val="Times New Roman"/>
        <charset val="134"/>
      </rPr>
      <t>400</t>
    </r>
    <r>
      <rPr>
        <sz val="16"/>
        <rFont val="方正仿宋_GBK"/>
        <charset val="134"/>
      </rPr>
      <t>余人（其中脱贫人口和监测对象</t>
    </r>
    <r>
      <rPr>
        <sz val="16"/>
        <rFont val="Times New Roman"/>
        <charset val="134"/>
      </rPr>
      <t>36</t>
    </r>
    <r>
      <rPr>
        <sz val="16"/>
        <rFont val="方正仿宋_GBK"/>
        <charset val="134"/>
      </rPr>
      <t>人）解决产业发展难问题，提升人民群众的获得感</t>
    </r>
  </si>
  <si>
    <t>马学员</t>
  </si>
  <si>
    <r>
      <rPr>
        <sz val="16"/>
        <rFont val="方正仿宋_GBK"/>
        <charset val="134"/>
      </rPr>
      <t>城口县</t>
    </r>
    <r>
      <rPr>
        <sz val="16"/>
        <rFont val="Times New Roman"/>
        <charset val="134"/>
      </rPr>
      <t>2024</t>
    </r>
    <r>
      <rPr>
        <sz val="16"/>
        <rFont val="方正仿宋_GBK"/>
        <charset val="134"/>
      </rPr>
      <t>年明通镇平安村农文旅融合项目</t>
    </r>
  </si>
  <si>
    <t>产业服务支撑项目</t>
  </si>
  <si>
    <t>农业社会化服务</t>
  </si>
  <si>
    <r>
      <rPr>
        <sz val="16"/>
        <rFont val="Times New Roman"/>
        <charset val="134"/>
      </rPr>
      <t>1.</t>
    </r>
    <r>
      <rPr>
        <sz val="16"/>
        <rFont val="方正仿宋_GBK"/>
        <charset val="134"/>
      </rPr>
      <t>依托平安村已建成高标准农田，种植水稻</t>
    </r>
    <r>
      <rPr>
        <sz val="16"/>
        <rFont val="Times New Roman"/>
        <charset val="134"/>
      </rPr>
      <t>250</t>
    </r>
    <r>
      <rPr>
        <sz val="16"/>
        <rFont val="方正仿宋_GBK"/>
        <charset val="134"/>
      </rPr>
      <t>亩，规划养殖：稻田鱼、黄鳝等水产品，形成种养殖结合、循环利用的发展模式。</t>
    </r>
    <r>
      <rPr>
        <sz val="16"/>
        <rFont val="Times New Roman"/>
        <charset val="134"/>
      </rPr>
      <t>2.</t>
    </r>
    <r>
      <rPr>
        <sz val="16"/>
        <rFont val="方正仿宋_GBK"/>
        <charset val="134"/>
      </rPr>
      <t>植入</t>
    </r>
    <r>
      <rPr>
        <sz val="16"/>
        <rFont val="Times New Roman"/>
        <charset val="134"/>
      </rPr>
      <t>“</t>
    </r>
    <r>
      <rPr>
        <sz val="16"/>
        <rFont val="方正仿宋_GBK"/>
        <charset val="134"/>
      </rPr>
      <t>稻香平安</t>
    </r>
    <r>
      <rPr>
        <sz val="16"/>
        <rFont val="Times New Roman"/>
        <charset val="134"/>
      </rPr>
      <t>”</t>
    </r>
    <r>
      <rPr>
        <sz val="16"/>
        <rFont val="方正仿宋_GBK"/>
        <charset val="134"/>
      </rPr>
      <t>文化元素，打造</t>
    </r>
    <r>
      <rPr>
        <sz val="16"/>
        <rFont val="Times New Roman"/>
        <charset val="134"/>
      </rPr>
      <t>“</t>
    </r>
    <r>
      <rPr>
        <sz val="16"/>
        <rFont val="方正仿宋_GBK"/>
        <charset val="134"/>
      </rPr>
      <t>田间有稻，稻下养鱼，春秋体验，夏冬休闲</t>
    </r>
    <r>
      <rPr>
        <sz val="16"/>
        <rFont val="Times New Roman"/>
        <charset val="134"/>
      </rPr>
      <t>”</t>
    </r>
    <r>
      <rPr>
        <sz val="16"/>
        <rFont val="方正仿宋_GBK"/>
        <charset val="134"/>
      </rPr>
      <t>的一体化田园综合体，提供就业岗位，带动脱贫人口增收。具体以设计为准</t>
    </r>
  </si>
  <si>
    <r>
      <rPr>
        <sz val="16"/>
        <rFont val="方正仿宋_GBK"/>
        <charset val="134"/>
      </rPr>
      <t>明通镇平安村</t>
    </r>
    <r>
      <rPr>
        <sz val="16"/>
        <rFont val="Times New Roman"/>
        <charset val="134"/>
      </rPr>
      <t>1</t>
    </r>
    <r>
      <rPr>
        <sz val="16"/>
        <rFont val="方正仿宋_GBK"/>
        <charset val="134"/>
      </rPr>
      <t>社</t>
    </r>
  </si>
  <si>
    <r>
      <rPr>
        <sz val="16"/>
        <rFont val="方正仿宋_GBK"/>
        <charset val="134"/>
      </rPr>
      <t>通过项目实施，助力乡村旅游、发展本镇特色产业、推广优势产业；带动休闲产业及周边农家乐增收，依托平安村已建成高标准农田发展有机水稻，建成一体化田园综合体，通过种植水稻可提供就业岗位，带动平安村</t>
    </r>
    <r>
      <rPr>
        <sz val="16"/>
        <rFont val="Times New Roman"/>
        <charset val="134"/>
      </rPr>
      <t>1000</t>
    </r>
    <r>
      <rPr>
        <sz val="16"/>
        <rFont val="方正仿宋_GBK"/>
        <charset val="134"/>
      </rPr>
      <t>余人发展水稻种植产业，发展有机水稻大米，通过出售有机大米，带动脱贫人口增收，提升群众收入水平，人均增收约</t>
    </r>
    <r>
      <rPr>
        <sz val="16"/>
        <rFont val="Times New Roman"/>
        <charset val="134"/>
      </rPr>
      <t>50</t>
    </r>
    <r>
      <rPr>
        <sz val="16"/>
        <rFont val="方正仿宋_GBK"/>
        <charset val="134"/>
      </rPr>
      <t>元。</t>
    </r>
  </si>
  <si>
    <r>
      <rPr>
        <sz val="16"/>
        <rFont val="Times New Roman"/>
        <charset val="134"/>
      </rPr>
      <t>20</t>
    </r>
    <r>
      <rPr>
        <sz val="16"/>
        <rFont val="方正仿宋_GBK"/>
        <charset val="134"/>
      </rPr>
      <t>人参与前期项目确定会议、决议，</t>
    </r>
    <r>
      <rPr>
        <sz val="16"/>
        <rFont val="Times New Roman"/>
        <charset val="134"/>
      </rPr>
      <t>18</t>
    </r>
    <r>
      <rPr>
        <sz val="16"/>
        <rFont val="方正仿宋_GBK"/>
        <charset val="134"/>
      </rPr>
      <t>人参与入库项目的选择，</t>
    </r>
    <r>
      <rPr>
        <sz val="16"/>
        <rFont val="Times New Roman"/>
        <charset val="134"/>
      </rPr>
      <t>2</t>
    </r>
    <r>
      <rPr>
        <sz val="16"/>
        <rFont val="方正仿宋_GBK"/>
        <charset val="134"/>
      </rPr>
      <t>人参与项目实施过程中施工质量和资金使用的监督等。利益联结机制：可带动平安村</t>
    </r>
    <r>
      <rPr>
        <sz val="16"/>
        <rFont val="Times New Roman"/>
        <charset val="134"/>
      </rPr>
      <t>1000</t>
    </r>
    <r>
      <rPr>
        <sz val="16"/>
        <rFont val="方正仿宋_GBK"/>
        <charset val="134"/>
      </rPr>
      <t>余人发展水稻种植产业，打造稻香平安品牌，广泛吸引游客，提供就业岗位，带动脱贫人口增收，提升群众满意度。</t>
    </r>
  </si>
  <si>
    <r>
      <rPr>
        <sz val="16"/>
        <rFont val="Times New Roman"/>
        <charset val="134"/>
      </rPr>
      <t>1.</t>
    </r>
    <r>
      <rPr>
        <sz val="16"/>
        <rFont val="方正仿宋_GBK"/>
        <charset val="134"/>
      </rPr>
      <t>依托平安村已建成高标准农田，种植水稻</t>
    </r>
    <r>
      <rPr>
        <sz val="16"/>
        <rFont val="Times New Roman"/>
        <charset val="134"/>
      </rPr>
      <t>250</t>
    </r>
    <r>
      <rPr>
        <sz val="16"/>
        <rFont val="方正仿宋_GBK"/>
        <charset val="134"/>
      </rPr>
      <t>亩，规划养殖：稻田鱼、黄鳝等水产品，形成种养殖结合、循环利用的发展模式。</t>
    </r>
    <r>
      <rPr>
        <sz val="16"/>
        <rFont val="Times New Roman"/>
        <charset val="134"/>
      </rPr>
      <t>2.</t>
    </r>
    <r>
      <rPr>
        <sz val="16"/>
        <rFont val="方正仿宋_GBK"/>
        <charset val="134"/>
      </rPr>
      <t>植入</t>
    </r>
    <r>
      <rPr>
        <sz val="16"/>
        <rFont val="Times New Roman"/>
        <charset val="134"/>
      </rPr>
      <t>“</t>
    </r>
    <r>
      <rPr>
        <sz val="16"/>
        <rFont val="方正仿宋_GBK"/>
        <charset val="134"/>
      </rPr>
      <t>稻香平安</t>
    </r>
    <r>
      <rPr>
        <sz val="16"/>
        <rFont val="Times New Roman"/>
        <charset val="134"/>
      </rPr>
      <t>”</t>
    </r>
    <r>
      <rPr>
        <sz val="16"/>
        <rFont val="方正仿宋_GBK"/>
        <charset val="134"/>
      </rPr>
      <t>文化元素，打造</t>
    </r>
    <r>
      <rPr>
        <sz val="16"/>
        <rFont val="Times New Roman"/>
        <charset val="134"/>
      </rPr>
      <t>“</t>
    </r>
    <r>
      <rPr>
        <sz val="16"/>
        <rFont val="方正仿宋_GBK"/>
        <charset val="134"/>
      </rPr>
      <t>田间有稻，稻下养鱼，春秋体验，夏冬休闲</t>
    </r>
    <r>
      <rPr>
        <sz val="16"/>
        <rFont val="Times New Roman"/>
        <charset val="134"/>
      </rPr>
      <t>”</t>
    </r>
    <r>
      <rPr>
        <sz val="16"/>
        <rFont val="方正仿宋_GBK"/>
        <charset val="134"/>
      </rPr>
      <t>的一体化田园综合体，吸引游客，提供就业岗位，带动脱贫人口增收。</t>
    </r>
    <r>
      <rPr>
        <sz val="16"/>
        <rFont val="Times New Roman"/>
        <charset val="134"/>
      </rPr>
      <t>3.</t>
    </r>
    <r>
      <rPr>
        <sz val="16"/>
        <rFont val="方正仿宋_GBK"/>
        <charset val="134"/>
      </rPr>
      <t>新建田间步道，沟渠等，方便农户田间劳作、灌溉等农业生产活动。</t>
    </r>
  </si>
  <si>
    <r>
      <rPr>
        <sz val="16"/>
        <rFont val="方正仿宋_GBK"/>
        <charset val="134"/>
      </rPr>
      <t>发展水稻</t>
    </r>
    <r>
      <rPr>
        <sz val="16"/>
        <rFont val="Times New Roman"/>
        <charset val="134"/>
      </rPr>
      <t>250</t>
    </r>
    <r>
      <rPr>
        <sz val="16"/>
        <rFont val="方正仿宋_GBK"/>
        <charset val="134"/>
      </rPr>
      <t>余亩</t>
    </r>
  </si>
  <si>
    <r>
      <rPr>
        <sz val="16"/>
        <rFont val="方正仿宋_GBK"/>
        <charset val="134"/>
      </rPr>
      <t>成本控制在</t>
    </r>
    <r>
      <rPr>
        <sz val="16"/>
        <rFont val="Times New Roman"/>
        <charset val="134"/>
      </rPr>
      <t>100</t>
    </r>
    <r>
      <rPr>
        <sz val="16"/>
        <rFont val="方正仿宋_GBK"/>
        <charset val="134"/>
      </rPr>
      <t>万元以内。</t>
    </r>
  </si>
  <si>
    <r>
      <rPr>
        <sz val="16"/>
        <rFont val="Times New Roman"/>
        <charset val="134"/>
      </rPr>
      <t>1000</t>
    </r>
    <r>
      <rPr>
        <sz val="16"/>
        <rFont val="方正仿宋_GBK"/>
        <charset val="134"/>
      </rPr>
      <t>余人（其中脱贫人口和监测对象</t>
    </r>
    <r>
      <rPr>
        <sz val="16"/>
        <rFont val="Times New Roman"/>
        <charset val="134"/>
      </rPr>
      <t>82</t>
    </r>
    <r>
      <rPr>
        <sz val="16"/>
        <rFont val="方正仿宋_GBK"/>
        <charset val="134"/>
      </rPr>
      <t>人）受益。</t>
    </r>
  </si>
  <si>
    <r>
      <rPr>
        <sz val="16"/>
        <rFont val="方正仿宋_GBK"/>
        <charset val="134"/>
      </rPr>
      <t>城口县</t>
    </r>
    <r>
      <rPr>
        <sz val="16"/>
        <rFont val="Times New Roman"/>
        <charset val="134"/>
      </rPr>
      <t>2024</t>
    </r>
    <r>
      <rPr>
        <sz val="16"/>
        <rFont val="方正仿宋_GBK"/>
        <charset val="134"/>
      </rPr>
      <t>年明通镇龙泉村人居环境整治项目</t>
    </r>
  </si>
  <si>
    <r>
      <rPr>
        <sz val="16"/>
        <rFont val="方正仿宋_GBK"/>
        <charset val="134"/>
      </rPr>
      <t>整治明通镇古盐井</t>
    </r>
    <r>
      <rPr>
        <sz val="16"/>
        <rFont val="Times New Roman"/>
        <charset val="134"/>
      </rPr>
      <t>-</t>
    </r>
    <r>
      <rPr>
        <sz val="16"/>
        <rFont val="方正仿宋_GBK"/>
        <charset val="134"/>
      </rPr>
      <t>徐植林庄园</t>
    </r>
    <r>
      <rPr>
        <sz val="16"/>
        <rFont val="Times New Roman"/>
        <charset val="134"/>
      </rPr>
      <t>-</t>
    </r>
    <r>
      <rPr>
        <sz val="16"/>
        <rFont val="方正仿宋_GBK"/>
        <charset val="134"/>
      </rPr>
      <t>徐家老大院</t>
    </r>
    <r>
      <rPr>
        <sz val="16"/>
        <rFont val="Times New Roman"/>
        <charset val="134"/>
      </rPr>
      <t>-</t>
    </r>
    <r>
      <rPr>
        <sz val="16"/>
        <rFont val="方正仿宋_GBK"/>
        <charset val="134"/>
      </rPr>
      <t>金字山沿线人居环境，约</t>
    </r>
    <r>
      <rPr>
        <sz val="16"/>
        <rFont val="Times New Roman"/>
        <charset val="134"/>
      </rPr>
      <t>15</t>
    </r>
    <r>
      <rPr>
        <sz val="16"/>
        <rFont val="方正仿宋_GBK"/>
        <charset val="134"/>
      </rPr>
      <t>公里，包括院坝、边沟治理约</t>
    </r>
    <r>
      <rPr>
        <sz val="16"/>
        <rFont val="Times New Roman"/>
        <charset val="134"/>
      </rPr>
      <t>2000m</t>
    </r>
    <r>
      <rPr>
        <sz val="16"/>
        <rFont val="方正仿宋_GBK"/>
        <charset val="134"/>
      </rPr>
      <t>、花台维修约</t>
    </r>
    <r>
      <rPr>
        <sz val="16"/>
        <rFont val="Times New Roman"/>
        <charset val="134"/>
      </rPr>
      <t>1000m</t>
    </r>
    <r>
      <rPr>
        <sz val="16"/>
        <rFont val="方正仿宋_GBK"/>
        <charset val="134"/>
      </rPr>
      <t>、改造入户便道约</t>
    </r>
    <r>
      <rPr>
        <sz val="16"/>
        <rFont val="Times New Roman"/>
        <charset val="134"/>
      </rPr>
      <t>1400m</t>
    </r>
    <r>
      <rPr>
        <sz val="16"/>
        <rFont val="方正仿宋_GBK"/>
        <charset val="134"/>
      </rPr>
      <t>，具体以设计为准。</t>
    </r>
    <r>
      <rPr>
        <sz val="16"/>
        <rFont val="Times New Roman"/>
        <charset val="134"/>
      </rPr>
      <t xml:space="preserve"> </t>
    </r>
  </si>
  <si>
    <r>
      <rPr>
        <sz val="16"/>
        <rFont val="方正仿宋_GBK"/>
        <charset val="134"/>
      </rPr>
      <t>明通镇龙泉村</t>
    </r>
    <r>
      <rPr>
        <sz val="16"/>
        <rFont val="Times New Roman"/>
        <charset val="134"/>
      </rPr>
      <t>2</t>
    </r>
    <r>
      <rPr>
        <sz val="16"/>
        <rFont val="方正仿宋_GBK"/>
        <charset val="134"/>
      </rPr>
      <t>、</t>
    </r>
    <r>
      <rPr>
        <sz val="16"/>
        <rFont val="Times New Roman"/>
        <charset val="134"/>
      </rPr>
      <t>3</t>
    </r>
    <r>
      <rPr>
        <sz val="16"/>
        <rFont val="方正仿宋_GBK"/>
        <charset val="134"/>
      </rPr>
      <t>社</t>
    </r>
  </si>
  <si>
    <r>
      <rPr>
        <sz val="16"/>
        <rFont val="方正仿宋_GBK"/>
        <charset val="134"/>
      </rPr>
      <t>通过项目实施，改善约</t>
    </r>
    <r>
      <rPr>
        <sz val="16"/>
        <rFont val="Times New Roman"/>
        <charset val="134"/>
      </rPr>
      <t>100</t>
    </r>
    <r>
      <rPr>
        <sz val="16"/>
        <rFont val="方正仿宋_GBK"/>
        <charset val="134"/>
      </rPr>
      <t>余户村民居住环境、生产生活质量、增加幸福感与满意度；建立长效清洁机制，提升居民清洁卫生文明意识，加快从干净整洁向美丽宜居升级。可解决龙泉村公路沿线环境脏乱差问题，改善农户居住环境，治理边沟，减轻水土流失，打造美丽乡村，提升村容户貌，</t>
    </r>
    <r>
      <rPr>
        <sz val="16"/>
        <rFont val="Times New Roman"/>
        <charset val="134"/>
      </rPr>
      <t>400</t>
    </r>
    <r>
      <rPr>
        <sz val="16"/>
        <rFont val="方正仿宋_GBK"/>
        <charset val="134"/>
      </rPr>
      <t>余人受益，其中脱贫人口</t>
    </r>
    <r>
      <rPr>
        <sz val="16"/>
        <rFont val="Times New Roman"/>
        <charset val="134"/>
      </rPr>
      <t>15</t>
    </r>
    <r>
      <rPr>
        <sz val="16"/>
        <rFont val="方正仿宋_GBK"/>
        <charset val="134"/>
      </rPr>
      <t>人，监测对象</t>
    </r>
    <r>
      <rPr>
        <sz val="16"/>
        <rFont val="Times New Roman"/>
        <charset val="134"/>
      </rPr>
      <t>3</t>
    </r>
    <r>
      <rPr>
        <sz val="16"/>
        <rFont val="方正仿宋_GBK"/>
        <charset val="134"/>
      </rPr>
      <t>人。</t>
    </r>
  </si>
  <si>
    <r>
      <rPr>
        <sz val="16"/>
        <rFont val="Times New Roman"/>
        <charset val="134"/>
      </rPr>
      <t>20</t>
    </r>
    <r>
      <rPr>
        <sz val="16"/>
        <rFont val="方正仿宋_GBK"/>
        <charset val="134"/>
      </rPr>
      <t>人参与前期项目确定会议、决议，</t>
    </r>
    <r>
      <rPr>
        <sz val="16"/>
        <rFont val="Times New Roman"/>
        <charset val="134"/>
      </rPr>
      <t>14</t>
    </r>
    <r>
      <rPr>
        <sz val="16"/>
        <rFont val="方正仿宋_GBK"/>
        <charset val="134"/>
      </rPr>
      <t>人参与入库项目的选择，</t>
    </r>
    <r>
      <rPr>
        <sz val="16"/>
        <rFont val="Times New Roman"/>
        <charset val="134"/>
      </rPr>
      <t>2</t>
    </r>
    <r>
      <rPr>
        <sz val="16"/>
        <rFont val="方正仿宋_GBK"/>
        <charset val="134"/>
      </rPr>
      <t>人参与项目实施过程中施工质量和资金使用的监督等。利益联结机制：解决龙泉村</t>
    </r>
    <r>
      <rPr>
        <sz val="16"/>
        <rFont val="Times New Roman"/>
        <charset val="134"/>
      </rPr>
      <t>400</t>
    </r>
    <r>
      <rPr>
        <sz val="16"/>
        <rFont val="方正仿宋_GBK"/>
        <charset val="134"/>
      </rPr>
      <t>余人公路沿线环境脏乱差问题，改善农户居住环境，治理边沟，减轻水土流失，打造美丽乡村，提升村容户貌。</t>
    </r>
  </si>
  <si>
    <r>
      <rPr>
        <sz val="16"/>
        <rFont val="方正仿宋_GBK"/>
        <charset val="134"/>
      </rPr>
      <t>整治明通镇古盐井</t>
    </r>
    <r>
      <rPr>
        <sz val="16"/>
        <rFont val="Times New Roman"/>
        <charset val="134"/>
      </rPr>
      <t>-</t>
    </r>
    <r>
      <rPr>
        <sz val="16"/>
        <rFont val="方正仿宋_GBK"/>
        <charset val="134"/>
      </rPr>
      <t>徐植林庄园</t>
    </r>
    <r>
      <rPr>
        <sz val="16"/>
        <rFont val="Times New Roman"/>
        <charset val="134"/>
      </rPr>
      <t>-</t>
    </r>
    <r>
      <rPr>
        <sz val="16"/>
        <rFont val="方正仿宋_GBK"/>
        <charset val="134"/>
      </rPr>
      <t>徐家老大院</t>
    </r>
    <r>
      <rPr>
        <sz val="16"/>
        <rFont val="Times New Roman"/>
        <charset val="134"/>
      </rPr>
      <t>-</t>
    </r>
    <r>
      <rPr>
        <sz val="16"/>
        <rFont val="方正仿宋_GBK"/>
        <charset val="134"/>
      </rPr>
      <t>金字山沿线人居环境，约</t>
    </r>
    <r>
      <rPr>
        <sz val="16"/>
        <rFont val="Times New Roman"/>
        <charset val="134"/>
      </rPr>
      <t>15</t>
    </r>
    <r>
      <rPr>
        <sz val="16"/>
        <rFont val="方正仿宋_GBK"/>
        <charset val="134"/>
      </rPr>
      <t>公里，包括院坝、边沟治理、花台维修、乱搭乱建拆除整治</t>
    </r>
    <r>
      <rPr>
        <sz val="16"/>
        <rFont val="Times New Roman"/>
        <charset val="134"/>
      </rPr>
      <t xml:space="preserve">  </t>
    </r>
    <r>
      <rPr>
        <sz val="16"/>
        <rFont val="方正仿宋_GBK"/>
        <charset val="134"/>
      </rPr>
      <t>、绿植绿化、改造入户便道</t>
    </r>
    <r>
      <rPr>
        <sz val="16"/>
        <rFont val="Times New Roman"/>
        <charset val="134"/>
      </rPr>
      <t xml:space="preserve"> </t>
    </r>
  </si>
  <si>
    <r>
      <rPr>
        <sz val="16"/>
        <rFont val="方正仿宋_GBK"/>
        <charset val="134"/>
      </rPr>
      <t>约</t>
    </r>
    <r>
      <rPr>
        <sz val="16"/>
        <rFont val="Times New Roman"/>
        <charset val="134"/>
      </rPr>
      <t>15</t>
    </r>
    <r>
      <rPr>
        <sz val="16"/>
        <rFont val="方正仿宋_GBK"/>
        <charset val="134"/>
      </rPr>
      <t>公里环境整治。</t>
    </r>
  </si>
  <si>
    <r>
      <rPr>
        <sz val="16"/>
        <rFont val="方正仿宋_GBK"/>
        <charset val="134"/>
      </rPr>
      <t>成本约</t>
    </r>
    <r>
      <rPr>
        <sz val="16"/>
        <rFont val="Times New Roman"/>
        <charset val="134"/>
      </rPr>
      <t>100</t>
    </r>
    <r>
      <rPr>
        <sz val="16"/>
        <rFont val="方正仿宋_GBK"/>
        <charset val="134"/>
      </rPr>
      <t>万元</t>
    </r>
  </si>
  <si>
    <r>
      <rPr>
        <sz val="16"/>
        <rFont val="方正仿宋_GBK"/>
        <charset val="134"/>
      </rPr>
      <t>减少环境保护支出</t>
    </r>
    <r>
      <rPr>
        <sz val="16"/>
        <rFont val="Times New Roman"/>
        <charset val="134"/>
      </rPr>
      <t>10</t>
    </r>
    <r>
      <rPr>
        <sz val="16"/>
        <rFont val="方正仿宋_GBK"/>
        <charset val="134"/>
      </rPr>
      <t>元</t>
    </r>
    <r>
      <rPr>
        <sz val="16"/>
        <rFont val="Times New Roman"/>
        <charset val="134"/>
      </rPr>
      <t>/</t>
    </r>
    <r>
      <rPr>
        <sz val="16"/>
        <rFont val="方正仿宋_GBK"/>
        <charset val="134"/>
      </rPr>
      <t>人</t>
    </r>
  </si>
  <si>
    <r>
      <rPr>
        <sz val="16"/>
        <rFont val="Times New Roman"/>
        <charset val="134"/>
      </rPr>
      <t>400</t>
    </r>
    <r>
      <rPr>
        <sz val="16"/>
        <rFont val="方正仿宋_GBK"/>
        <charset val="134"/>
      </rPr>
      <t>余人（其中脱贫人口和监测对象</t>
    </r>
    <r>
      <rPr>
        <sz val="16"/>
        <rFont val="Times New Roman"/>
        <charset val="134"/>
      </rPr>
      <t>15</t>
    </r>
    <r>
      <rPr>
        <sz val="16"/>
        <rFont val="方正仿宋_GBK"/>
        <charset val="134"/>
      </rPr>
      <t>人）受益</t>
    </r>
  </si>
  <si>
    <r>
      <rPr>
        <sz val="16"/>
        <rFont val="方正仿宋_GBK"/>
        <charset val="134"/>
      </rPr>
      <t>城口县</t>
    </r>
    <r>
      <rPr>
        <sz val="16"/>
        <rFont val="Times New Roman"/>
        <charset val="134"/>
      </rPr>
      <t>2024</t>
    </r>
    <r>
      <rPr>
        <sz val="16"/>
        <rFont val="方正仿宋_GBK"/>
        <charset val="134"/>
      </rPr>
      <t>年明通镇白台村江二湾桥头村级公路续建项目</t>
    </r>
  </si>
  <si>
    <r>
      <rPr>
        <sz val="16"/>
        <rFont val="方正仿宋_GBK"/>
        <charset val="134"/>
      </rPr>
      <t>对白台村江二湾桥头村级公路</t>
    </r>
    <r>
      <rPr>
        <sz val="16"/>
        <rFont val="Times New Roman"/>
        <charset val="134"/>
      </rPr>
      <t>95</t>
    </r>
    <r>
      <rPr>
        <sz val="16"/>
        <rFont val="方正仿宋_GBK"/>
        <charset val="134"/>
      </rPr>
      <t>米进行续建，完善相应基础设施，改善村民出行条件。</t>
    </r>
  </si>
  <si>
    <r>
      <rPr>
        <sz val="16"/>
        <rFont val="方正仿宋_GBK"/>
        <charset val="134"/>
      </rPr>
      <t>明通镇白台村</t>
    </r>
    <r>
      <rPr>
        <sz val="16"/>
        <rFont val="Times New Roman"/>
        <charset val="134"/>
      </rPr>
      <t>1</t>
    </r>
    <r>
      <rPr>
        <sz val="16"/>
        <rFont val="方正仿宋_GBK"/>
        <charset val="134"/>
      </rPr>
      <t>社</t>
    </r>
  </si>
  <si>
    <r>
      <rPr>
        <sz val="16"/>
        <rFont val="方正仿宋_GBK"/>
        <charset val="134"/>
      </rPr>
      <t>通过项目实施，方便</t>
    </r>
    <r>
      <rPr>
        <sz val="16"/>
        <rFont val="Times New Roman"/>
        <charset val="134"/>
      </rPr>
      <t>30</t>
    </r>
    <r>
      <rPr>
        <sz val="16"/>
        <rFont val="方正仿宋_GBK"/>
        <charset val="134"/>
      </rPr>
      <t>余户群众出行，解决</t>
    </r>
    <r>
      <rPr>
        <sz val="16"/>
        <rFont val="Times New Roman"/>
        <charset val="134"/>
      </rPr>
      <t>30</t>
    </r>
    <r>
      <rPr>
        <sz val="16"/>
        <rFont val="方正仿宋_GBK"/>
        <charset val="134"/>
      </rPr>
      <t>余户群众生产运输问题；盘活因交通不便而被撂荒的土地，有利于群众集中连片发展产业，提高生产效率，降低生活生产成本。其中脱贫人口</t>
    </r>
    <r>
      <rPr>
        <sz val="16"/>
        <rFont val="Times New Roman"/>
        <charset val="134"/>
      </rPr>
      <t>26</t>
    </r>
    <r>
      <rPr>
        <sz val="16"/>
        <rFont val="方正仿宋_GBK"/>
        <charset val="134"/>
      </rPr>
      <t>人，监测对象</t>
    </r>
    <r>
      <rPr>
        <sz val="16"/>
        <rFont val="Times New Roman"/>
        <charset val="134"/>
      </rPr>
      <t>3</t>
    </r>
    <r>
      <rPr>
        <sz val="16"/>
        <rFont val="方正仿宋_GBK"/>
        <charset val="134"/>
      </rPr>
      <t>人</t>
    </r>
    <r>
      <rPr>
        <sz val="16"/>
        <rFont val="Times New Roman"/>
        <charset val="134"/>
      </rPr>
      <t>.</t>
    </r>
  </si>
  <si>
    <r>
      <rPr>
        <sz val="16"/>
        <rFont val="Times New Roman"/>
        <charset val="134"/>
      </rPr>
      <t>12</t>
    </r>
    <r>
      <rPr>
        <sz val="16"/>
        <rFont val="方正仿宋_GBK"/>
        <charset val="134"/>
      </rPr>
      <t>人参与前期项目确定会议、决议，</t>
    </r>
    <r>
      <rPr>
        <sz val="16"/>
        <rFont val="Times New Roman"/>
        <charset val="134"/>
      </rPr>
      <t>10</t>
    </r>
    <r>
      <rPr>
        <sz val="16"/>
        <rFont val="方正仿宋_GBK"/>
        <charset val="134"/>
      </rPr>
      <t>人参与入库项目的选择，</t>
    </r>
    <r>
      <rPr>
        <sz val="16"/>
        <rFont val="Times New Roman"/>
        <charset val="134"/>
      </rPr>
      <t>2</t>
    </r>
    <r>
      <rPr>
        <sz val="16"/>
        <rFont val="方正仿宋_GBK"/>
        <charset val="134"/>
      </rPr>
      <t>人参与项目实施过程中施工质量和资金使用的监督等。利益联结机制：建立白台村</t>
    </r>
    <r>
      <rPr>
        <sz val="16"/>
        <rFont val="Times New Roman"/>
        <charset val="134"/>
      </rPr>
      <t>800</t>
    </r>
    <r>
      <rPr>
        <sz val="16"/>
        <rFont val="方正仿宋_GBK"/>
        <charset val="134"/>
      </rPr>
      <t>余人与生猪养殖场的利益联结机制，村集体按比例分红，村民按比例分红，增加群众收入。</t>
    </r>
  </si>
  <si>
    <r>
      <rPr>
        <sz val="16"/>
        <rFont val="方正仿宋_GBK"/>
        <charset val="134"/>
      </rPr>
      <t>续建白台村江二湾桥头村级公路</t>
    </r>
    <r>
      <rPr>
        <sz val="16"/>
        <rFont val="Times New Roman"/>
        <charset val="134"/>
      </rPr>
      <t>95</t>
    </r>
    <r>
      <rPr>
        <sz val="16"/>
        <rFont val="方正仿宋_GBK"/>
        <charset val="134"/>
      </rPr>
      <t>米。</t>
    </r>
  </si>
  <si>
    <r>
      <rPr>
        <sz val="16"/>
        <rFont val="方正仿宋_GBK"/>
        <charset val="134"/>
      </rPr>
      <t>续建</t>
    </r>
    <r>
      <rPr>
        <sz val="16"/>
        <rFont val="Times New Roman"/>
        <charset val="134"/>
      </rPr>
      <t>95</t>
    </r>
    <r>
      <rPr>
        <sz val="16"/>
        <rFont val="方正仿宋_GBK"/>
        <charset val="134"/>
      </rPr>
      <t>米村级公路</t>
    </r>
  </si>
  <si>
    <r>
      <rPr>
        <sz val="16"/>
        <rFont val="方正仿宋_GBK"/>
        <charset val="134"/>
      </rPr>
      <t>成本约</t>
    </r>
    <r>
      <rPr>
        <sz val="16"/>
        <rFont val="Times New Roman"/>
        <charset val="134"/>
      </rPr>
      <t>86</t>
    </r>
    <r>
      <rPr>
        <sz val="16"/>
        <rFont val="方正仿宋_GBK"/>
        <charset val="134"/>
      </rPr>
      <t>万元</t>
    </r>
  </si>
  <si>
    <r>
      <rPr>
        <sz val="16"/>
        <rFont val="方正仿宋_GBK"/>
        <charset val="134"/>
      </rPr>
      <t>减少出行支出</t>
    </r>
    <r>
      <rPr>
        <sz val="16"/>
        <rFont val="Times New Roman"/>
        <charset val="134"/>
      </rPr>
      <t>10</t>
    </r>
    <r>
      <rPr>
        <sz val="16"/>
        <rFont val="方正仿宋_GBK"/>
        <charset val="134"/>
      </rPr>
      <t>元</t>
    </r>
    <r>
      <rPr>
        <sz val="16"/>
        <rFont val="Times New Roman"/>
        <charset val="134"/>
      </rPr>
      <t>/</t>
    </r>
    <r>
      <rPr>
        <sz val="16"/>
        <rFont val="方正仿宋_GBK"/>
        <charset val="134"/>
      </rPr>
      <t>人</t>
    </r>
  </si>
  <si>
    <r>
      <rPr>
        <sz val="16"/>
        <rFont val="Times New Roman"/>
        <charset val="134"/>
      </rPr>
      <t>500</t>
    </r>
    <r>
      <rPr>
        <sz val="16"/>
        <rFont val="方正仿宋_GBK"/>
        <charset val="134"/>
      </rPr>
      <t>余人（其中脱贫人口和监测对象</t>
    </r>
    <r>
      <rPr>
        <sz val="16"/>
        <rFont val="Times New Roman"/>
        <charset val="134"/>
      </rPr>
      <t>26</t>
    </r>
    <r>
      <rPr>
        <sz val="16"/>
        <rFont val="方正仿宋_GBK"/>
        <charset val="134"/>
      </rPr>
      <t>人）受益</t>
    </r>
  </si>
  <si>
    <r>
      <rPr>
        <sz val="16"/>
        <rFont val="方正仿宋_GBK"/>
        <charset val="134"/>
      </rPr>
      <t>城口县</t>
    </r>
    <r>
      <rPr>
        <sz val="16"/>
        <rFont val="Times New Roman"/>
        <charset val="134"/>
      </rPr>
      <t>2024</t>
    </r>
    <r>
      <rPr>
        <sz val="16"/>
        <rFont val="方正仿宋_GBK"/>
        <charset val="134"/>
      </rPr>
      <t>年明通镇白台村木瓜基地产业路建设项目</t>
    </r>
  </si>
  <si>
    <r>
      <rPr>
        <sz val="16"/>
        <rFont val="方正仿宋_GBK"/>
        <charset val="134"/>
      </rPr>
      <t>对白台村江二湾至二社木瓜基地路面增设错车道</t>
    </r>
    <r>
      <rPr>
        <sz val="16"/>
        <rFont val="Times New Roman"/>
        <charset val="134"/>
      </rPr>
      <t>20</t>
    </r>
    <r>
      <rPr>
        <sz val="16"/>
        <rFont val="方正仿宋_GBK"/>
        <charset val="134"/>
      </rPr>
      <t>余处，在木瓜基地新建产业路</t>
    </r>
    <r>
      <rPr>
        <sz val="16"/>
        <rFont val="Times New Roman"/>
        <charset val="134"/>
      </rPr>
      <t>2.5</t>
    </r>
    <r>
      <rPr>
        <sz val="16"/>
        <rFont val="方正仿宋_GBK"/>
        <charset val="134"/>
      </rPr>
      <t>公里（宽度</t>
    </r>
    <r>
      <rPr>
        <sz val="16"/>
        <rFont val="Times New Roman"/>
        <charset val="134"/>
      </rPr>
      <t>4.5</t>
    </r>
    <r>
      <rPr>
        <sz val="16"/>
        <rFont val="方正仿宋_GBK"/>
        <charset val="134"/>
      </rPr>
      <t>米）。具体建设内容以设计为准</t>
    </r>
  </si>
  <si>
    <t>明通镇白台村一、二社</t>
  </si>
  <si>
    <r>
      <rPr>
        <sz val="16"/>
        <rFont val="方正仿宋_GBK"/>
        <charset val="134"/>
      </rPr>
      <t>通过项目实施，方便</t>
    </r>
    <r>
      <rPr>
        <sz val="16"/>
        <rFont val="Times New Roman"/>
        <charset val="134"/>
      </rPr>
      <t>800</t>
    </r>
    <r>
      <rPr>
        <sz val="16"/>
        <rFont val="方正仿宋_GBK"/>
        <charset val="134"/>
      </rPr>
      <t>余人出行，解决</t>
    </r>
    <r>
      <rPr>
        <sz val="16"/>
        <rFont val="Times New Roman"/>
        <charset val="134"/>
      </rPr>
      <t>800</t>
    </r>
    <r>
      <rPr>
        <sz val="16"/>
        <rFont val="方正仿宋_GBK"/>
        <charset val="134"/>
      </rPr>
      <t>余人生产运输问题；盘活因交通不便而被撂荒的土地，有利于群众集中连片发展产业，提高生产效率，降低生活生产成本。其中脱贫人口</t>
    </r>
    <r>
      <rPr>
        <sz val="16"/>
        <rFont val="Times New Roman"/>
        <charset val="134"/>
      </rPr>
      <t>102</t>
    </r>
    <r>
      <rPr>
        <sz val="16"/>
        <rFont val="方正仿宋_GBK"/>
        <charset val="134"/>
      </rPr>
      <t>人，监测对象</t>
    </r>
    <r>
      <rPr>
        <sz val="16"/>
        <rFont val="Times New Roman"/>
        <charset val="134"/>
      </rPr>
      <t>3</t>
    </r>
    <r>
      <rPr>
        <sz val="16"/>
        <rFont val="方正仿宋_GBK"/>
        <charset val="134"/>
      </rPr>
      <t>人。</t>
    </r>
  </si>
  <si>
    <r>
      <rPr>
        <sz val="16"/>
        <rFont val="方正仿宋_GBK"/>
        <charset val="134"/>
      </rPr>
      <t>白台村江二湾至二社木瓜基地路面增设错车道</t>
    </r>
    <r>
      <rPr>
        <sz val="16"/>
        <rFont val="Times New Roman"/>
        <charset val="134"/>
      </rPr>
      <t>20</t>
    </r>
    <r>
      <rPr>
        <sz val="16"/>
        <rFont val="方正仿宋_GBK"/>
        <charset val="134"/>
      </rPr>
      <t>余处，在木瓜基地新建产业路</t>
    </r>
    <r>
      <rPr>
        <sz val="16"/>
        <rFont val="Times New Roman"/>
        <charset val="134"/>
      </rPr>
      <t>2.5</t>
    </r>
    <r>
      <rPr>
        <sz val="16"/>
        <rFont val="方正仿宋_GBK"/>
        <charset val="134"/>
      </rPr>
      <t>公里。</t>
    </r>
  </si>
  <si>
    <r>
      <rPr>
        <sz val="16"/>
        <rFont val="方正仿宋_GBK"/>
        <charset val="134"/>
      </rPr>
      <t>错车道</t>
    </r>
    <r>
      <rPr>
        <sz val="16"/>
        <rFont val="Times New Roman"/>
        <charset val="134"/>
      </rPr>
      <t>20</t>
    </r>
    <r>
      <rPr>
        <sz val="16"/>
        <rFont val="方正仿宋_GBK"/>
        <charset val="134"/>
      </rPr>
      <t>余处，在木瓜基地新建产业路</t>
    </r>
    <r>
      <rPr>
        <sz val="16"/>
        <rFont val="Times New Roman"/>
        <charset val="134"/>
      </rPr>
      <t>2.5</t>
    </r>
    <r>
      <rPr>
        <sz val="16"/>
        <rFont val="方正仿宋_GBK"/>
        <charset val="134"/>
      </rPr>
      <t>公里</t>
    </r>
  </si>
  <si>
    <r>
      <rPr>
        <sz val="16"/>
        <rFont val="方正仿宋_GBK"/>
        <charset val="134"/>
      </rPr>
      <t>成本约</t>
    </r>
    <r>
      <rPr>
        <sz val="16"/>
        <rFont val="Times New Roman"/>
        <charset val="134"/>
      </rPr>
      <t>95</t>
    </r>
    <r>
      <rPr>
        <sz val="16"/>
        <rFont val="方正仿宋_GBK"/>
        <charset val="134"/>
      </rPr>
      <t>万元</t>
    </r>
  </si>
  <si>
    <r>
      <rPr>
        <sz val="16"/>
        <rFont val="方正仿宋_GBK"/>
        <charset val="134"/>
      </rPr>
      <t>白台村</t>
    </r>
    <r>
      <rPr>
        <sz val="16"/>
        <rFont val="Times New Roman"/>
        <charset val="134"/>
      </rPr>
      <t>800</t>
    </r>
    <r>
      <rPr>
        <sz val="16"/>
        <rFont val="方正仿宋_GBK"/>
        <charset val="134"/>
      </rPr>
      <t>余人（其中脱贫人口和监测对象</t>
    </r>
    <r>
      <rPr>
        <sz val="16"/>
        <rFont val="Times New Roman"/>
        <charset val="134"/>
      </rPr>
      <t>102</t>
    </r>
    <r>
      <rPr>
        <sz val="16"/>
        <rFont val="方正仿宋_GBK"/>
        <charset val="134"/>
      </rPr>
      <t>人）受益</t>
    </r>
  </si>
  <si>
    <r>
      <rPr>
        <sz val="16"/>
        <rFont val="方正仿宋_GBK"/>
        <charset val="134"/>
      </rPr>
      <t>城口县</t>
    </r>
    <r>
      <rPr>
        <sz val="16"/>
        <rFont val="Times New Roman"/>
        <charset val="134"/>
      </rPr>
      <t>2024</t>
    </r>
    <r>
      <rPr>
        <sz val="16"/>
        <rFont val="方正仿宋_GBK"/>
        <charset val="134"/>
      </rPr>
      <t>年明通镇乐山村村级公路硬化项目</t>
    </r>
  </si>
  <si>
    <r>
      <rPr>
        <sz val="16"/>
        <rFont val="方正仿宋_GBK"/>
        <charset val="134"/>
      </rPr>
      <t>实施明通镇乐山村姚家湾至曾国孝药材基地</t>
    </r>
    <r>
      <rPr>
        <sz val="16"/>
        <rFont val="Times New Roman"/>
        <charset val="134"/>
      </rPr>
      <t>3.85</t>
    </r>
    <r>
      <rPr>
        <sz val="16"/>
        <rFont val="方正仿宋_GBK"/>
        <charset val="134"/>
      </rPr>
      <t>公里（宽度</t>
    </r>
    <r>
      <rPr>
        <sz val="16"/>
        <rFont val="Times New Roman"/>
        <charset val="134"/>
      </rPr>
      <t>4.5</t>
    </r>
    <r>
      <rPr>
        <sz val="16"/>
        <rFont val="方正仿宋_GBK"/>
        <charset val="134"/>
      </rPr>
      <t>米）村级公路硬化。</t>
    </r>
  </si>
  <si>
    <r>
      <rPr>
        <sz val="16"/>
        <rFont val="方正仿宋_GBK"/>
        <charset val="134"/>
      </rPr>
      <t>明通镇乐山村</t>
    </r>
    <r>
      <rPr>
        <sz val="16"/>
        <rFont val="Times New Roman"/>
        <charset val="134"/>
      </rPr>
      <t>5</t>
    </r>
    <r>
      <rPr>
        <sz val="16"/>
        <rFont val="方正仿宋_GBK"/>
        <charset val="134"/>
      </rPr>
      <t>社</t>
    </r>
  </si>
  <si>
    <r>
      <rPr>
        <sz val="16"/>
        <rFont val="方正仿宋_GBK"/>
        <charset val="134"/>
      </rPr>
      <t>通过项目实施，方便</t>
    </r>
    <r>
      <rPr>
        <sz val="16"/>
        <rFont val="Times New Roman"/>
        <charset val="134"/>
      </rPr>
      <t>200</t>
    </r>
    <r>
      <rPr>
        <sz val="16"/>
        <rFont val="方正仿宋_GBK"/>
        <charset val="134"/>
      </rPr>
      <t>余人出行，解决</t>
    </r>
    <r>
      <rPr>
        <sz val="16"/>
        <rFont val="Times New Roman"/>
        <charset val="134"/>
      </rPr>
      <t>200</t>
    </r>
    <r>
      <rPr>
        <sz val="16"/>
        <rFont val="方正仿宋_GBK"/>
        <charset val="134"/>
      </rPr>
      <t>余人生产运输问题；盘活因交通不便而被撂荒的土地，有利于群众集中连片发展产业，提高生产效率，降低生活生产成本。其中脱贫人口</t>
    </r>
    <r>
      <rPr>
        <sz val="16"/>
        <rFont val="Times New Roman"/>
        <charset val="134"/>
      </rPr>
      <t>23</t>
    </r>
    <r>
      <rPr>
        <sz val="16"/>
        <rFont val="方正仿宋_GBK"/>
        <charset val="134"/>
      </rPr>
      <t>人，监测对象</t>
    </r>
    <r>
      <rPr>
        <sz val="16"/>
        <rFont val="Times New Roman"/>
        <charset val="134"/>
      </rPr>
      <t>4</t>
    </r>
    <r>
      <rPr>
        <sz val="16"/>
        <rFont val="方正仿宋_GBK"/>
        <charset val="134"/>
      </rPr>
      <t>人。</t>
    </r>
  </si>
  <si>
    <r>
      <rPr>
        <sz val="16"/>
        <rFont val="Times New Roman"/>
        <charset val="134"/>
      </rPr>
      <t>18</t>
    </r>
    <r>
      <rPr>
        <sz val="16"/>
        <rFont val="方正仿宋_GBK"/>
        <charset val="134"/>
      </rPr>
      <t>人参与前期项目确定会议、决议，</t>
    </r>
    <r>
      <rPr>
        <sz val="16"/>
        <rFont val="Times New Roman"/>
        <charset val="134"/>
      </rPr>
      <t>12</t>
    </r>
    <r>
      <rPr>
        <sz val="16"/>
        <rFont val="方正仿宋_GBK"/>
        <charset val="134"/>
      </rPr>
      <t>人参与入库项目的选择，</t>
    </r>
    <r>
      <rPr>
        <sz val="16"/>
        <rFont val="Times New Roman"/>
        <charset val="134"/>
      </rPr>
      <t>2</t>
    </r>
    <r>
      <rPr>
        <sz val="16"/>
        <rFont val="方正仿宋_GBK"/>
        <charset val="134"/>
      </rPr>
      <t>人参与项目实施过程中施工质量和资金使用的监督等。利益联结机制：解决乐山村</t>
    </r>
    <r>
      <rPr>
        <sz val="16"/>
        <rFont val="Times New Roman"/>
        <charset val="134"/>
      </rPr>
      <t>200</t>
    </r>
    <r>
      <rPr>
        <sz val="16"/>
        <rFont val="方正仿宋_GBK"/>
        <charset val="134"/>
      </rPr>
      <t>余人产业成果运输难的问题，减少运输成本，提升产业发展大户积极性，从而带动全村的中药材发展。</t>
    </r>
  </si>
  <si>
    <r>
      <rPr>
        <sz val="16"/>
        <rFont val="方正仿宋_GBK"/>
        <charset val="134"/>
      </rPr>
      <t>实施明通镇乐山村姚家湾至曾国孝药材基地</t>
    </r>
    <r>
      <rPr>
        <sz val="16"/>
        <rFont val="Times New Roman"/>
        <charset val="134"/>
      </rPr>
      <t>3.85</t>
    </r>
    <r>
      <rPr>
        <sz val="16"/>
        <rFont val="方正仿宋_GBK"/>
        <charset val="134"/>
      </rPr>
      <t>公里村级公路硬化。</t>
    </r>
  </si>
  <si>
    <r>
      <rPr>
        <sz val="16"/>
        <rFont val="Times New Roman"/>
        <charset val="134"/>
      </rPr>
      <t>3.85</t>
    </r>
    <r>
      <rPr>
        <sz val="16"/>
        <rFont val="方正仿宋_GBK"/>
        <charset val="134"/>
      </rPr>
      <t>公里村级公路硬化</t>
    </r>
  </si>
  <si>
    <r>
      <rPr>
        <sz val="16"/>
        <rFont val="方正仿宋_GBK"/>
        <charset val="134"/>
      </rPr>
      <t>减少产业发展成本</t>
    </r>
    <r>
      <rPr>
        <sz val="16"/>
        <rFont val="Times New Roman"/>
        <charset val="134"/>
      </rPr>
      <t>15</t>
    </r>
    <r>
      <rPr>
        <sz val="16"/>
        <rFont val="方正仿宋_GBK"/>
        <charset val="134"/>
      </rPr>
      <t>元</t>
    </r>
    <r>
      <rPr>
        <sz val="16"/>
        <rFont val="Times New Roman"/>
        <charset val="134"/>
      </rPr>
      <t>/</t>
    </r>
    <r>
      <rPr>
        <sz val="16"/>
        <rFont val="方正仿宋_GBK"/>
        <charset val="134"/>
      </rPr>
      <t>人</t>
    </r>
  </si>
  <si>
    <t>许启兵</t>
  </si>
  <si>
    <r>
      <rPr>
        <sz val="16"/>
        <rFont val="方正仿宋_GBK"/>
        <charset val="134"/>
      </rPr>
      <t>城口县庙坝镇</t>
    </r>
    <r>
      <rPr>
        <sz val="16"/>
        <rFont val="Times New Roman"/>
        <charset val="134"/>
      </rPr>
      <t>2024</t>
    </r>
    <r>
      <rPr>
        <sz val="16"/>
        <rFont val="方正仿宋_GBK"/>
        <charset val="134"/>
      </rPr>
      <t>年人居环境综合整治</t>
    </r>
  </si>
  <si>
    <t>对庙坝镇社区、庙坝、兴旺、南坪等村进行人居环境综合整治改造，整治辖区房前屋后环境卫生，解决辖区沿线脏乱差现象，提高群众满意度。</t>
  </si>
  <si>
    <t>庙坝社区、庙坝、兴旺、南坪等村</t>
  </si>
  <si>
    <r>
      <rPr>
        <sz val="16"/>
        <rFont val="方正仿宋_GBK"/>
        <charset val="134"/>
      </rPr>
      <t>通过项目实施，改善约</t>
    </r>
    <r>
      <rPr>
        <sz val="16"/>
        <rFont val="Times New Roman"/>
        <charset val="134"/>
      </rPr>
      <t>20</t>
    </r>
    <r>
      <rPr>
        <sz val="16"/>
        <rFont val="方正仿宋_GBK"/>
        <charset val="134"/>
      </rPr>
      <t>余户村民居住环境、生产生活质量、增加幸福感与满意度；建立长效清洁机制，提升居民清洁卫生文明意识，加快从干净整洁向美丽宜居升级。可带动</t>
    </r>
    <r>
      <rPr>
        <sz val="16"/>
        <rFont val="Times New Roman"/>
        <charset val="134"/>
      </rPr>
      <t>10</t>
    </r>
    <r>
      <rPr>
        <sz val="16"/>
        <rFont val="方正仿宋_GBK"/>
        <charset val="134"/>
      </rPr>
      <t>余户务工收入，其中脱贫户</t>
    </r>
    <r>
      <rPr>
        <sz val="16"/>
        <rFont val="Times New Roman"/>
        <charset val="134"/>
      </rPr>
      <t>2-5</t>
    </r>
    <r>
      <rPr>
        <sz val="16"/>
        <rFont val="方正仿宋_GBK"/>
        <charset val="134"/>
      </rPr>
      <t>户，年增收</t>
    </r>
    <r>
      <rPr>
        <sz val="16"/>
        <rFont val="Times New Roman"/>
        <charset val="134"/>
      </rPr>
      <t>2000</t>
    </r>
    <r>
      <rPr>
        <sz val="16"/>
        <rFont val="方正仿宋_GBK"/>
        <charset val="134"/>
      </rPr>
      <t>元。</t>
    </r>
  </si>
  <si>
    <r>
      <rPr>
        <sz val="16"/>
        <rFont val="方正仿宋_GBK"/>
        <charset val="134"/>
      </rPr>
      <t>一、群众参与</t>
    </r>
    <r>
      <rPr>
        <sz val="16"/>
        <rFont val="Times New Roman"/>
        <charset val="134"/>
      </rPr>
      <t>:30</t>
    </r>
    <r>
      <rPr>
        <sz val="16"/>
        <rFont val="方正仿宋_GBK"/>
        <charset val="134"/>
      </rPr>
      <t>人参与前期项目确定会议、决议，</t>
    </r>
    <r>
      <rPr>
        <sz val="16"/>
        <rFont val="Times New Roman"/>
        <charset val="134"/>
      </rPr>
      <t>30</t>
    </r>
    <r>
      <rPr>
        <sz val="16"/>
        <rFont val="方正仿宋_GBK"/>
        <charset val="134"/>
      </rPr>
      <t>人参与入库项目的选择，</t>
    </r>
    <r>
      <rPr>
        <sz val="16"/>
        <rFont val="Times New Roman"/>
        <charset val="134"/>
      </rPr>
      <t>9</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二、利益联结机制：提供就业岗位</t>
    </r>
    <r>
      <rPr>
        <sz val="16"/>
        <rFont val="Times New Roman"/>
        <charset val="134"/>
      </rPr>
      <t>10</t>
    </r>
    <r>
      <rPr>
        <sz val="16"/>
        <rFont val="方正仿宋_GBK"/>
        <charset val="134"/>
      </rPr>
      <t>余个，增加工资性收入</t>
    </r>
    <r>
      <rPr>
        <sz val="16"/>
        <rFont val="Times New Roman"/>
        <charset val="134"/>
      </rPr>
      <t>2000</t>
    </r>
    <r>
      <rPr>
        <sz val="16"/>
        <rFont val="方正仿宋_GBK"/>
        <charset val="134"/>
      </rPr>
      <t>元</t>
    </r>
    <r>
      <rPr>
        <sz val="16"/>
        <rFont val="Times New Roman"/>
        <charset val="134"/>
      </rPr>
      <t>/</t>
    </r>
    <r>
      <rPr>
        <sz val="16"/>
        <rFont val="方正仿宋_GBK"/>
        <charset val="134"/>
      </rPr>
      <t>人</t>
    </r>
    <r>
      <rPr>
        <sz val="16"/>
        <rFont val="Times New Roman"/>
        <charset val="134"/>
      </rPr>
      <t xml:space="preserve"> •</t>
    </r>
    <r>
      <rPr>
        <sz val="16"/>
        <rFont val="方正仿宋_GBK"/>
        <charset val="134"/>
      </rPr>
      <t>年。</t>
    </r>
  </si>
  <si>
    <r>
      <rPr>
        <sz val="16"/>
        <rFont val="方正仿宋_GBK"/>
        <charset val="134"/>
      </rPr>
      <t>改善庙坝镇辖区</t>
    </r>
    <r>
      <rPr>
        <sz val="16"/>
        <rFont val="Times New Roman"/>
        <charset val="134"/>
      </rPr>
      <t>20</t>
    </r>
    <r>
      <rPr>
        <sz val="16"/>
        <rFont val="方正仿宋_GBK"/>
        <charset val="134"/>
      </rPr>
      <t>余户村民居住环境，带动</t>
    </r>
    <r>
      <rPr>
        <sz val="16"/>
        <rFont val="Times New Roman"/>
        <charset val="134"/>
      </rPr>
      <t>10</t>
    </r>
    <r>
      <rPr>
        <sz val="16"/>
        <rFont val="方正仿宋_GBK"/>
        <charset val="134"/>
      </rPr>
      <t>余户群众增收，年增收</t>
    </r>
    <r>
      <rPr>
        <sz val="16"/>
        <rFont val="Times New Roman"/>
        <charset val="134"/>
      </rPr>
      <t>2000</t>
    </r>
    <r>
      <rPr>
        <sz val="16"/>
        <rFont val="方正仿宋_GBK"/>
        <charset val="134"/>
      </rPr>
      <t>元。</t>
    </r>
  </si>
  <si>
    <r>
      <rPr>
        <sz val="16"/>
        <rFont val="方正仿宋_GBK"/>
        <charset val="134"/>
      </rPr>
      <t>改善</t>
    </r>
    <r>
      <rPr>
        <sz val="16"/>
        <rFont val="Times New Roman"/>
        <charset val="134"/>
      </rPr>
      <t>20</t>
    </r>
    <r>
      <rPr>
        <sz val="16"/>
        <rFont val="方正仿宋_GBK"/>
        <charset val="134"/>
      </rPr>
      <t>余户村民居住环境。</t>
    </r>
  </si>
  <si>
    <r>
      <rPr>
        <sz val="16"/>
        <rFont val="方正仿宋_GBK"/>
        <charset val="134"/>
      </rPr>
      <t>项目竣工验收合格率</t>
    </r>
    <r>
      <rPr>
        <sz val="16"/>
        <rFont val="Times New Roman"/>
        <charset val="134"/>
      </rPr>
      <t>≥95%</t>
    </r>
  </si>
  <si>
    <r>
      <rPr>
        <sz val="16"/>
        <rFont val="方正仿宋_GBK"/>
        <charset val="134"/>
      </rPr>
      <t>项目（工程）验收及时率</t>
    </r>
    <r>
      <rPr>
        <sz val="16"/>
        <rFont val="Times New Roman"/>
        <charset val="134"/>
      </rPr>
      <t>≥95%</t>
    </r>
  </si>
  <si>
    <r>
      <rPr>
        <sz val="16"/>
        <rFont val="方正仿宋_GBK"/>
        <charset val="134"/>
      </rPr>
      <t>预计成本</t>
    </r>
    <r>
      <rPr>
        <sz val="16"/>
        <rFont val="Times New Roman"/>
        <charset val="134"/>
      </rPr>
      <t>100</t>
    </r>
    <r>
      <rPr>
        <sz val="16"/>
        <rFont val="方正仿宋_GBK"/>
        <charset val="134"/>
      </rPr>
      <t>万元</t>
    </r>
  </si>
  <si>
    <r>
      <rPr>
        <sz val="16"/>
        <rFont val="方正仿宋_GBK"/>
        <charset val="134"/>
      </rPr>
      <t>带动</t>
    </r>
    <r>
      <rPr>
        <sz val="16"/>
        <rFont val="Times New Roman"/>
        <charset val="134"/>
      </rPr>
      <t>10</t>
    </r>
    <r>
      <rPr>
        <sz val="16"/>
        <rFont val="方正仿宋_GBK"/>
        <charset val="134"/>
      </rPr>
      <t>余户群众增收，年增收</t>
    </r>
    <r>
      <rPr>
        <sz val="16"/>
        <rFont val="Times New Roman"/>
        <charset val="134"/>
      </rPr>
      <t>2000</t>
    </r>
    <r>
      <rPr>
        <sz val="16"/>
        <rFont val="方正仿宋_GBK"/>
        <charset val="134"/>
      </rPr>
      <t>元。</t>
    </r>
  </si>
  <si>
    <r>
      <rPr>
        <sz val="16"/>
        <rFont val="Times New Roman"/>
        <charset val="134"/>
      </rPr>
      <t>20</t>
    </r>
    <r>
      <rPr>
        <sz val="16"/>
        <rFont val="方正仿宋_GBK"/>
        <charset val="134"/>
      </rPr>
      <t>余户受益，脱贫户</t>
    </r>
    <r>
      <rPr>
        <sz val="16"/>
        <rFont val="Times New Roman"/>
        <charset val="134"/>
      </rPr>
      <t>2-5</t>
    </r>
    <r>
      <rPr>
        <sz val="16"/>
        <rFont val="方正仿宋_GBK"/>
        <charset val="134"/>
      </rPr>
      <t>户，监测户</t>
    </r>
    <r>
      <rPr>
        <sz val="16"/>
        <rFont val="Times New Roman"/>
        <charset val="134"/>
      </rPr>
      <t>1</t>
    </r>
    <r>
      <rPr>
        <sz val="16"/>
        <rFont val="方正仿宋_GBK"/>
        <charset val="134"/>
      </rPr>
      <t>户</t>
    </r>
  </si>
  <si>
    <r>
      <rPr>
        <sz val="16"/>
        <rFont val="方正仿宋_GBK"/>
        <charset val="134"/>
      </rPr>
      <t>受益群众满意度</t>
    </r>
    <r>
      <rPr>
        <sz val="16"/>
        <rFont val="Times New Roman"/>
        <charset val="134"/>
      </rPr>
      <t>≥95%</t>
    </r>
  </si>
  <si>
    <t>庙坝镇人民政府</t>
  </si>
  <si>
    <t>5-23</t>
  </si>
  <si>
    <t>黄德钐</t>
  </si>
  <si>
    <r>
      <rPr>
        <sz val="16"/>
        <rFont val="方正仿宋_GBK"/>
        <charset val="134"/>
      </rPr>
      <t>城口县</t>
    </r>
    <r>
      <rPr>
        <sz val="16"/>
        <rFont val="Times New Roman"/>
        <charset val="134"/>
      </rPr>
      <t>2024</t>
    </r>
    <r>
      <rPr>
        <sz val="16"/>
        <rFont val="方正仿宋_GBK"/>
        <charset val="134"/>
      </rPr>
      <t>年庙坝镇</t>
    </r>
    <r>
      <rPr>
        <sz val="16"/>
        <rFont val="Times New Roman"/>
        <charset val="134"/>
      </rPr>
      <t>“</t>
    </r>
    <r>
      <rPr>
        <sz val="16"/>
        <rFont val="方正仿宋_GBK"/>
        <charset val="134"/>
      </rPr>
      <t>一村一品</t>
    </r>
    <r>
      <rPr>
        <sz val="16"/>
        <rFont val="Times New Roman"/>
        <charset val="134"/>
      </rPr>
      <t>”</t>
    </r>
    <r>
      <rPr>
        <sz val="16"/>
        <rFont val="方正仿宋_GBK"/>
        <charset val="134"/>
      </rPr>
      <t>肉牛养殖股权化改革项目</t>
    </r>
  </si>
  <si>
    <r>
      <rPr>
        <sz val="16"/>
        <rFont val="方正仿宋_GBK"/>
        <charset val="134"/>
      </rPr>
      <t>建立</t>
    </r>
    <r>
      <rPr>
        <sz val="16"/>
        <rFont val="Times New Roman"/>
        <charset val="134"/>
      </rPr>
      <t>2</t>
    </r>
    <r>
      <rPr>
        <sz val="16"/>
        <rFont val="方正仿宋_GBK"/>
        <charset val="134"/>
      </rPr>
      <t>个规范化养殖场，引进良种肉牛，年出栏</t>
    </r>
    <r>
      <rPr>
        <sz val="16"/>
        <rFont val="Times New Roman"/>
        <charset val="134"/>
      </rPr>
      <t>100</t>
    </r>
    <r>
      <rPr>
        <sz val="16"/>
        <rFont val="方正仿宋_GBK"/>
        <charset val="134"/>
      </rPr>
      <t>余头，圈舍改造及配套设施。</t>
    </r>
  </si>
  <si>
    <t>改建</t>
  </si>
  <si>
    <t>庙坝镇红岩村</t>
  </si>
  <si>
    <r>
      <rPr>
        <sz val="16"/>
        <rFont val="方正仿宋_GBK"/>
        <charset val="134"/>
      </rPr>
      <t>通过项目实施，丰富产业发展类型、推广本镇产业发展；增加集体经济组织收入，持续巩固脱贫攻坚成果；带动</t>
    </r>
    <r>
      <rPr>
        <sz val="16"/>
        <rFont val="Times New Roman"/>
        <charset val="134"/>
      </rPr>
      <t>4</t>
    </r>
    <r>
      <rPr>
        <sz val="16"/>
        <rFont val="方正仿宋_GBK"/>
        <charset val="134"/>
      </rPr>
      <t>户群众发展肉牛养殖产业，每年增收</t>
    </r>
    <r>
      <rPr>
        <sz val="16"/>
        <rFont val="Times New Roman"/>
        <charset val="134"/>
      </rPr>
      <t>10000</t>
    </r>
    <r>
      <rPr>
        <sz val="16"/>
        <rFont val="方正仿宋_GBK"/>
        <charset val="134"/>
      </rPr>
      <t>元左右，通过利益联结机制，与集体签订合作协议每年给</t>
    </r>
    <r>
      <rPr>
        <sz val="16"/>
        <rFont val="Times New Roman"/>
        <charset val="134"/>
      </rPr>
      <t>1378</t>
    </r>
    <r>
      <rPr>
        <sz val="16"/>
        <rFont val="方正仿宋_GBK"/>
        <charset val="134"/>
      </rPr>
      <t>人，其中脱贫人口</t>
    </r>
    <r>
      <rPr>
        <sz val="16"/>
        <rFont val="Times New Roman"/>
        <charset val="134"/>
      </rPr>
      <t>261</t>
    </r>
    <r>
      <rPr>
        <sz val="16"/>
        <rFont val="方正仿宋_GBK"/>
        <charset val="134"/>
      </rPr>
      <t>人，监测户</t>
    </r>
    <r>
      <rPr>
        <sz val="16"/>
        <rFont val="Times New Roman"/>
        <charset val="134"/>
      </rPr>
      <t>5</t>
    </r>
    <r>
      <rPr>
        <sz val="16"/>
        <rFont val="方正仿宋_GBK"/>
        <charset val="134"/>
      </rPr>
      <t>人固定</t>
    </r>
    <r>
      <rPr>
        <sz val="16"/>
        <rFont val="Times New Roman"/>
        <charset val="134"/>
      </rPr>
      <t>3.5%</t>
    </r>
    <r>
      <rPr>
        <sz val="16"/>
        <rFont val="方正仿宋_GBK"/>
        <charset val="134"/>
      </rPr>
      <t>分红；带动务工</t>
    </r>
    <r>
      <rPr>
        <sz val="16"/>
        <rFont val="Times New Roman"/>
        <charset val="134"/>
      </rPr>
      <t>3</t>
    </r>
    <r>
      <rPr>
        <sz val="16"/>
        <rFont val="方正仿宋_GBK"/>
        <charset val="134"/>
      </rPr>
      <t>人，年增收</t>
    </r>
    <r>
      <rPr>
        <sz val="16"/>
        <rFont val="Times New Roman"/>
        <charset val="134"/>
      </rPr>
      <t>5000</t>
    </r>
    <r>
      <rPr>
        <sz val="16"/>
        <rFont val="方正仿宋_GBK"/>
        <charset val="134"/>
      </rPr>
      <t>余元。</t>
    </r>
  </si>
  <si>
    <r>
      <rPr>
        <sz val="16"/>
        <rFont val="方正仿宋_GBK"/>
        <charset val="134"/>
      </rPr>
      <t>一、群众参与：</t>
    </r>
    <r>
      <rPr>
        <sz val="16"/>
        <rFont val="Times New Roman"/>
        <charset val="134"/>
      </rPr>
      <t>18</t>
    </r>
    <r>
      <rPr>
        <sz val="16"/>
        <rFont val="方正仿宋_GBK"/>
        <charset val="134"/>
      </rPr>
      <t>人参与前期项目确定会议、决议，</t>
    </r>
    <r>
      <rPr>
        <sz val="16"/>
        <rFont val="Times New Roman"/>
        <charset val="134"/>
      </rPr>
      <t>18</t>
    </r>
    <r>
      <rPr>
        <sz val="16"/>
        <rFont val="方正仿宋_GBK"/>
        <charset val="134"/>
      </rPr>
      <t>人参与入库项目的选择，</t>
    </r>
    <r>
      <rPr>
        <sz val="16"/>
        <rFont val="Times New Roman"/>
        <charset val="134"/>
      </rPr>
      <t>3</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二、利益联结：带动</t>
    </r>
    <r>
      <rPr>
        <sz val="16"/>
        <rFont val="Times New Roman"/>
        <charset val="134"/>
      </rPr>
      <t>4</t>
    </r>
    <r>
      <rPr>
        <sz val="16"/>
        <rFont val="方正仿宋_GBK"/>
        <charset val="134"/>
      </rPr>
      <t>户群众发展肉牛养殖产业，通过利益联结机制，与集体签订合作协议每年给与固定</t>
    </r>
    <r>
      <rPr>
        <sz val="16"/>
        <rFont val="Times New Roman"/>
        <charset val="134"/>
      </rPr>
      <t>8400</t>
    </r>
    <r>
      <rPr>
        <sz val="16"/>
        <rFont val="方正仿宋_GBK"/>
        <charset val="134"/>
      </rPr>
      <t>元分红增加群众收入。</t>
    </r>
  </si>
  <si>
    <r>
      <rPr>
        <sz val="16"/>
        <rFont val="方正仿宋_GBK"/>
        <charset val="134"/>
      </rPr>
      <t>建立</t>
    </r>
    <r>
      <rPr>
        <sz val="16"/>
        <rFont val="Times New Roman"/>
        <charset val="134"/>
      </rPr>
      <t>2</t>
    </r>
    <r>
      <rPr>
        <sz val="16"/>
        <rFont val="方正仿宋_GBK"/>
        <charset val="134"/>
      </rPr>
      <t>个规范化养殖场，带动务工</t>
    </r>
    <r>
      <rPr>
        <sz val="16"/>
        <rFont val="Times New Roman"/>
        <charset val="134"/>
      </rPr>
      <t>3</t>
    </r>
    <r>
      <rPr>
        <sz val="16"/>
        <rFont val="方正仿宋_GBK"/>
        <charset val="134"/>
      </rPr>
      <t>人，年增收</t>
    </r>
    <r>
      <rPr>
        <sz val="16"/>
        <rFont val="Times New Roman"/>
        <charset val="134"/>
      </rPr>
      <t>5000</t>
    </r>
    <r>
      <rPr>
        <sz val="16"/>
        <rFont val="方正仿宋_GBK"/>
        <charset val="134"/>
      </rPr>
      <t>余元。</t>
    </r>
  </si>
  <si>
    <r>
      <rPr>
        <sz val="16"/>
        <rFont val="方正仿宋_GBK"/>
        <charset val="134"/>
      </rPr>
      <t>建立</t>
    </r>
    <r>
      <rPr>
        <sz val="16"/>
        <rFont val="Times New Roman"/>
        <charset val="134"/>
      </rPr>
      <t>1</t>
    </r>
    <r>
      <rPr>
        <sz val="16"/>
        <rFont val="方正仿宋_GBK"/>
        <charset val="134"/>
      </rPr>
      <t>个养殖场，肉牛存栏</t>
    </r>
    <r>
      <rPr>
        <sz val="16"/>
        <rFont val="Times New Roman"/>
        <charset val="134"/>
      </rPr>
      <t>100</t>
    </r>
    <r>
      <rPr>
        <sz val="16"/>
        <rFont val="方正仿宋_GBK"/>
        <charset val="134"/>
      </rPr>
      <t>余头。</t>
    </r>
  </si>
  <si>
    <r>
      <rPr>
        <sz val="16"/>
        <rFont val="方正仿宋_GBK"/>
        <charset val="134"/>
      </rPr>
      <t>预计成本</t>
    </r>
    <r>
      <rPr>
        <sz val="16"/>
        <rFont val="Times New Roman"/>
        <charset val="134"/>
      </rPr>
      <t>1</t>
    </r>
    <r>
      <rPr>
        <sz val="16"/>
        <rFont val="方正仿宋_GBK"/>
        <charset val="134"/>
      </rPr>
      <t>个养殖场</t>
    </r>
    <r>
      <rPr>
        <sz val="16"/>
        <rFont val="Times New Roman"/>
        <charset val="134"/>
      </rPr>
      <t>40</t>
    </r>
    <r>
      <rPr>
        <sz val="16"/>
        <rFont val="方正仿宋_GBK"/>
        <charset val="134"/>
      </rPr>
      <t>万元</t>
    </r>
  </si>
  <si>
    <r>
      <rPr>
        <sz val="16"/>
        <rFont val="Times New Roman"/>
        <charset val="134"/>
      </rPr>
      <t>4</t>
    </r>
    <r>
      <rPr>
        <sz val="16"/>
        <rFont val="方正仿宋_GBK"/>
        <charset val="134"/>
      </rPr>
      <t>户肉牛养殖户每年增收</t>
    </r>
    <r>
      <rPr>
        <sz val="16"/>
        <rFont val="Times New Roman"/>
        <charset val="134"/>
      </rPr>
      <t>10000</t>
    </r>
    <r>
      <rPr>
        <sz val="16"/>
        <rFont val="方正仿宋_GBK"/>
        <charset val="134"/>
      </rPr>
      <t>元以上，集体经济增收，带动务工</t>
    </r>
    <r>
      <rPr>
        <sz val="16"/>
        <rFont val="Times New Roman"/>
        <charset val="134"/>
      </rPr>
      <t>3</t>
    </r>
    <r>
      <rPr>
        <sz val="16"/>
        <rFont val="方正仿宋_GBK"/>
        <charset val="134"/>
      </rPr>
      <t>人增收</t>
    </r>
    <r>
      <rPr>
        <sz val="16"/>
        <rFont val="Times New Roman"/>
        <charset val="134"/>
      </rPr>
      <t>5000</t>
    </r>
    <r>
      <rPr>
        <sz val="16"/>
        <rFont val="方正仿宋_GBK"/>
        <charset val="134"/>
      </rPr>
      <t>元</t>
    </r>
    <r>
      <rPr>
        <sz val="16"/>
        <rFont val="Times New Roman"/>
        <charset val="134"/>
      </rPr>
      <t>/</t>
    </r>
    <r>
      <rPr>
        <sz val="16"/>
        <rFont val="方正仿宋_GBK"/>
        <charset val="134"/>
      </rPr>
      <t>年。</t>
    </r>
  </si>
  <si>
    <r>
      <rPr>
        <sz val="16"/>
        <rFont val="Times New Roman"/>
        <charset val="134"/>
      </rPr>
      <t>1378</t>
    </r>
    <r>
      <rPr>
        <sz val="16"/>
        <rFont val="方正仿宋_GBK"/>
        <charset val="134"/>
      </rPr>
      <t>人受益，其中脱贫人口</t>
    </r>
    <r>
      <rPr>
        <sz val="16"/>
        <rFont val="Times New Roman"/>
        <charset val="134"/>
      </rPr>
      <t>261</t>
    </r>
    <r>
      <rPr>
        <sz val="16"/>
        <rFont val="方正仿宋_GBK"/>
        <charset val="134"/>
      </rPr>
      <t>人，监测户</t>
    </r>
    <r>
      <rPr>
        <sz val="16"/>
        <rFont val="Times New Roman"/>
        <charset val="134"/>
      </rPr>
      <t>5</t>
    </r>
    <r>
      <rPr>
        <sz val="16"/>
        <rFont val="方正仿宋_GBK"/>
        <charset val="134"/>
      </rPr>
      <t>人</t>
    </r>
  </si>
  <si>
    <t>张明深</t>
  </si>
  <si>
    <r>
      <rPr>
        <sz val="16"/>
        <rFont val="方正仿宋_GBK"/>
        <charset val="134"/>
      </rPr>
      <t>城口县</t>
    </r>
    <r>
      <rPr>
        <sz val="16"/>
        <rFont val="Times New Roman"/>
        <charset val="134"/>
      </rPr>
      <t>2024</t>
    </r>
    <r>
      <rPr>
        <sz val="16"/>
        <rFont val="方正仿宋_GBK"/>
        <charset val="134"/>
      </rPr>
      <t>年庙坝镇老腊肉黑标养殖示范村建设项目</t>
    </r>
  </si>
  <si>
    <t>打造城口县庙坝镇老腊肉黑标养殖示范村一个。</t>
  </si>
  <si>
    <t>庙坝村</t>
  </si>
  <si>
    <r>
      <rPr>
        <sz val="16"/>
        <rFont val="方正仿宋_GBK"/>
        <charset val="134"/>
      </rPr>
      <t>通过项目实施，扩展本镇产业发展类型，打造本镇特色；围绕城口县老腊肉产业再出发，全力推动城口老腊肉原材料优质高端化，形成黑标、金标、绿标分类系列产品，我镇拟将打造庙坝镇老腊肉黑标养殖示范村一个；</t>
    </r>
    <r>
      <rPr>
        <sz val="16"/>
        <rFont val="Times New Roman"/>
        <charset val="134"/>
      </rPr>
      <t>2024</t>
    </r>
    <r>
      <rPr>
        <sz val="16"/>
        <rFont val="方正仿宋_GBK"/>
        <charset val="134"/>
      </rPr>
      <t>年预计出栏</t>
    </r>
    <r>
      <rPr>
        <sz val="16"/>
        <rFont val="Times New Roman"/>
        <charset val="134"/>
      </rPr>
      <t>1</t>
    </r>
    <r>
      <rPr>
        <sz val="16"/>
        <rFont val="方正仿宋_GBK"/>
        <charset val="134"/>
      </rPr>
      <t>万头，可带动</t>
    </r>
    <r>
      <rPr>
        <sz val="16"/>
        <rFont val="Times New Roman"/>
        <charset val="134"/>
      </rPr>
      <t>10</t>
    </r>
    <r>
      <rPr>
        <sz val="16"/>
        <rFont val="方正仿宋_GBK"/>
        <charset val="134"/>
      </rPr>
      <t>余户农户务工，可实现务工收入</t>
    </r>
    <r>
      <rPr>
        <sz val="16"/>
        <rFont val="Times New Roman"/>
        <charset val="134"/>
      </rPr>
      <t>3000</t>
    </r>
    <r>
      <rPr>
        <sz val="16"/>
        <rFont val="方正仿宋_GBK"/>
        <charset val="134"/>
      </rPr>
      <t>元</t>
    </r>
    <r>
      <rPr>
        <sz val="16"/>
        <rFont val="Times New Roman"/>
        <charset val="134"/>
      </rPr>
      <t>/</t>
    </r>
    <r>
      <rPr>
        <sz val="16"/>
        <rFont val="方正仿宋_GBK"/>
        <charset val="134"/>
      </rPr>
      <t>户；可带动周边农户发展生猪产业，增加农户收入，可实现年收入</t>
    </r>
    <r>
      <rPr>
        <sz val="16"/>
        <rFont val="Times New Roman"/>
        <charset val="134"/>
      </rPr>
      <t>5000</t>
    </r>
    <r>
      <rPr>
        <sz val="16"/>
        <rFont val="方正仿宋_GBK"/>
        <charset val="134"/>
      </rPr>
      <t>元</t>
    </r>
    <r>
      <rPr>
        <sz val="16"/>
        <rFont val="Times New Roman"/>
        <charset val="134"/>
      </rPr>
      <t>/</t>
    </r>
    <r>
      <rPr>
        <sz val="16"/>
        <rFont val="方正仿宋_GBK"/>
        <charset val="134"/>
      </rPr>
      <t>户。其中脱贫户</t>
    </r>
    <r>
      <rPr>
        <sz val="16"/>
        <rFont val="Times New Roman"/>
        <charset val="134"/>
      </rPr>
      <t>5</t>
    </r>
    <r>
      <rPr>
        <sz val="16"/>
        <rFont val="方正仿宋_GBK"/>
        <charset val="134"/>
      </rPr>
      <t>余户，监测户</t>
    </r>
    <r>
      <rPr>
        <sz val="16"/>
        <rFont val="Times New Roman"/>
        <charset val="134"/>
      </rPr>
      <t>1</t>
    </r>
    <r>
      <rPr>
        <sz val="16"/>
        <rFont val="方正仿宋_GBK"/>
        <charset val="134"/>
      </rPr>
      <t>户。</t>
    </r>
  </si>
  <si>
    <r>
      <rPr>
        <sz val="16"/>
        <rFont val="方正仿宋_GBK"/>
        <charset val="134"/>
      </rPr>
      <t>一、群众参与：</t>
    </r>
    <r>
      <rPr>
        <sz val="16"/>
        <rFont val="Times New Roman"/>
        <charset val="134"/>
      </rPr>
      <t>15</t>
    </r>
    <r>
      <rPr>
        <sz val="16"/>
        <rFont val="方正仿宋_GBK"/>
        <charset val="134"/>
      </rPr>
      <t>人参与前期项目确定会议、决议，</t>
    </r>
    <r>
      <rPr>
        <sz val="16"/>
        <rFont val="Times New Roman"/>
        <charset val="134"/>
      </rPr>
      <t>15</t>
    </r>
    <r>
      <rPr>
        <sz val="16"/>
        <rFont val="方正仿宋_GBK"/>
        <charset val="134"/>
      </rPr>
      <t>人参与入库项目的选择，</t>
    </r>
    <r>
      <rPr>
        <sz val="16"/>
        <rFont val="Times New Roman"/>
        <charset val="134"/>
      </rPr>
      <t>4</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t>
    </r>
    <r>
      <rPr>
        <sz val="16"/>
        <rFont val="Times New Roman"/>
        <charset val="134"/>
      </rPr>
      <t xml:space="preserve"> </t>
    </r>
    <r>
      <rPr>
        <sz val="16"/>
        <rFont val="方正仿宋_GBK"/>
        <charset val="134"/>
      </rPr>
      <t>、利益联结：项目实施可促进产业发展壮大产业规模，每年可带动</t>
    </r>
    <r>
      <rPr>
        <sz val="16"/>
        <rFont val="Times New Roman"/>
        <charset val="134"/>
      </rPr>
      <t>10</t>
    </r>
    <r>
      <rPr>
        <sz val="16"/>
        <rFont val="方正仿宋_GBK"/>
        <charset val="134"/>
      </rPr>
      <t>余户农户务工，可实现务工收入</t>
    </r>
    <r>
      <rPr>
        <sz val="16"/>
        <rFont val="Times New Roman"/>
        <charset val="134"/>
      </rPr>
      <t>3000</t>
    </r>
    <r>
      <rPr>
        <sz val="16"/>
        <rFont val="方正仿宋_GBK"/>
        <charset val="134"/>
      </rPr>
      <t>元</t>
    </r>
    <r>
      <rPr>
        <sz val="16"/>
        <rFont val="Times New Roman"/>
        <charset val="134"/>
      </rPr>
      <t>/</t>
    </r>
    <r>
      <rPr>
        <sz val="16"/>
        <rFont val="方正仿宋_GBK"/>
        <charset val="134"/>
      </rPr>
      <t>户；并可带动周边农户发展生猪产业，增加农户收入，可实现年收入</t>
    </r>
    <r>
      <rPr>
        <sz val="16"/>
        <rFont val="Times New Roman"/>
        <charset val="134"/>
      </rPr>
      <t>5000</t>
    </r>
    <r>
      <rPr>
        <sz val="16"/>
        <rFont val="方正仿宋_GBK"/>
        <charset val="134"/>
      </rPr>
      <t>元</t>
    </r>
    <r>
      <rPr>
        <sz val="16"/>
        <rFont val="Times New Roman"/>
        <charset val="134"/>
      </rPr>
      <t>/</t>
    </r>
    <r>
      <rPr>
        <sz val="16"/>
        <rFont val="方正仿宋_GBK"/>
        <charset val="134"/>
      </rPr>
      <t>户。</t>
    </r>
  </si>
  <si>
    <r>
      <rPr>
        <sz val="16"/>
        <rFont val="方正仿宋_GBK"/>
        <charset val="134"/>
      </rPr>
      <t>打造城口县庙坝镇老腊肉黑标养殖示范村</t>
    </r>
    <r>
      <rPr>
        <sz val="16"/>
        <rFont val="Times New Roman"/>
        <charset val="134"/>
      </rPr>
      <t>1</t>
    </r>
    <r>
      <rPr>
        <sz val="16"/>
        <rFont val="方正仿宋_GBK"/>
        <charset val="134"/>
      </rPr>
      <t>个</t>
    </r>
  </si>
  <si>
    <r>
      <rPr>
        <sz val="16"/>
        <rFont val="方正仿宋_GBK"/>
        <charset val="134"/>
      </rPr>
      <t>老腊肉黑标养殖示范村</t>
    </r>
    <r>
      <rPr>
        <sz val="16"/>
        <rFont val="Times New Roman"/>
        <charset val="134"/>
      </rPr>
      <t>1</t>
    </r>
    <r>
      <rPr>
        <sz val="16"/>
        <rFont val="方正仿宋_GBK"/>
        <charset val="134"/>
      </rPr>
      <t>个</t>
    </r>
  </si>
  <si>
    <r>
      <rPr>
        <sz val="16"/>
        <rFont val="方正仿宋_GBK"/>
        <charset val="134"/>
      </rPr>
      <t>预计成本</t>
    </r>
    <r>
      <rPr>
        <sz val="16"/>
        <rFont val="Times New Roman"/>
        <charset val="134"/>
      </rPr>
      <t>40</t>
    </r>
    <r>
      <rPr>
        <sz val="16"/>
        <rFont val="方正仿宋_GBK"/>
        <charset val="134"/>
      </rPr>
      <t>万元</t>
    </r>
  </si>
  <si>
    <r>
      <rPr>
        <sz val="16"/>
        <rFont val="方正仿宋_GBK"/>
        <charset val="134"/>
      </rPr>
      <t>可带动</t>
    </r>
    <r>
      <rPr>
        <sz val="16"/>
        <rFont val="Times New Roman"/>
        <charset val="134"/>
      </rPr>
      <t>10</t>
    </r>
    <r>
      <rPr>
        <sz val="16"/>
        <rFont val="方正仿宋_GBK"/>
        <charset val="134"/>
      </rPr>
      <t>余户农户务工，可实现务工收入</t>
    </r>
    <r>
      <rPr>
        <sz val="16"/>
        <rFont val="Times New Roman"/>
        <charset val="134"/>
      </rPr>
      <t>3000</t>
    </r>
    <r>
      <rPr>
        <sz val="16"/>
        <rFont val="方正仿宋_GBK"/>
        <charset val="134"/>
      </rPr>
      <t>元</t>
    </r>
    <r>
      <rPr>
        <sz val="16"/>
        <rFont val="Times New Roman"/>
        <charset val="134"/>
      </rPr>
      <t>/</t>
    </r>
    <r>
      <rPr>
        <sz val="16"/>
        <rFont val="方正仿宋_GBK"/>
        <charset val="134"/>
      </rPr>
      <t>户；并可带动周边农户发展生猪产业，增加农户收入，可实现年收入</t>
    </r>
    <r>
      <rPr>
        <sz val="16"/>
        <rFont val="Times New Roman"/>
        <charset val="134"/>
      </rPr>
      <t>5000</t>
    </r>
    <r>
      <rPr>
        <sz val="16"/>
        <rFont val="方正仿宋_GBK"/>
        <charset val="134"/>
      </rPr>
      <t>元</t>
    </r>
    <r>
      <rPr>
        <sz val="16"/>
        <rFont val="Times New Roman"/>
        <charset val="134"/>
      </rPr>
      <t>/</t>
    </r>
    <r>
      <rPr>
        <sz val="16"/>
        <rFont val="方正仿宋_GBK"/>
        <charset val="134"/>
      </rPr>
      <t>户。</t>
    </r>
  </si>
  <si>
    <r>
      <rPr>
        <sz val="16"/>
        <rFont val="Times New Roman"/>
        <charset val="134"/>
      </rPr>
      <t>20</t>
    </r>
    <r>
      <rPr>
        <sz val="16"/>
        <rFont val="方正仿宋_GBK"/>
        <charset val="134"/>
      </rPr>
      <t>余户受益，其中脱贫户</t>
    </r>
    <r>
      <rPr>
        <sz val="16"/>
        <rFont val="Times New Roman"/>
        <charset val="134"/>
      </rPr>
      <t>5</t>
    </r>
    <r>
      <rPr>
        <sz val="16"/>
        <rFont val="方正仿宋_GBK"/>
        <charset val="134"/>
      </rPr>
      <t>余户，监测户</t>
    </r>
    <r>
      <rPr>
        <sz val="16"/>
        <rFont val="Times New Roman"/>
        <charset val="134"/>
      </rPr>
      <t>1</t>
    </r>
    <r>
      <rPr>
        <sz val="16"/>
        <rFont val="方正仿宋_GBK"/>
        <charset val="134"/>
      </rPr>
      <t>户。</t>
    </r>
  </si>
  <si>
    <r>
      <rPr>
        <sz val="16"/>
        <rFont val="方正仿宋_GBK"/>
        <charset val="134"/>
      </rPr>
      <t>城口县庙坝镇</t>
    </r>
    <r>
      <rPr>
        <sz val="16"/>
        <rFont val="Times New Roman"/>
        <charset val="134"/>
      </rPr>
      <t>2024</t>
    </r>
    <r>
      <rPr>
        <sz val="16"/>
        <rFont val="方正仿宋_GBK"/>
        <charset val="134"/>
      </rPr>
      <t>年关内村农文旅融合项目</t>
    </r>
  </si>
  <si>
    <r>
      <rPr>
        <sz val="16"/>
        <rFont val="方正仿宋_GBK"/>
        <charset val="134"/>
      </rPr>
      <t>围绕关内村现有的柴火鸡美食街资源，支持市场主体进行包装策划和产品升级，对美食街</t>
    </r>
    <r>
      <rPr>
        <sz val="16"/>
        <rFont val="Times New Roman"/>
        <charset val="134"/>
      </rPr>
      <t>16</t>
    </r>
    <r>
      <rPr>
        <sz val="16"/>
        <rFont val="方正仿宋_GBK"/>
        <charset val="134"/>
      </rPr>
      <t>户农户灶具及门店等进行升级改造，进一步提升山地鸡规范养殖技术，营造山地鸡文化氛围。</t>
    </r>
  </si>
  <si>
    <t>关内村</t>
  </si>
  <si>
    <r>
      <rPr>
        <sz val="16"/>
        <rFont val="方正仿宋_GBK"/>
        <charset val="134"/>
      </rPr>
      <t>通过项目实施，改善关内村美食街的整体形象，可带动</t>
    </r>
    <r>
      <rPr>
        <sz val="16"/>
        <rFont val="Times New Roman"/>
        <charset val="134"/>
      </rPr>
      <t>16</t>
    </r>
    <r>
      <rPr>
        <sz val="16"/>
        <rFont val="方正仿宋_GBK"/>
        <charset val="134"/>
      </rPr>
      <t>户农户参与山地鸡美食经营，户均收入</t>
    </r>
    <r>
      <rPr>
        <sz val="16"/>
        <rFont val="Times New Roman"/>
        <charset val="134"/>
      </rPr>
      <t>8</t>
    </r>
    <r>
      <rPr>
        <sz val="16"/>
        <rFont val="方正仿宋_GBK"/>
        <charset val="134"/>
      </rPr>
      <t>余万元</t>
    </r>
    <r>
      <rPr>
        <sz val="16"/>
        <rFont val="Times New Roman"/>
        <charset val="134"/>
      </rPr>
      <t>/</t>
    </r>
    <r>
      <rPr>
        <sz val="16"/>
        <rFont val="方正仿宋_GBK"/>
        <charset val="134"/>
      </rPr>
      <t>年，带动</t>
    </r>
    <r>
      <rPr>
        <sz val="16"/>
        <rFont val="Times New Roman"/>
        <charset val="134"/>
      </rPr>
      <t>30</t>
    </r>
    <r>
      <rPr>
        <sz val="16"/>
        <rFont val="方正仿宋_GBK"/>
        <charset val="134"/>
      </rPr>
      <t>人以上就近就业。间接带动关内村、天保村等周边农户山地鸡养殖发展，年出栏</t>
    </r>
    <r>
      <rPr>
        <sz val="16"/>
        <rFont val="Times New Roman"/>
        <charset val="134"/>
      </rPr>
      <t>10000</t>
    </r>
    <r>
      <rPr>
        <sz val="16"/>
        <rFont val="方正仿宋_GBK"/>
        <charset val="134"/>
      </rPr>
      <t>羽。其中脱贫户</t>
    </r>
    <r>
      <rPr>
        <sz val="16"/>
        <rFont val="Times New Roman"/>
        <charset val="134"/>
      </rPr>
      <t>4</t>
    </r>
    <r>
      <rPr>
        <sz val="16"/>
        <rFont val="方正仿宋_GBK"/>
        <charset val="134"/>
      </rPr>
      <t>余户，监测户</t>
    </r>
    <r>
      <rPr>
        <sz val="16"/>
        <rFont val="Times New Roman"/>
        <charset val="134"/>
      </rPr>
      <t>1</t>
    </r>
    <r>
      <rPr>
        <sz val="16"/>
        <rFont val="方正仿宋_GBK"/>
        <charset val="134"/>
      </rPr>
      <t>户。</t>
    </r>
  </si>
  <si>
    <r>
      <rPr>
        <sz val="16"/>
        <rFont val="方正仿宋_GBK"/>
        <charset val="134"/>
      </rPr>
      <t>一、群众参与：</t>
    </r>
    <r>
      <rPr>
        <sz val="16"/>
        <rFont val="Times New Roman"/>
        <charset val="134"/>
      </rPr>
      <t>16</t>
    </r>
    <r>
      <rPr>
        <sz val="16"/>
        <rFont val="方正仿宋_GBK"/>
        <charset val="134"/>
      </rPr>
      <t>人参与前期项目确定会议、决议，</t>
    </r>
    <r>
      <rPr>
        <sz val="16"/>
        <rFont val="Times New Roman"/>
        <charset val="134"/>
      </rPr>
      <t>16</t>
    </r>
    <r>
      <rPr>
        <sz val="16"/>
        <rFont val="方正仿宋_GBK"/>
        <charset val="134"/>
      </rPr>
      <t>人参与入库项目的选择，</t>
    </r>
    <r>
      <rPr>
        <sz val="16"/>
        <rFont val="Times New Roman"/>
        <charset val="134"/>
      </rPr>
      <t>4</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t>
    </r>
    <r>
      <rPr>
        <sz val="16"/>
        <rFont val="Times New Roman"/>
        <charset val="134"/>
      </rPr>
      <t xml:space="preserve"> </t>
    </r>
    <r>
      <rPr>
        <sz val="16"/>
        <rFont val="方正仿宋_GBK"/>
        <charset val="134"/>
      </rPr>
      <t>、利益联结：项目实施可以带动本镇山地鸡的发展，可带动</t>
    </r>
    <r>
      <rPr>
        <sz val="16"/>
        <rFont val="Times New Roman"/>
        <charset val="134"/>
      </rPr>
      <t>16</t>
    </r>
    <r>
      <rPr>
        <sz val="16"/>
        <rFont val="方正仿宋_GBK"/>
        <charset val="134"/>
      </rPr>
      <t>户农户参与山地鸡美食经营，户均收入</t>
    </r>
    <r>
      <rPr>
        <sz val="16"/>
        <rFont val="Times New Roman"/>
        <charset val="134"/>
      </rPr>
      <t>8</t>
    </r>
    <r>
      <rPr>
        <sz val="16"/>
        <rFont val="方正仿宋_GBK"/>
        <charset val="134"/>
      </rPr>
      <t>余万元</t>
    </r>
    <r>
      <rPr>
        <sz val="16"/>
        <rFont val="Times New Roman"/>
        <charset val="134"/>
      </rPr>
      <t>/</t>
    </r>
    <r>
      <rPr>
        <sz val="16"/>
        <rFont val="方正仿宋_GBK"/>
        <charset val="134"/>
      </rPr>
      <t>年，带动</t>
    </r>
    <r>
      <rPr>
        <sz val="16"/>
        <rFont val="Times New Roman"/>
        <charset val="134"/>
      </rPr>
      <t>30</t>
    </r>
    <r>
      <rPr>
        <sz val="16"/>
        <rFont val="方正仿宋_GBK"/>
        <charset val="134"/>
      </rPr>
      <t>人以上就近就业。间接带动关内村、天保村等周边农户山地鸡养殖发展，年出栏</t>
    </r>
    <r>
      <rPr>
        <sz val="16"/>
        <rFont val="Times New Roman"/>
        <charset val="134"/>
      </rPr>
      <t>10000</t>
    </r>
    <r>
      <rPr>
        <sz val="16"/>
        <rFont val="方正仿宋_GBK"/>
        <charset val="134"/>
      </rPr>
      <t>羽。</t>
    </r>
  </si>
  <si>
    <t>对关内村美食街进行升级改造</t>
  </si>
  <si>
    <r>
      <rPr>
        <sz val="16"/>
        <rFont val="Times New Roman"/>
        <charset val="134"/>
      </rPr>
      <t>16</t>
    </r>
    <r>
      <rPr>
        <sz val="16"/>
        <rFont val="方正仿宋_GBK"/>
        <charset val="134"/>
      </rPr>
      <t>户农户灶具等升级改造等</t>
    </r>
  </si>
  <si>
    <r>
      <rPr>
        <sz val="16"/>
        <rFont val="方正仿宋_GBK"/>
        <charset val="134"/>
      </rPr>
      <t>预计成本</t>
    </r>
    <r>
      <rPr>
        <sz val="16"/>
        <rFont val="Times New Roman"/>
        <charset val="134"/>
      </rPr>
      <t>60</t>
    </r>
    <r>
      <rPr>
        <sz val="16"/>
        <rFont val="方正仿宋_GBK"/>
        <charset val="134"/>
      </rPr>
      <t>万元</t>
    </r>
  </si>
  <si>
    <r>
      <rPr>
        <sz val="16"/>
        <rFont val="方正仿宋_GBK"/>
        <charset val="134"/>
      </rPr>
      <t>可带动</t>
    </r>
    <r>
      <rPr>
        <sz val="16"/>
        <rFont val="Times New Roman"/>
        <charset val="134"/>
      </rPr>
      <t>16</t>
    </r>
    <r>
      <rPr>
        <sz val="16"/>
        <rFont val="方正仿宋_GBK"/>
        <charset val="134"/>
      </rPr>
      <t>户农户参与山地鸡美食经营，户均收入</t>
    </r>
    <r>
      <rPr>
        <sz val="16"/>
        <rFont val="Times New Roman"/>
        <charset val="134"/>
      </rPr>
      <t>8</t>
    </r>
    <r>
      <rPr>
        <sz val="16"/>
        <rFont val="方正仿宋_GBK"/>
        <charset val="134"/>
      </rPr>
      <t>余万元</t>
    </r>
    <r>
      <rPr>
        <sz val="16"/>
        <rFont val="Times New Roman"/>
        <charset val="134"/>
      </rPr>
      <t>/</t>
    </r>
    <r>
      <rPr>
        <sz val="16"/>
        <rFont val="方正仿宋_GBK"/>
        <charset val="134"/>
      </rPr>
      <t>年，带动</t>
    </r>
    <r>
      <rPr>
        <sz val="16"/>
        <rFont val="Times New Roman"/>
        <charset val="134"/>
      </rPr>
      <t>30</t>
    </r>
    <r>
      <rPr>
        <sz val="16"/>
        <rFont val="方正仿宋_GBK"/>
        <charset val="134"/>
      </rPr>
      <t>人以上就近就业。间接带动关内村、天保村等周边农户山地鸡养殖发展，年出栏</t>
    </r>
    <r>
      <rPr>
        <sz val="16"/>
        <rFont val="Times New Roman"/>
        <charset val="134"/>
      </rPr>
      <t>10000</t>
    </r>
    <r>
      <rPr>
        <sz val="16"/>
        <rFont val="方正仿宋_GBK"/>
        <charset val="134"/>
      </rPr>
      <t>羽。</t>
    </r>
  </si>
  <si>
    <r>
      <rPr>
        <sz val="16"/>
        <rFont val="Times New Roman"/>
        <charset val="134"/>
      </rPr>
      <t>50</t>
    </r>
    <r>
      <rPr>
        <sz val="16"/>
        <rFont val="方正仿宋_GBK"/>
        <charset val="134"/>
      </rPr>
      <t>余户受益，其中脱贫户</t>
    </r>
    <r>
      <rPr>
        <sz val="16"/>
        <rFont val="Times New Roman"/>
        <charset val="134"/>
      </rPr>
      <t>6</t>
    </r>
    <r>
      <rPr>
        <sz val="16"/>
        <rFont val="方正仿宋_GBK"/>
        <charset val="134"/>
      </rPr>
      <t>余户，监测户</t>
    </r>
    <r>
      <rPr>
        <sz val="16"/>
        <rFont val="Times New Roman"/>
        <charset val="134"/>
      </rPr>
      <t>1</t>
    </r>
    <r>
      <rPr>
        <sz val="16"/>
        <rFont val="方正仿宋_GBK"/>
        <charset val="134"/>
      </rPr>
      <t>户。</t>
    </r>
  </si>
  <si>
    <r>
      <rPr>
        <sz val="16"/>
        <rFont val="方正仿宋_GBK"/>
        <charset val="134"/>
      </rPr>
      <t>使用年限</t>
    </r>
    <r>
      <rPr>
        <sz val="16"/>
        <rFont val="Times New Roman"/>
        <charset val="134"/>
      </rPr>
      <t>≥10</t>
    </r>
    <r>
      <rPr>
        <sz val="16"/>
        <rFont val="方正仿宋_GBK"/>
        <charset val="134"/>
      </rPr>
      <t>年</t>
    </r>
  </si>
  <si>
    <t>城口县文化旅游委</t>
  </si>
  <si>
    <t>覃琪</t>
  </si>
  <si>
    <r>
      <rPr>
        <sz val="16"/>
        <rFont val="方正仿宋_GBK"/>
        <charset val="134"/>
      </rPr>
      <t>城口县庙坝镇</t>
    </r>
    <r>
      <rPr>
        <sz val="16"/>
        <rFont val="Times New Roman"/>
        <charset val="134"/>
      </rPr>
      <t>2024</t>
    </r>
    <r>
      <rPr>
        <sz val="16"/>
        <rFont val="方正仿宋_GBK"/>
        <charset val="134"/>
      </rPr>
      <t>年南坪村农文旅融合提升项目</t>
    </r>
  </si>
  <si>
    <r>
      <rPr>
        <sz val="16"/>
        <rFont val="方正仿宋_GBK"/>
        <charset val="134"/>
      </rPr>
      <t>围绕南坪村现有的旅游资源，增加研学旅行和阳光餐厅配套设施，打造露营基地</t>
    </r>
    <r>
      <rPr>
        <sz val="16"/>
        <rFont val="Times New Roman"/>
        <charset val="134"/>
      </rPr>
      <t>1</t>
    </r>
    <r>
      <rPr>
        <sz val="16"/>
        <rFont val="方正仿宋_GBK"/>
        <charset val="134"/>
      </rPr>
      <t>个，改造民宿</t>
    </r>
    <r>
      <rPr>
        <sz val="16"/>
        <rFont val="Times New Roman"/>
        <charset val="134"/>
      </rPr>
      <t>5</t>
    </r>
    <r>
      <rPr>
        <sz val="16"/>
        <rFont val="方正仿宋_GBK"/>
        <charset val="134"/>
      </rPr>
      <t>间。</t>
    </r>
  </si>
  <si>
    <t>扩建</t>
  </si>
  <si>
    <t>南坪村</t>
  </si>
  <si>
    <r>
      <rPr>
        <sz val="16"/>
        <rFont val="方正仿宋_GBK"/>
        <charset val="134"/>
      </rPr>
      <t>通过项目实施，配套完善旅游设施设备，推动民居变民宿，打造南坪村综合娱乐、餐饮中心，带动周边群众通过服务民宿实现增收；可带动</t>
    </r>
    <r>
      <rPr>
        <sz val="16"/>
        <rFont val="Times New Roman"/>
        <charset val="134"/>
      </rPr>
      <t>10</t>
    </r>
    <r>
      <rPr>
        <sz val="16"/>
        <rFont val="方正仿宋_GBK"/>
        <charset val="134"/>
      </rPr>
      <t>余户农户务工，增加收入</t>
    </r>
    <r>
      <rPr>
        <sz val="16"/>
        <rFont val="Times New Roman"/>
        <charset val="134"/>
      </rPr>
      <t>2000</t>
    </r>
    <r>
      <rPr>
        <sz val="16"/>
        <rFont val="方正仿宋_GBK"/>
        <charset val="134"/>
      </rPr>
      <t>元</t>
    </r>
    <r>
      <rPr>
        <sz val="16"/>
        <rFont val="Times New Roman"/>
        <charset val="134"/>
      </rPr>
      <t>/</t>
    </r>
    <r>
      <rPr>
        <sz val="16"/>
        <rFont val="方正仿宋_GBK"/>
        <charset val="134"/>
      </rPr>
      <t>户；其中脱贫户</t>
    </r>
    <r>
      <rPr>
        <sz val="16"/>
        <rFont val="Times New Roman"/>
        <charset val="134"/>
      </rPr>
      <t>5</t>
    </r>
    <r>
      <rPr>
        <sz val="16"/>
        <rFont val="方正仿宋_GBK"/>
        <charset val="134"/>
      </rPr>
      <t>余户，监测户</t>
    </r>
    <r>
      <rPr>
        <sz val="16"/>
        <rFont val="Times New Roman"/>
        <charset val="134"/>
      </rPr>
      <t>1</t>
    </r>
    <r>
      <rPr>
        <sz val="16"/>
        <rFont val="方正仿宋_GBK"/>
        <charset val="134"/>
      </rPr>
      <t>户。</t>
    </r>
  </si>
  <si>
    <r>
      <rPr>
        <sz val="16"/>
        <rFont val="方正仿宋_GBK"/>
        <charset val="134"/>
      </rPr>
      <t>一、群众参与：</t>
    </r>
    <r>
      <rPr>
        <sz val="16"/>
        <rFont val="Times New Roman"/>
        <charset val="134"/>
      </rPr>
      <t>14</t>
    </r>
    <r>
      <rPr>
        <sz val="16"/>
        <rFont val="方正仿宋_GBK"/>
        <charset val="134"/>
      </rPr>
      <t>人参与前期项目确定会议、决议，</t>
    </r>
    <r>
      <rPr>
        <sz val="16"/>
        <rFont val="Times New Roman"/>
        <charset val="134"/>
      </rPr>
      <t>14</t>
    </r>
    <r>
      <rPr>
        <sz val="16"/>
        <rFont val="方正仿宋_GBK"/>
        <charset val="134"/>
      </rPr>
      <t>人参与入库项目的选择，</t>
    </r>
    <r>
      <rPr>
        <sz val="16"/>
        <rFont val="Times New Roman"/>
        <charset val="134"/>
      </rPr>
      <t>4</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t>
    </r>
    <r>
      <rPr>
        <sz val="16"/>
        <rFont val="Times New Roman"/>
        <charset val="134"/>
      </rPr>
      <t xml:space="preserve"> </t>
    </r>
    <r>
      <rPr>
        <sz val="16"/>
        <rFont val="方正仿宋_GBK"/>
        <charset val="134"/>
      </rPr>
      <t>、利益联结：项目实施可以带动本镇农文旅产业的发展，带动周边群众通过服务民宿实现增收；可带动</t>
    </r>
    <r>
      <rPr>
        <sz val="16"/>
        <rFont val="Times New Roman"/>
        <charset val="134"/>
      </rPr>
      <t>10</t>
    </r>
    <r>
      <rPr>
        <sz val="16"/>
        <rFont val="方正仿宋_GBK"/>
        <charset val="134"/>
      </rPr>
      <t>余户农户务工，增加收入</t>
    </r>
    <r>
      <rPr>
        <sz val="16"/>
        <rFont val="Times New Roman"/>
        <charset val="134"/>
      </rPr>
      <t>2000</t>
    </r>
    <r>
      <rPr>
        <sz val="16"/>
        <rFont val="方正仿宋_GBK"/>
        <charset val="134"/>
      </rPr>
      <t>元</t>
    </r>
    <r>
      <rPr>
        <sz val="16"/>
        <rFont val="Times New Roman"/>
        <charset val="134"/>
      </rPr>
      <t>/</t>
    </r>
    <r>
      <rPr>
        <sz val="16"/>
        <rFont val="方正仿宋_GBK"/>
        <charset val="134"/>
      </rPr>
      <t>户。</t>
    </r>
  </si>
  <si>
    <t>对南坪村农文旅融合项目进行提升</t>
  </si>
  <si>
    <r>
      <rPr>
        <sz val="16"/>
        <rFont val="方正仿宋_GBK"/>
        <charset val="134"/>
      </rPr>
      <t>增加研学旅行和阳光餐厅配套设施，打造露营基地</t>
    </r>
    <r>
      <rPr>
        <sz val="16"/>
        <rFont val="Times New Roman"/>
        <charset val="134"/>
      </rPr>
      <t>1</t>
    </r>
    <r>
      <rPr>
        <sz val="16"/>
        <rFont val="方正仿宋_GBK"/>
        <charset val="134"/>
      </rPr>
      <t>个，改造民宿</t>
    </r>
    <r>
      <rPr>
        <sz val="16"/>
        <rFont val="Times New Roman"/>
        <charset val="134"/>
      </rPr>
      <t>5</t>
    </r>
    <r>
      <rPr>
        <sz val="16"/>
        <rFont val="方正仿宋_GBK"/>
        <charset val="134"/>
      </rPr>
      <t>间</t>
    </r>
  </si>
  <si>
    <r>
      <rPr>
        <sz val="16"/>
        <rFont val="方正仿宋_GBK"/>
        <charset val="134"/>
      </rPr>
      <t>预计成本</t>
    </r>
    <r>
      <rPr>
        <sz val="16"/>
        <rFont val="Times New Roman"/>
        <charset val="134"/>
      </rPr>
      <t>150</t>
    </r>
    <r>
      <rPr>
        <sz val="16"/>
        <rFont val="方正仿宋_GBK"/>
        <charset val="134"/>
      </rPr>
      <t>万元</t>
    </r>
  </si>
  <si>
    <r>
      <rPr>
        <sz val="16"/>
        <rFont val="方正仿宋_GBK"/>
        <charset val="134"/>
      </rPr>
      <t>带动周边群众通过服务民宿实现增收；可带动</t>
    </r>
    <r>
      <rPr>
        <sz val="16"/>
        <rFont val="Times New Roman"/>
        <charset val="134"/>
      </rPr>
      <t>10</t>
    </r>
    <r>
      <rPr>
        <sz val="16"/>
        <rFont val="方正仿宋_GBK"/>
        <charset val="134"/>
      </rPr>
      <t>余户农户务工，增加收入</t>
    </r>
    <r>
      <rPr>
        <sz val="16"/>
        <rFont val="Times New Roman"/>
        <charset val="134"/>
      </rPr>
      <t>2000</t>
    </r>
    <r>
      <rPr>
        <sz val="16"/>
        <rFont val="方正仿宋_GBK"/>
        <charset val="134"/>
      </rPr>
      <t>元</t>
    </r>
    <r>
      <rPr>
        <sz val="16"/>
        <rFont val="Times New Roman"/>
        <charset val="134"/>
      </rPr>
      <t>/</t>
    </r>
    <r>
      <rPr>
        <sz val="16"/>
        <rFont val="方正仿宋_GBK"/>
        <charset val="134"/>
      </rPr>
      <t>户。</t>
    </r>
  </si>
  <si>
    <r>
      <rPr>
        <sz val="16"/>
        <rFont val="方正仿宋_GBK"/>
        <charset val="134"/>
      </rPr>
      <t>城口县</t>
    </r>
    <r>
      <rPr>
        <sz val="16"/>
        <rFont val="Times New Roman"/>
        <charset val="134"/>
      </rPr>
      <t>2024</t>
    </r>
    <r>
      <rPr>
        <sz val="16"/>
        <rFont val="方正仿宋_GBK"/>
        <charset val="134"/>
      </rPr>
      <t>年庙坝镇山地鸡养殖提升扩容股权化改革项目方案</t>
    </r>
  </si>
  <si>
    <r>
      <rPr>
        <sz val="16"/>
        <rFont val="方正仿宋_GBK"/>
        <charset val="134"/>
      </rPr>
      <t>到</t>
    </r>
    <r>
      <rPr>
        <sz val="16"/>
        <rFont val="Times New Roman"/>
        <charset val="134"/>
      </rPr>
      <t>2025</t>
    </r>
    <r>
      <rPr>
        <sz val="16"/>
        <rFont val="方正仿宋_GBK"/>
        <charset val="134"/>
      </rPr>
      <t>年打造年出栏量</t>
    </r>
    <r>
      <rPr>
        <sz val="16"/>
        <rFont val="Times New Roman"/>
        <charset val="134"/>
      </rPr>
      <t>12</t>
    </r>
    <r>
      <rPr>
        <sz val="16"/>
        <rFont val="方正仿宋_GBK"/>
        <charset val="134"/>
      </rPr>
      <t>万只以上山地鸡养殖提升示范基地</t>
    </r>
    <r>
      <rPr>
        <sz val="16"/>
        <rFont val="Times New Roman"/>
        <charset val="134"/>
      </rPr>
      <t>2</t>
    </r>
    <r>
      <rPr>
        <sz val="16"/>
        <rFont val="方正仿宋_GBK"/>
        <charset val="134"/>
      </rPr>
      <t>个。其中（打造年孵化山地鸡鸡苗</t>
    </r>
    <r>
      <rPr>
        <sz val="16"/>
        <rFont val="Times New Roman"/>
        <charset val="134"/>
      </rPr>
      <t>5</t>
    </r>
    <r>
      <rPr>
        <sz val="16"/>
        <rFont val="方正仿宋_GBK"/>
        <charset val="134"/>
      </rPr>
      <t>万羽以上的孵化室两个，常年存栏城口山地鸡种鸡</t>
    </r>
    <r>
      <rPr>
        <sz val="16"/>
        <rFont val="Times New Roman"/>
        <charset val="134"/>
      </rPr>
      <t>3000</t>
    </r>
    <r>
      <rPr>
        <sz val="16"/>
        <rFont val="方正仿宋_GBK"/>
        <charset val="134"/>
      </rPr>
      <t>羽的养殖放养场两个）。</t>
    </r>
  </si>
  <si>
    <t>庙坝镇</t>
  </si>
  <si>
    <r>
      <rPr>
        <sz val="16"/>
        <rFont val="方正仿宋_GBK"/>
        <charset val="134"/>
      </rPr>
      <t>通过项目实施，助力乡村振兴、发展本镇特色产业；推动我镇山地鸡产业发展有序进行，持续推动产业类型提升，巩固脱贫攻坚成果；可带动培育</t>
    </r>
    <r>
      <rPr>
        <sz val="16"/>
        <rFont val="Times New Roman"/>
        <charset val="134"/>
      </rPr>
      <t>100</t>
    </r>
    <r>
      <rPr>
        <sz val="16"/>
        <rFont val="方正仿宋_GBK"/>
        <charset val="134"/>
      </rPr>
      <t>余户养殖大户，其中脱贫户</t>
    </r>
    <r>
      <rPr>
        <sz val="16"/>
        <rFont val="Times New Roman"/>
        <charset val="134"/>
      </rPr>
      <t>20-30</t>
    </r>
    <r>
      <rPr>
        <sz val="16"/>
        <rFont val="方正仿宋_GBK"/>
        <charset val="134"/>
      </rPr>
      <t>户，监测户</t>
    </r>
    <r>
      <rPr>
        <sz val="16"/>
        <rFont val="Times New Roman"/>
        <charset val="134"/>
      </rPr>
      <t>5-10</t>
    </r>
    <r>
      <rPr>
        <sz val="16"/>
        <rFont val="方正仿宋_GBK"/>
        <charset val="134"/>
      </rPr>
      <t>户，年出栏商品鸡</t>
    </r>
    <r>
      <rPr>
        <sz val="16"/>
        <rFont val="Times New Roman"/>
        <charset val="134"/>
      </rPr>
      <t>20</t>
    </r>
    <r>
      <rPr>
        <sz val="16"/>
        <rFont val="方正仿宋_GBK"/>
        <charset val="134"/>
      </rPr>
      <t>万羽，增加群众收入</t>
    </r>
    <r>
      <rPr>
        <sz val="16"/>
        <rFont val="Times New Roman"/>
        <charset val="134"/>
      </rPr>
      <t>3000</t>
    </r>
    <r>
      <rPr>
        <sz val="16"/>
        <rFont val="方正仿宋_GBK"/>
        <charset val="134"/>
      </rPr>
      <t>元</t>
    </r>
    <r>
      <rPr>
        <sz val="16"/>
        <rFont val="Times New Roman"/>
        <charset val="134"/>
      </rPr>
      <t>/</t>
    </r>
    <r>
      <rPr>
        <sz val="16"/>
        <rFont val="方正仿宋_GBK"/>
        <charset val="134"/>
      </rPr>
      <t>户</t>
    </r>
    <r>
      <rPr>
        <sz val="16"/>
        <rFont val="Times New Roman"/>
        <charset val="134"/>
      </rPr>
      <t>.</t>
    </r>
    <r>
      <rPr>
        <sz val="16"/>
        <rFont val="方正仿宋_GBK"/>
        <charset val="134"/>
      </rPr>
      <t>年。</t>
    </r>
  </si>
  <si>
    <r>
      <rPr>
        <sz val="16"/>
        <rFont val="方正仿宋_GBK"/>
        <charset val="134"/>
      </rPr>
      <t>一、群众参与：</t>
    </r>
    <r>
      <rPr>
        <sz val="16"/>
        <rFont val="Times New Roman"/>
        <charset val="134"/>
      </rPr>
      <t>37</t>
    </r>
    <r>
      <rPr>
        <sz val="16"/>
        <rFont val="方正仿宋_GBK"/>
        <charset val="134"/>
      </rPr>
      <t>人参与前期项目确定会议、决议，</t>
    </r>
    <r>
      <rPr>
        <sz val="16"/>
        <rFont val="Times New Roman"/>
        <charset val="134"/>
      </rPr>
      <t>37</t>
    </r>
    <r>
      <rPr>
        <sz val="16"/>
        <rFont val="方正仿宋_GBK"/>
        <charset val="134"/>
      </rPr>
      <t>人参与入库项目的选择，</t>
    </r>
    <r>
      <rPr>
        <sz val="16"/>
        <rFont val="Times New Roman"/>
        <charset val="134"/>
      </rPr>
      <t>9</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二、利益联结：通过培育</t>
    </r>
    <r>
      <rPr>
        <sz val="16"/>
        <rFont val="Times New Roman"/>
        <charset val="134"/>
      </rPr>
      <t>100</t>
    </r>
    <r>
      <rPr>
        <sz val="16"/>
        <rFont val="方正仿宋_GBK"/>
        <charset val="134"/>
      </rPr>
      <t>余养殖大户实现农户增收</t>
    </r>
    <r>
      <rPr>
        <sz val="16"/>
        <rFont val="Times New Roman"/>
        <charset val="134"/>
      </rPr>
      <t>3000</t>
    </r>
    <r>
      <rPr>
        <sz val="16"/>
        <rFont val="方正仿宋_GBK"/>
        <charset val="134"/>
      </rPr>
      <t>元</t>
    </r>
    <r>
      <rPr>
        <sz val="16"/>
        <rFont val="Times New Roman"/>
        <charset val="134"/>
      </rPr>
      <t>/</t>
    </r>
    <r>
      <rPr>
        <sz val="16"/>
        <rFont val="方正仿宋_GBK"/>
        <charset val="134"/>
      </rPr>
      <t>户</t>
    </r>
    <r>
      <rPr>
        <sz val="16"/>
        <rFont val="Times New Roman"/>
        <charset val="134"/>
      </rPr>
      <t>.</t>
    </r>
    <r>
      <rPr>
        <sz val="16"/>
        <rFont val="方正仿宋_GBK"/>
        <charset val="134"/>
      </rPr>
      <t>年。</t>
    </r>
  </si>
  <si>
    <r>
      <rPr>
        <sz val="16"/>
        <rFont val="方正仿宋_GBK"/>
        <charset val="134"/>
      </rPr>
      <t>通过市场主体带动，增加集体经济收入，年出栏商品鸡</t>
    </r>
    <r>
      <rPr>
        <sz val="16"/>
        <rFont val="Times New Roman"/>
        <charset val="134"/>
      </rPr>
      <t>20</t>
    </r>
    <r>
      <rPr>
        <sz val="16"/>
        <rFont val="方正仿宋_GBK"/>
        <charset val="134"/>
      </rPr>
      <t>万羽，促进群众增收。</t>
    </r>
  </si>
  <si>
    <r>
      <rPr>
        <sz val="16"/>
        <rFont val="方正仿宋_GBK"/>
        <charset val="134"/>
      </rPr>
      <t>年出栏商品鸡</t>
    </r>
    <r>
      <rPr>
        <sz val="16"/>
        <rFont val="Times New Roman"/>
        <charset val="134"/>
      </rPr>
      <t>20</t>
    </r>
    <r>
      <rPr>
        <sz val="16"/>
        <rFont val="方正仿宋_GBK"/>
        <charset val="134"/>
      </rPr>
      <t>万羽。</t>
    </r>
  </si>
  <si>
    <r>
      <rPr>
        <sz val="16"/>
        <rFont val="方正仿宋_GBK"/>
        <charset val="134"/>
      </rPr>
      <t>预计成本维修成本</t>
    </r>
    <r>
      <rPr>
        <sz val="16"/>
        <rFont val="Times New Roman"/>
        <charset val="134"/>
      </rPr>
      <t>30</t>
    </r>
    <r>
      <rPr>
        <sz val="16"/>
        <rFont val="方正仿宋_GBK"/>
        <charset val="134"/>
      </rPr>
      <t>万元，养殖大户</t>
    </r>
    <r>
      <rPr>
        <sz val="16"/>
        <rFont val="Times New Roman"/>
        <charset val="134"/>
      </rPr>
      <t>10</t>
    </r>
    <r>
      <rPr>
        <sz val="16"/>
        <rFont val="方正仿宋_GBK"/>
        <charset val="134"/>
      </rPr>
      <t>元</t>
    </r>
    <r>
      <rPr>
        <sz val="16"/>
        <rFont val="Times New Roman"/>
        <charset val="134"/>
      </rPr>
      <t>/</t>
    </r>
    <r>
      <rPr>
        <sz val="16"/>
        <rFont val="方正仿宋_GBK"/>
        <charset val="134"/>
      </rPr>
      <t>羽补助</t>
    </r>
  </si>
  <si>
    <r>
      <rPr>
        <sz val="16"/>
        <rFont val="方正仿宋_GBK"/>
        <charset val="134"/>
      </rPr>
      <t>增加群众收入</t>
    </r>
    <r>
      <rPr>
        <sz val="16"/>
        <rFont val="Times New Roman"/>
        <charset val="134"/>
      </rPr>
      <t>3000</t>
    </r>
    <r>
      <rPr>
        <sz val="16"/>
        <rFont val="方正仿宋_GBK"/>
        <charset val="134"/>
      </rPr>
      <t>元</t>
    </r>
    <r>
      <rPr>
        <sz val="16"/>
        <rFont val="Times New Roman"/>
        <charset val="134"/>
      </rPr>
      <t>/</t>
    </r>
    <r>
      <rPr>
        <sz val="16"/>
        <rFont val="方正仿宋_GBK"/>
        <charset val="134"/>
      </rPr>
      <t>户</t>
    </r>
    <r>
      <rPr>
        <sz val="16"/>
        <rFont val="Times New Roman"/>
        <charset val="134"/>
      </rPr>
      <t>.</t>
    </r>
    <r>
      <rPr>
        <sz val="16"/>
        <rFont val="方正仿宋_GBK"/>
        <charset val="134"/>
      </rPr>
      <t>年。</t>
    </r>
  </si>
  <si>
    <r>
      <rPr>
        <sz val="16"/>
        <rFont val="Times New Roman"/>
        <charset val="134"/>
      </rPr>
      <t>100</t>
    </r>
    <r>
      <rPr>
        <sz val="16"/>
        <rFont val="方正仿宋_GBK"/>
        <charset val="134"/>
      </rPr>
      <t>余户受益，其中脱贫户</t>
    </r>
    <r>
      <rPr>
        <sz val="16"/>
        <rFont val="Times New Roman"/>
        <charset val="134"/>
      </rPr>
      <t>20-30</t>
    </r>
    <r>
      <rPr>
        <sz val="16"/>
        <rFont val="方正仿宋_GBK"/>
        <charset val="134"/>
      </rPr>
      <t>户，监测户</t>
    </r>
    <r>
      <rPr>
        <sz val="16"/>
        <rFont val="Times New Roman"/>
        <charset val="134"/>
      </rPr>
      <t>5-10</t>
    </r>
    <r>
      <rPr>
        <sz val="16"/>
        <rFont val="方正仿宋_GBK"/>
        <charset val="134"/>
      </rPr>
      <t>户</t>
    </r>
  </si>
  <si>
    <r>
      <rPr>
        <sz val="16"/>
        <rFont val="方正仿宋_GBK"/>
        <charset val="134"/>
      </rPr>
      <t>受益群众满意度</t>
    </r>
    <r>
      <rPr>
        <sz val="16"/>
        <rFont val="Times New Roman"/>
        <charset val="134"/>
      </rPr>
      <t>≥100%</t>
    </r>
  </si>
  <si>
    <r>
      <rPr>
        <sz val="16"/>
        <rFont val="方正仿宋_GBK"/>
        <charset val="134"/>
      </rPr>
      <t>城口县庙坝镇</t>
    </r>
    <r>
      <rPr>
        <sz val="16"/>
        <rFont val="Times New Roman"/>
        <charset val="134"/>
      </rPr>
      <t>2024</t>
    </r>
    <r>
      <rPr>
        <sz val="16"/>
        <rFont val="方正仿宋_GBK"/>
        <charset val="134"/>
      </rPr>
      <t>年天保村</t>
    </r>
    <r>
      <rPr>
        <sz val="16"/>
        <rFont val="Times New Roman"/>
        <charset val="134"/>
      </rPr>
      <t>2</t>
    </r>
    <r>
      <rPr>
        <sz val="16"/>
        <rFont val="方正仿宋_GBK"/>
        <charset val="134"/>
      </rPr>
      <t>社自然村通硬化路工程</t>
    </r>
  </si>
  <si>
    <r>
      <rPr>
        <sz val="16"/>
        <rFont val="方正仿宋_GBK"/>
        <charset val="134"/>
      </rPr>
      <t>对天保村</t>
    </r>
    <r>
      <rPr>
        <sz val="16"/>
        <rFont val="Times New Roman"/>
        <charset val="134"/>
      </rPr>
      <t>2</t>
    </r>
    <r>
      <rPr>
        <sz val="16"/>
        <rFont val="方正仿宋_GBK"/>
        <charset val="134"/>
      </rPr>
      <t>社</t>
    </r>
    <r>
      <rPr>
        <sz val="16"/>
        <rFont val="Times New Roman"/>
        <charset val="134"/>
      </rPr>
      <t>1.6</t>
    </r>
    <r>
      <rPr>
        <sz val="16"/>
        <rFont val="方正仿宋_GBK"/>
        <charset val="134"/>
      </rPr>
      <t>公里通达公路进行硬化，包括部分堡坎</t>
    </r>
  </si>
  <si>
    <t>庙坝镇天保村</t>
  </si>
  <si>
    <r>
      <rPr>
        <sz val="16"/>
        <rFont val="方正仿宋_GBK"/>
        <charset val="134"/>
      </rPr>
      <t>一是方便就近村民进行务工，增加收入，预计劳务收入</t>
    </r>
    <r>
      <rPr>
        <sz val="16"/>
        <rFont val="Times New Roman"/>
        <charset val="134"/>
      </rPr>
      <t>20</t>
    </r>
    <r>
      <rPr>
        <sz val="16"/>
        <rFont val="方正仿宋_GBK"/>
        <charset val="134"/>
      </rPr>
      <t>万元，二是解决</t>
    </r>
    <r>
      <rPr>
        <sz val="16"/>
        <rFont val="Times New Roman"/>
        <charset val="134"/>
      </rPr>
      <t>1.2</t>
    </r>
    <r>
      <rPr>
        <sz val="16"/>
        <rFont val="方正仿宋_GBK"/>
        <charset val="134"/>
      </rPr>
      <t>社村民生产生活出行难得问题，三是提高村民的满意度</t>
    </r>
  </si>
  <si>
    <r>
      <rPr>
        <sz val="16"/>
        <rFont val="Times New Roman"/>
        <charset val="134"/>
      </rPr>
      <t>30</t>
    </r>
    <r>
      <rPr>
        <sz val="16"/>
        <rFont val="方正仿宋_GBK"/>
        <charset val="134"/>
      </rPr>
      <t>余户群众投工投劳参与建设，解决出行难的问题，方便群众生产生活物资的运输，三是有利于群众农产品的变现</t>
    </r>
  </si>
  <si>
    <r>
      <rPr>
        <sz val="16"/>
        <rFont val="方正仿宋_GBK"/>
        <charset val="134"/>
      </rPr>
      <t>通畅公路</t>
    </r>
    <r>
      <rPr>
        <sz val="16"/>
        <rFont val="Times New Roman"/>
        <charset val="134"/>
      </rPr>
      <t>1.6</t>
    </r>
    <r>
      <rPr>
        <sz val="16"/>
        <rFont val="方正仿宋_GBK"/>
        <charset val="134"/>
      </rPr>
      <t>公里</t>
    </r>
  </si>
  <si>
    <r>
      <rPr>
        <sz val="16"/>
        <rFont val="方正仿宋_GBK"/>
        <charset val="134"/>
      </rPr>
      <t>村民就近务工，增加务工收入</t>
    </r>
    <r>
      <rPr>
        <sz val="16"/>
        <rFont val="Times New Roman"/>
        <charset val="134"/>
      </rPr>
      <t>20</t>
    </r>
    <r>
      <rPr>
        <sz val="16"/>
        <rFont val="方正仿宋_GBK"/>
        <charset val="134"/>
      </rPr>
      <t>万元</t>
    </r>
  </si>
  <si>
    <t>一是提升群众满意度，二是改善群众出行条件</t>
  </si>
  <si>
    <t>李先跃</t>
  </si>
  <si>
    <r>
      <rPr>
        <sz val="16"/>
        <rFont val="方正仿宋_GBK"/>
        <charset val="134"/>
      </rPr>
      <t>城口县庙坝镇</t>
    </r>
    <r>
      <rPr>
        <sz val="16"/>
        <rFont val="Times New Roman"/>
        <charset val="134"/>
      </rPr>
      <t>2024</t>
    </r>
    <r>
      <rPr>
        <sz val="16"/>
        <rFont val="方正仿宋_GBK"/>
        <charset val="134"/>
      </rPr>
      <t>年石兴村中药材基地道路提升项目</t>
    </r>
  </si>
  <si>
    <r>
      <rPr>
        <sz val="16"/>
        <rFont val="方正仿宋_GBK"/>
        <charset val="134"/>
      </rPr>
      <t>改造石兴村六尺凼产业路</t>
    </r>
    <r>
      <rPr>
        <sz val="16"/>
        <rFont val="Times New Roman"/>
        <charset val="134"/>
      </rPr>
      <t>5</t>
    </r>
    <r>
      <rPr>
        <sz val="16"/>
        <rFont val="方正仿宋_GBK"/>
        <charset val="134"/>
      </rPr>
      <t>公里，修建排水沟</t>
    </r>
    <r>
      <rPr>
        <sz val="16"/>
        <rFont val="Times New Roman"/>
        <charset val="134"/>
      </rPr>
      <t>3.5</t>
    </r>
    <r>
      <rPr>
        <sz val="16"/>
        <rFont val="方正仿宋_GBK"/>
        <charset val="134"/>
      </rPr>
      <t>公里，维修路基</t>
    </r>
    <r>
      <rPr>
        <sz val="16"/>
        <rFont val="Times New Roman"/>
        <charset val="134"/>
      </rPr>
      <t>1000</t>
    </r>
    <r>
      <rPr>
        <sz val="16"/>
        <rFont val="方正仿宋_GBK"/>
        <charset val="134"/>
      </rPr>
      <t>余</t>
    </r>
    <r>
      <rPr>
        <sz val="16"/>
        <rFont val="Times New Roman"/>
        <charset val="134"/>
      </rPr>
      <t>m³</t>
    </r>
    <r>
      <rPr>
        <sz val="16"/>
        <rFont val="方正仿宋_GBK"/>
        <charset val="134"/>
      </rPr>
      <t>，路面改造</t>
    </r>
    <r>
      <rPr>
        <sz val="16"/>
        <rFont val="Times New Roman"/>
        <charset val="134"/>
      </rPr>
      <t>4</t>
    </r>
    <r>
      <rPr>
        <sz val="16"/>
        <rFont val="方正仿宋_GBK"/>
        <charset val="134"/>
      </rPr>
      <t>公里。</t>
    </r>
  </si>
  <si>
    <t>石兴村</t>
  </si>
  <si>
    <r>
      <rPr>
        <sz val="16"/>
        <rFont val="方正仿宋_GBK"/>
        <charset val="134"/>
      </rPr>
      <t>通过项目实施，对石兴村产业路进行改造，可带动中药材基地发展，方便村民出行，带动农户发展产业，增加收入；可带动周边</t>
    </r>
    <r>
      <rPr>
        <sz val="16"/>
        <rFont val="Times New Roman"/>
        <charset val="134"/>
      </rPr>
      <t>10</t>
    </r>
    <r>
      <rPr>
        <sz val="16"/>
        <rFont val="方正仿宋_GBK"/>
        <charset val="134"/>
      </rPr>
      <t>余户农户务工，增加务工收入</t>
    </r>
    <r>
      <rPr>
        <sz val="16"/>
        <rFont val="Times New Roman"/>
        <charset val="134"/>
      </rPr>
      <t>2000</t>
    </r>
    <r>
      <rPr>
        <sz val="16"/>
        <rFont val="方正仿宋_GBK"/>
        <charset val="134"/>
      </rPr>
      <t>余元</t>
    </r>
    <r>
      <rPr>
        <sz val="16"/>
        <rFont val="Times New Roman"/>
        <charset val="134"/>
      </rPr>
      <t>/</t>
    </r>
    <r>
      <rPr>
        <sz val="16"/>
        <rFont val="方正仿宋_GBK"/>
        <charset val="134"/>
      </rPr>
      <t>户。其中脱贫户</t>
    </r>
    <r>
      <rPr>
        <sz val="16"/>
        <rFont val="Times New Roman"/>
        <charset val="134"/>
      </rPr>
      <t>3</t>
    </r>
    <r>
      <rPr>
        <sz val="16"/>
        <rFont val="方正仿宋_GBK"/>
        <charset val="134"/>
      </rPr>
      <t>户，监测户</t>
    </r>
    <r>
      <rPr>
        <sz val="16"/>
        <rFont val="Times New Roman"/>
        <charset val="134"/>
      </rPr>
      <t>1</t>
    </r>
    <r>
      <rPr>
        <sz val="16"/>
        <rFont val="方正仿宋_GBK"/>
        <charset val="134"/>
      </rPr>
      <t>户。</t>
    </r>
  </si>
  <si>
    <r>
      <rPr>
        <sz val="16"/>
        <rFont val="方正仿宋_GBK"/>
        <charset val="134"/>
      </rPr>
      <t>一、群众参与：</t>
    </r>
    <r>
      <rPr>
        <sz val="16"/>
        <rFont val="Times New Roman"/>
        <charset val="134"/>
      </rPr>
      <t>23</t>
    </r>
    <r>
      <rPr>
        <sz val="16"/>
        <rFont val="方正仿宋_GBK"/>
        <charset val="134"/>
      </rPr>
      <t>人参与前期项目确定会议、决议，</t>
    </r>
    <r>
      <rPr>
        <sz val="16"/>
        <rFont val="Times New Roman"/>
        <charset val="134"/>
      </rPr>
      <t>23</t>
    </r>
    <r>
      <rPr>
        <sz val="16"/>
        <rFont val="方正仿宋_GBK"/>
        <charset val="134"/>
      </rPr>
      <t>人参与入库项目的选择，</t>
    </r>
    <r>
      <rPr>
        <sz val="16"/>
        <rFont val="Times New Roman"/>
        <charset val="134"/>
      </rPr>
      <t>4</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t>
    </r>
    <r>
      <rPr>
        <sz val="16"/>
        <rFont val="Times New Roman"/>
        <charset val="134"/>
      </rPr>
      <t xml:space="preserve"> </t>
    </r>
    <r>
      <rPr>
        <sz val="16"/>
        <rFont val="方正仿宋_GBK"/>
        <charset val="134"/>
      </rPr>
      <t>、利益联结：项目实施可以带动中药材基地的发展，方便石兴村村民出行及发展产业，增加收入；可带动周边</t>
    </r>
    <r>
      <rPr>
        <sz val="16"/>
        <rFont val="Times New Roman"/>
        <charset val="134"/>
      </rPr>
      <t>10</t>
    </r>
    <r>
      <rPr>
        <sz val="16"/>
        <rFont val="方正仿宋_GBK"/>
        <charset val="134"/>
      </rPr>
      <t>余户农户务工，增加务工收入</t>
    </r>
    <r>
      <rPr>
        <sz val="16"/>
        <rFont val="Times New Roman"/>
        <charset val="134"/>
      </rPr>
      <t>2000</t>
    </r>
    <r>
      <rPr>
        <sz val="16"/>
        <rFont val="方正仿宋_GBK"/>
        <charset val="134"/>
      </rPr>
      <t>余元</t>
    </r>
    <r>
      <rPr>
        <sz val="16"/>
        <rFont val="Times New Roman"/>
        <charset val="134"/>
      </rPr>
      <t>/</t>
    </r>
    <r>
      <rPr>
        <sz val="16"/>
        <rFont val="方正仿宋_GBK"/>
        <charset val="134"/>
      </rPr>
      <t>户。</t>
    </r>
  </si>
  <si>
    <r>
      <rPr>
        <sz val="16"/>
        <rFont val="方正仿宋_GBK"/>
        <charset val="134"/>
      </rPr>
      <t>对石兴村</t>
    </r>
    <r>
      <rPr>
        <sz val="16"/>
        <rFont val="Times New Roman"/>
        <charset val="134"/>
      </rPr>
      <t>5</t>
    </r>
    <r>
      <rPr>
        <sz val="16"/>
        <rFont val="方正仿宋_GBK"/>
        <charset val="134"/>
      </rPr>
      <t>公里的产业路等进行提升</t>
    </r>
  </si>
  <si>
    <r>
      <rPr>
        <sz val="16"/>
        <rFont val="方正仿宋_GBK"/>
        <charset val="134"/>
      </rPr>
      <t>产业路</t>
    </r>
    <r>
      <rPr>
        <sz val="16"/>
        <rFont val="Times New Roman"/>
        <charset val="134"/>
      </rPr>
      <t>5</t>
    </r>
    <r>
      <rPr>
        <sz val="16"/>
        <rFont val="方正仿宋_GBK"/>
        <charset val="134"/>
      </rPr>
      <t>公里，修建排水沟</t>
    </r>
    <r>
      <rPr>
        <sz val="16"/>
        <rFont val="Times New Roman"/>
        <charset val="134"/>
      </rPr>
      <t>3.5</t>
    </r>
    <r>
      <rPr>
        <sz val="16"/>
        <rFont val="方正仿宋_GBK"/>
        <charset val="134"/>
      </rPr>
      <t>公里，路基</t>
    </r>
    <r>
      <rPr>
        <sz val="16"/>
        <rFont val="Times New Roman"/>
        <charset val="134"/>
      </rPr>
      <t>1000</t>
    </r>
    <r>
      <rPr>
        <sz val="16"/>
        <rFont val="方正仿宋_GBK"/>
        <charset val="134"/>
      </rPr>
      <t>余</t>
    </r>
    <r>
      <rPr>
        <sz val="16"/>
        <rFont val="Times New Roman"/>
        <charset val="134"/>
      </rPr>
      <t>m³</t>
    </r>
    <r>
      <rPr>
        <sz val="16"/>
        <rFont val="方正仿宋_GBK"/>
        <charset val="134"/>
      </rPr>
      <t>，路面</t>
    </r>
    <r>
      <rPr>
        <sz val="16"/>
        <rFont val="Times New Roman"/>
        <charset val="134"/>
      </rPr>
      <t>4</t>
    </r>
    <r>
      <rPr>
        <sz val="16"/>
        <rFont val="方正仿宋_GBK"/>
        <charset val="134"/>
      </rPr>
      <t>公里。</t>
    </r>
  </si>
  <si>
    <r>
      <rPr>
        <sz val="16"/>
        <rFont val="方正仿宋_GBK"/>
        <charset val="134"/>
      </rPr>
      <t>预计成本</t>
    </r>
    <r>
      <rPr>
        <sz val="16"/>
        <rFont val="Times New Roman"/>
        <charset val="134"/>
      </rPr>
      <t>10</t>
    </r>
    <r>
      <rPr>
        <sz val="16"/>
        <rFont val="方正仿宋_GBK"/>
        <charset val="134"/>
      </rPr>
      <t>万元</t>
    </r>
    <r>
      <rPr>
        <sz val="16"/>
        <rFont val="Times New Roman"/>
        <charset val="134"/>
      </rPr>
      <t>/</t>
    </r>
    <r>
      <rPr>
        <sz val="16"/>
        <rFont val="方正仿宋_GBK"/>
        <charset val="134"/>
      </rPr>
      <t>公里</t>
    </r>
  </si>
  <si>
    <r>
      <rPr>
        <sz val="16"/>
        <rFont val="方正仿宋_GBK"/>
        <charset val="134"/>
      </rPr>
      <t>可带动周边</t>
    </r>
    <r>
      <rPr>
        <sz val="16"/>
        <rFont val="Times New Roman"/>
        <charset val="134"/>
      </rPr>
      <t>10</t>
    </r>
    <r>
      <rPr>
        <sz val="16"/>
        <rFont val="方正仿宋_GBK"/>
        <charset val="134"/>
      </rPr>
      <t>余户农户务工，增加务工收入</t>
    </r>
    <r>
      <rPr>
        <sz val="16"/>
        <rFont val="Times New Roman"/>
        <charset val="134"/>
      </rPr>
      <t>2000</t>
    </r>
    <r>
      <rPr>
        <sz val="16"/>
        <rFont val="方正仿宋_GBK"/>
        <charset val="134"/>
      </rPr>
      <t>余元</t>
    </r>
    <r>
      <rPr>
        <sz val="16"/>
        <rFont val="Times New Roman"/>
        <charset val="134"/>
      </rPr>
      <t>/</t>
    </r>
    <r>
      <rPr>
        <sz val="16"/>
        <rFont val="方正仿宋_GBK"/>
        <charset val="134"/>
      </rPr>
      <t>户。</t>
    </r>
  </si>
  <si>
    <r>
      <rPr>
        <sz val="16"/>
        <rFont val="Times New Roman"/>
        <charset val="134"/>
      </rPr>
      <t>10</t>
    </r>
    <r>
      <rPr>
        <sz val="16"/>
        <rFont val="方正仿宋_GBK"/>
        <charset val="134"/>
      </rPr>
      <t>余户受益，其中脱贫户</t>
    </r>
    <r>
      <rPr>
        <sz val="16"/>
        <rFont val="Times New Roman"/>
        <charset val="134"/>
      </rPr>
      <t>3</t>
    </r>
    <r>
      <rPr>
        <sz val="16"/>
        <rFont val="方正仿宋_GBK"/>
        <charset val="134"/>
      </rPr>
      <t>户，监测户</t>
    </r>
    <r>
      <rPr>
        <sz val="16"/>
        <rFont val="Times New Roman"/>
        <charset val="134"/>
      </rPr>
      <t>1</t>
    </r>
    <r>
      <rPr>
        <sz val="16"/>
        <rFont val="方正仿宋_GBK"/>
        <charset val="134"/>
      </rPr>
      <t>户。</t>
    </r>
  </si>
  <si>
    <r>
      <rPr>
        <sz val="16"/>
        <rFont val="方正仿宋_GBK"/>
        <charset val="134"/>
      </rPr>
      <t>城口县庙坝镇</t>
    </r>
    <r>
      <rPr>
        <sz val="16"/>
        <rFont val="Times New Roman"/>
        <charset val="134"/>
      </rPr>
      <t>2024</t>
    </r>
    <r>
      <rPr>
        <sz val="16"/>
        <rFont val="方正仿宋_GBK"/>
        <charset val="134"/>
      </rPr>
      <t>年特色露地有机蔬菜种植项目</t>
    </r>
  </si>
  <si>
    <r>
      <rPr>
        <sz val="16"/>
        <rFont val="方正仿宋_GBK"/>
        <charset val="134"/>
      </rPr>
      <t>新建兴旺、红岩、罗江、石兴等村露天蔬菜基地</t>
    </r>
    <r>
      <rPr>
        <sz val="16"/>
        <rFont val="Times New Roman"/>
        <charset val="134"/>
      </rPr>
      <t>600</t>
    </r>
    <r>
      <rPr>
        <sz val="16"/>
        <rFont val="方正仿宋_GBK"/>
        <charset val="134"/>
      </rPr>
      <t>亩及灌溉设施（水管</t>
    </r>
    <r>
      <rPr>
        <sz val="16"/>
        <rFont val="Times New Roman"/>
        <charset val="134"/>
      </rPr>
      <t>1500m</t>
    </r>
    <r>
      <rPr>
        <sz val="16"/>
        <rFont val="方正仿宋_GBK"/>
        <charset val="134"/>
      </rPr>
      <t>左右、</t>
    </r>
    <r>
      <rPr>
        <sz val="16"/>
        <rFont val="Times New Roman"/>
        <charset val="134"/>
      </rPr>
      <t>2</t>
    </r>
    <r>
      <rPr>
        <sz val="16"/>
        <rFont val="方正仿宋_GBK"/>
        <charset val="134"/>
      </rPr>
      <t>个水池各</t>
    </r>
    <r>
      <rPr>
        <sz val="16"/>
        <rFont val="Times New Roman"/>
        <charset val="134"/>
      </rPr>
      <t>30m³</t>
    </r>
    <r>
      <rPr>
        <sz val="16"/>
        <rFont val="方正仿宋_GBK"/>
        <charset val="134"/>
      </rPr>
      <t>，共</t>
    </r>
    <r>
      <rPr>
        <sz val="16"/>
        <rFont val="Times New Roman"/>
        <charset val="134"/>
      </rPr>
      <t>60m³</t>
    </r>
    <r>
      <rPr>
        <sz val="16"/>
        <rFont val="方正仿宋_GBK"/>
        <charset val="134"/>
      </rPr>
      <t>）</t>
    </r>
  </si>
  <si>
    <r>
      <rPr>
        <sz val="16"/>
        <rFont val="方正仿宋_GBK"/>
        <charset val="134"/>
      </rPr>
      <t>通过项目实施，扩展本镇产业发展类型，打造本镇特色；充实全县蔬菜有效供给，引导本地能人、种菜能手发展绿色有机蔬菜种植；可带动</t>
    </r>
    <r>
      <rPr>
        <sz val="16"/>
        <rFont val="Times New Roman"/>
        <charset val="134"/>
      </rPr>
      <t>300</t>
    </r>
    <r>
      <rPr>
        <sz val="16"/>
        <rFont val="方正仿宋_GBK"/>
        <charset val="134"/>
      </rPr>
      <t>余户群众发展有机蔬菜，其中脱贫户</t>
    </r>
    <r>
      <rPr>
        <sz val="16"/>
        <rFont val="Times New Roman"/>
        <charset val="134"/>
      </rPr>
      <t>40</t>
    </r>
    <r>
      <rPr>
        <sz val="16"/>
        <rFont val="方正仿宋_GBK"/>
        <charset val="134"/>
      </rPr>
      <t>余户，监测户</t>
    </r>
    <r>
      <rPr>
        <sz val="16"/>
        <rFont val="Times New Roman"/>
        <charset val="134"/>
      </rPr>
      <t>10</t>
    </r>
    <r>
      <rPr>
        <sz val="16"/>
        <rFont val="方正仿宋_GBK"/>
        <charset val="134"/>
      </rPr>
      <t>余户，可实现年户均增收</t>
    </r>
    <r>
      <rPr>
        <sz val="16"/>
        <rFont val="Times New Roman"/>
        <charset val="134"/>
      </rPr>
      <t>2000</t>
    </r>
    <r>
      <rPr>
        <sz val="16"/>
        <rFont val="方正仿宋_GBK"/>
        <charset val="134"/>
      </rPr>
      <t>元。</t>
    </r>
  </si>
  <si>
    <r>
      <rPr>
        <sz val="16"/>
        <rFont val="方正仿宋_GBK"/>
        <charset val="134"/>
      </rPr>
      <t>一、群众参与：</t>
    </r>
    <r>
      <rPr>
        <sz val="16"/>
        <rFont val="Times New Roman"/>
        <charset val="134"/>
      </rPr>
      <t>17</t>
    </r>
    <r>
      <rPr>
        <sz val="16"/>
        <rFont val="方正仿宋_GBK"/>
        <charset val="134"/>
      </rPr>
      <t>人参与前期项目确定会议、决议，</t>
    </r>
    <r>
      <rPr>
        <sz val="16"/>
        <rFont val="Times New Roman"/>
        <charset val="134"/>
      </rPr>
      <t>17</t>
    </r>
    <r>
      <rPr>
        <sz val="16"/>
        <rFont val="方正仿宋_GBK"/>
        <charset val="134"/>
      </rPr>
      <t>人参与入库项目的选择，</t>
    </r>
    <r>
      <rPr>
        <sz val="16"/>
        <rFont val="Times New Roman"/>
        <charset val="134"/>
      </rPr>
      <t>4</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t>
    </r>
    <r>
      <rPr>
        <sz val="16"/>
        <rFont val="Times New Roman"/>
        <charset val="134"/>
      </rPr>
      <t xml:space="preserve"> </t>
    </r>
    <r>
      <rPr>
        <sz val="16"/>
        <rFont val="方正仿宋_GBK"/>
        <charset val="134"/>
      </rPr>
      <t>、利益联结：项目实施可带动</t>
    </r>
    <r>
      <rPr>
        <sz val="16"/>
        <rFont val="Times New Roman"/>
        <charset val="134"/>
      </rPr>
      <t>300</t>
    </r>
    <r>
      <rPr>
        <sz val="16"/>
        <rFont val="方正仿宋_GBK"/>
        <charset val="134"/>
      </rPr>
      <t>余户群众发展有机蔬菜，可实现年户均增收</t>
    </r>
    <r>
      <rPr>
        <sz val="16"/>
        <rFont val="Times New Roman"/>
        <charset val="134"/>
      </rPr>
      <t>2000</t>
    </r>
    <r>
      <rPr>
        <sz val="16"/>
        <rFont val="方正仿宋_GBK"/>
        <charset val="134"/>
      </rPr>
      <t>元。</t>
    </r>
  </si>
  <si>
    <r>
      <rPr>
        <sz val="16"/>
        <rFont val="方正仿宋_GBK"/>
        <charset val="134"/>
      </rPr>
      <t>通过引导全镇发展露天有机蔬菜种植</t>
    </r>
    <r>
      <rPr>
        <sz val="16"/>
        <rFont val="Times New Roman"/>
        <charset val="134"/>
      </rPr>
      <t>600</t>
    </r>
    <r>
      <rPr>
        <sz val="16"/>
        <rFont val="方正仿宋_GBK"/>
        <charset val="134"/>
      </rPr>
      <t>亩，促进群众增收。</t>
    </r>
  </si>
  <si>
    <r>
      <rPr>
        <sz val="16"/>
        <rFont val="Times New Roman"/>
        <charset val="134"/>
      </rPr>
      <t>600</t>
    </r>
    <r>
      <rPr>
        <sz val="16"/>
        <rFont val="方正仿宋_GBK"/>
        <charset val="134"/>
      </rPr>
      <t>亩露天有机蔬菜</t>
    </r>
  </si>
  <si>
    <r>
      <rPr>
        <sz val="16"/>
        <rFont val="方正仿宋_GBK"/>
        <charset val="134"/>
      </rPr>
      <t>预计成本</t>
    </r>
    <r>
      <rPr>
        <sz val="16"/>
        <rFont val="Times New Roman"/>
        <charset val="134"/>
      </rPr>
      <t>1600</t>
    </r>
    <r>
      <rPr>
        <sz val="16"/>
        <rFont val="方正仿宋_GBK"/>
        <charset val="134"/>
      </rPr>
      <t>元</t>
    </r>
    <r>
      <rPr>
        <sz val="16"/>
        <rFont val="Times New Roman"/>
        <charset val="134"/>
      </rPr>
      <t>/</t>
    </r>
    <r>
      <rPr>
        <sz val="16"/>
        <rFont val="方正仿宋_GBK"/>
        <charset val="134"/>
      </rPr>
      <t>亩</t>
    </r>
  </si>
  <si>
    <r>
      <rPr>
        <sz val="16"/>
        <rFont val="方正仿宋_GBK"/>
        <charset val="134"/>
      </rPr>
      <t>可带动</t>
    </r>
    <r>
      <rPr>
        <sz val="16"/>
        <rFont val="Times New Roman"/>
        <charset val="134"/>
      </rPr>
      <t>300</t>
    </r>
    <r>
      <rPr>
        <sz val="16"/>
        <rFont val="方正仿宋_GBK"/>
        <charset val="134"/>
      </rPr>
      <t>余户群众发展有机蔬菜，实现年户均增收</t>
    </r>
    <r>
      <rPr>
        <sz val="16"/>
        <rFont val="Times New Roman"/>
        <charset val="134"/>
      </rPr>
      <t>2000</t>
    </r>
    <r>
      <rPr>
        <sz val="16"/>
        <rFont val="方正仿宋_GBK"/>
        <charset val="134"/>
      </rPr>
      <t>元。</t>
    </r>
  </si>
  <si>
    <r>
      <rPr>
        <sz val="16"/>
        <rFont val="Times New Roman"/>
        <charset val="134"/>
      </rPr>
      <t>300</t>
    </r>
    <r>
      <rPr>
        <sz val="16"/>
        <rFont val="方正仿宋_GBK"/>
        <charset val="134"/>
      </rPr>
      <t>余户受益，其中脱贫户</t>
    </r>
    <r>
      <rPr>
        <sz val="16"/>
        <rFont val="Times New Roman"/>
        <charset val="134"/>
      </rPr>
      <t>40</t>
    </r>
    <r>
      <rPr>
        <sz val="16"/>
        <rFont val="方正仿宋_GBK"/>
        <charset val="134"/>
      </rPr>
      <t>余户，监测户</t>
    </r>
    <r>
      <rPr>
        <sz val="16"/>
        <rFont val="Times New Roman"/>
        <charset val="134"/>
      </rPr>
      <t>10</t>
    </r>
    <r>
      <rPr>
        <sz val="16"/>
        <rFont val="方正仿宋_GBK"/>
        <charset val="134"/>
      </rPr>
      <t>余户</t>
    </r>
  </si>
  <si>
    <r>
      <rPr>
        <sz val="16"/>
        <rFont val="方正仿宋_GBK"/>
        <charset val="134"/>
      </rPr>
      <t>城口县庙坝镇</t>
    </r>
    <r>
      <rPr>
        <sz val="16"/>
        <rFont val="Times New Roman"/>
        <charset val="134"/>
      </rPr>
      <t>2024</t>
    </r>
    <r>
      <rPr>
        <sz val="16"/>
        <rFont val="方正仿宋_GBK"/>
        <charset val="134"/>
      </rPr>
      <t>年庙坝镇生猪产业提升基地项目</t>
    </r>
  </si>
  <si>
    <r>
      <rPr>
        <sz val="16"/>
        <rFont val="方正仿宋_GBK"/>
        <charset val="134"/>
      </rPr>
      <t>针对全镇</t>
    </r>
    <r>
      <rPr>
        <sz val="16"/>
        <rFont val="Times New Roman"/>
        <charset val="134"/>
      </rPr>
      <t>40</t>
    </r>
    <r>
      <rPr>
        <sz val="16"/>
        <rFont val="方正仿宋_GBK"/>
        <charset val="134"/>
      </rPr>
      <t>户养殖大户，对能繁母猪进行换代，打造内三元商品猪。其中能繁母猪</t>
    </r>
    <r>
      <rPr>
        <sz val="16"/>
        <rFont val="Times New Roman"/>
        <charset val="134"/>
      </rPr>
      <t>390</t>
    </r>
    <r>
      <rPr>
        <sz val="16"/>
        <rFont val="方正仿宋_GBK"/>
        <charset val="134"/>
      </rPr>
      <t>头，荣昌种公猪</t>
    </r>
    <r>
      <rPr>
        <sz val="16"/>
        <rFont val="Times New Roman"/>
        <charset val="134"/>
      </rPr>
      <t>10</t>
    </r>
    <r>
      <rPr>
        <sz val="16"/>
        <rFont val="方正仿宋_GBK"/>
        <charset val="134"/>
      </rPr>
      <t>头。商品猪年出栏</t>
    </r>
    <r>
      <rPr>
        <sz val="16"/>
        <rFont val="Times New Roman"/>
        <charset val="134"/>
      </rPr>
      <t>7000</t>
    </r>
    <r>
      <rPr>
        <sz val="16"/>
        <rFont val="方正仿宋_GBK"/>
        <charset val="134"/>
      </rPr>
      <t>头。</t>
    </r>
  </si>
  <si>
    <r>
      <rPr>
        <sz val="16"/>
        <rFont val="方正仿宋_GBK"/>
        <charset val="134"/>
      </rPr>
      <t>通过项目实施，持续提升发展本镇特色产业，扎实推进生猪产业转型升级</t>
    </r>
    <r>
      <rPr>
        <sz val="16"/>
        <rFont val="Times New Roman"/>
        <charset val="134"/>
      </rPr>
      <t>,</t>
    </r>
    <r>
      <rPr>
        <sz val="16"/>
        <rFont val="方正仿宋_GBK"/>
        <charset val="134"/>
      </rPr>
      <t>进一步扩大生猪产业发展规模</t>
    </r>
    <r>
      <rPr>
        <sz val="16"/>
        <rFont val="Times New Roman"/>
        <charset val="134"/>
      </rPr>
      <t>,</t>
    </r>
    <r>
      <rPr>
        <sz val="16"/>
        <rFont val="方正仿宋_GBK"/>
        <charset val="134"/>
      </rPr>
      <t>推进生猪产业高质量发展；可带动</t>
    </r>
    <r>
      <rPr>
        <sz val="16"/>
        <rFont val="Times New Roman"/>
        <charset val="134"/>
      </rPr>
      <t>40</t>
    </r>
    <r>
      <rPr>
        <sz val="16"/>
        <rFont val="方正仿宋_GBK"/>
        <charset val="134"/>
      </rPr>
      <t>户养殖大户，其中脱贫户</t>
    </r>
    <r>
      <rPr>
        <sz val="16"/>
        <rFont val="Times New Roman"/>
        <charset val="134"/>
      </rPr>
      <t>27</t>
    </r>
    <r>
      <rPr>
        <sz val="16"/>
        <rFont val="方正仿宋_GBK"/>
        <charset val="134"/>
      </rPr>
      <t>户，可实现年人均增收</t>
    </r>
    <r>
      <rPr>
        <sz val="16"/>
        <rFont val="Times New Roman"/>
        <charset val="134"/>
      </rPr>
      <t>2000</t>
    </r>
    <r>
      <rPr>
        <sz val="16"/>
        <rFont val="方正仿宋_GBK"/>
        <charset val="134"/>
      </rPr>
      <t>元以上。</t>
    </r>
  </si>
  <si>
    <r>
      <rPr>
        <sz val="16"/>
        <rFont val="方正仿宋_GBK"/>
        <charset val="134"/>
      </rPr>
      <t>一、群众参与：</t>
    </r>
    <r>
      <rPr>
        <sz val="16"/>
        <rFont val="Times New Roman"/>
        <charset val="134"/>
      </rPr>
      <t>118</t>
    </r>
    <r>
      <rPr>
        <sz val="16"/>
        <rFont val="方正仿宋_GBK"/>
        <charset val="134"/>
      </rPr>
      <t>人参与前期项目确定会议、决议，</t>
    </r>
    <r>
      <rPr>
        <sz val="16"/>
        <rFont val="Times New Roman"/>
        <charset val="134"/>
      </rPr>
      <t>118</t>
    </r>
    <r>
      <rPr>
        <sz val="16"/>
        <rFont val="方正仿宋_GBK"/>
        <charset val="134"/>
      </rPr>
      <t>人参与入库项目的选择，</t>
    </r>
    <r>
      <rPr>
        <sz val="16"/>
        <rFont val="Times New Roman"/>
        <charset val="134"/>
      </rPr>
      <t>30</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二、利益联结：通过发展产业项目，使全镇商品猪年出栏达到</t>
    </r>
    <r>
      <rPr>
        <sz val="16"/>
        <rFont val="Times New Roman"/>
        <charset val="134"/>
      </rPr>
      <t>7000</t>
    </r>
    <r>
      <rPr>
        <sz val="16"/>
        <rFont val="方正仿宋_GBK"/>
        <charset val="134"/>
      </rPr>
      <t>头，扩大生猪养殖规模，可实现年人均增收</t>
    </r>
    <r>
      <rPr>
        <sz val="16"/>
        <rFont val="Times New Roman"/>
        <charset val="134"/>
      </rPr>
      <t>2000</t>
    </r>
    <r>
      <rPr>
        <sz val="16"/>
        <rFont val="方正仿宋_GBK"/>
        <charset val="134"/>
      </rPr>
      <t>元以上。</t>
    </r>
  </si>
  <si>
    <r>
      <rPr>
        <sz val="16"/>
        <rFont val="方正仿宋_GBK"/>
        <charset val="134"/>
      </rPr>
      <t>通过引进能繁母猪等，实现商品猪年出栏</t>
    </r>
    <r>
      <rPr>
        <sz val="16"/>
        <rFont val="Times New Roman"/>
        <charset val="134"/>
      </rPr>
      <t>7000</t>
    </r>
    <r>
      <rPr>
        <sz val="16"/>
        <rFont val="方正仿宋_GBK"/>
        <charset val="134"/>
      </rPr>
      <t>头，进一步带动群众增收。</t>
    </r>
  </si>
  <si>
    <r>
      <rPr>
        <sz val="16"/>
        <rFont val="方正仿宋_GBK"/>
        <charset val="134"/>
      </rPr>
      <t>商品猪年出栏</t>
    </r>
    <r>
      <rPr>
        <sz val="16"/>
        <rFont val="Times New Roman"/>
        <charset val="134"/>
      </rPr>
      <t>7000</t>
    </r>
    <r>
      <rPr>
        <sz val="16"/>
        <rFont val="方正仿宋_GBK"/>
        <charset val="134"/>
      </rPr>
      <t>头。</t>
    </r>
  </si>
  <si>
    <r>
      <rPr>
        <sz val="16"/>
        <rFont val="方正仿宋_GBK"/>
        <charset val="134"/>
      </rPr>
      <t>预计成本</t>
    </r>
    <r>
      <rPr>
        <sz val="16"/>
        <rFont val="Times New Roman"/>
        <charset val="134"/>
      </rPr>
      <t>1000</t>
    </r>
    <r>
      <rPr>
        <sz val="16"/>
        <rFont val="方正仿宋_GBK"/>
        <charset val="134"/>
      </rPr>
      <t>元</t>
    </r>
    <r>
      <rPr>
        <sz val="16"/>
        <rFont val="Times New Roman"/>
        <charset val="134"/>
      </rPr>
      <t>/</t>
    </r>
    <r>
      <rPr>
        <sz val="16"/>
        <rFont val="方正仿宋_GBK"/>
        <charset val="134"/>
      </rPr>
      <t>头</t>
    </r>
  </si>
  <si>
    <r>
      <rPr>
        <sz val="16"/>
        <rFont val="方正仿宋_GBK"/>
        <charset val="134"/>
      </rPr>
      <t>可实现年人均增收</t>
    </r>
    <r>
      <rPr>
        <sz val="16"/>
        <rFont val="Times New Roman"/>
        <charset val="134"/>
      </rPr>
      <t>2000</t>
    </r>
    <r>
      <rPr>
        <sz val="16"/>
        <rFont val="方正仿宋_GBK"/>
        <charset val="134"/>
      </rPr>
      <t>元以上。</t>
    </r>
  </si>
  <si>
    <r>
      <rPr>
        <sz val="16"/>
        <rFont val="Times New Roman"/>
        <charset val="134"/>
      </rPr>
      <t>40</t>
    </r>
    <r>
      <rPr>
        <sz val="16"/>
        <rFont val="方正仿宋_GBK"/>
        <charset val="134"/>
      </rPr>
      <t>户受益，其中脱贫户</t>
    </r>
    <r>
      <rPr>
        <sz val="16"/>
        <rFont val="Times New Roman"/>
        <charset val="134"/>
      </rPr>
      <t>27</t>
    </r>
    <r>
      <rPr>
        <sz val="16"/>
        <rFont val="方正仿宋_GBK"/>
        <charset val="134"/>
      </rPr>
      <t>户</t>
    </r>
  </si>
  <si>
    <r>
      <rPr>
        <sz val="16"/>
        <rFont val="方正仿宋_GBK"/>
        <charset val="134"/>
      </rPr>
      <t>城口县庙坝镇</t>
    </r>
    <r>
      <rPr>
        <sz val="16"/>
        <rFont val="Times New Roman"/>
        <charset val="134"/>
      </rPr>
      <t>2024</t>
    </r>
    <r>
      <rPr>
        <sz val="16"/>
        <rFont val="方正仿宋_GBK"/>
        <charset val="134"/>
      </rPr>
      <t>年生猪股权化改革项目</t>
    </r>
  </si>
  <si>
    <r>
      <rPr>
        <sz val="16"/>
        <rFont val="方正仿宋_GBK"/>
        <charset val="134"/>
      </rPr>
      <t>由红岩村和庙坝村的集体经济组织</t>
    </r>
    <r>
      <rPr>
        <sz val="16"/>
        <rFont val="Times New Roman"/>
        <charset val="134"/>
      </rPr>
      <t>+</t>
    </r>
    <r>
      <rPr>
        <sz val="16"/>
        <rFont val="方正仿宋_GBK"/>
        <charset val="134"/>
      </rPr>
      <t>生猪养殖大户的模式，建设</t>
    </r>
    <r>
      <rPr>
        <sz val="16"/>
        <rFont val="Times New Roman"/>
        <charset val="134"/>
      </rPr>
      <t>2</t>
    </r>
    <r>
      <rPr>
        <sz val="16"/>
        <rFont val="方正仿宋_GBK"/>
        <charset val="134"/>
      </rPr>
      <t>个规范化、自动化养殖场（</t>
    </r>
    <r>
      <rPr>
        <sz val="16"/>
        <rFont val="Times New Roman"/>
        <charset val="134"/>
      </rPr>
      <t>600-700</t>
    </r>
    <r>
      <rPr>
        <sz val="16"/>
        <rFont val="方正仿宋_GBK"/>
        <charset val="134"/>
      </rPr>
      <t>㎡）及相关配套设施，限位栏</t>
    </r>
    <r>
      <rPr>
        <sz val="16"/>
        <rFont val="Times New Roman"/>
        <charset val="134"/>
      </rPr>
      <t>80</t>
    </r>
    <r>
      <rPr>
        <sz val="16"/>
        <rFont val="方正仿宋_GBK"/>
        <charset val="134"/>
      </rPr>
      <t>个，产床</t>
    </r>
    <r>
      <rPr>
        <sz val="16"/>
        <rFont val="Times New Roman"/>
        <charset val="134"/>
      </rPr>
      <t>40</t>
    </r>
    <r>
      <rPr>
        <sz val="16"/>
        <rFont val="方正仿宋_GBK"/>
        <charset val="134"/>
      </rPr>
      <t>个及配套设施，商品猪年出栏</t>
    </r>
    <r>
      <rPr>
        <sz val="16"/>
        <rFont val="Times New Roman"/>
        <charset val="134"/>
      </rPr>
      <t>1500</t>
    </r>
    <r>
      <rPr>
        <sz val="16"/>
        <rFont val="方正仿宋_GBK"/>
        <charset val="134"/>
      </rPr>
      <t>头。</t>
    </r>
  </si>
  <si>
    <t>庙坝镇红岩村、庙坝村</t>
  </si>
  <si>
    <r>
      <rPr>
        <sz val="16"/>
        <rFont val="方正仿宋_GBK"/>
        <charset val="134"/>
      </rPr>
      <t>通过项目实施，扩大本镇生猪产业发展规模，进一步提高生猪养殖技术水平，促进生猪产业发展，养殖大户为联农带农、振兴乡村不断贡献力量；增加集体经济组织收入，持续巩固脱贫攻坚成果；可带动</t>
    </r>
    <r>
      <rPr>
        <sz val="16"/>
        <rFont val="Times New Roman"/>
        <charset val="134"/>
      </rPr>
      <t>2-5</t>
    </r>
    <r>
      <rPr>
        <sz val="16"/>
        <rFont val="方正仿宋_GBK"/>
        <charset val="134"/>
      </rPr>
      <t>人就近务工，年人均增收</t>
    </r>
    <r>
      <rPr>
        <sz val="16"/>
        <rFont val="Times New Roman"/>
        <charset val="134"/>
      </rPr>
      <t>2000</t>
    </r>
    <r>
      <rPr>
        <sz val="16"/>
        <rFont val="方正仿宋_GBK"/>
        <charset val="134"/>
      </rPr>
      <t>元，集体经济组织每年固定分红</t>
    </r>
    <r>
      <rPr>
        <sz val="16"/>
        <rFont val="Times New Roman"/>
        <charset val="134"/>
      </rPr>
      <t>12000-15000</t>
    </r>
    <r>
      <rPr>
        <sz val="16"/>
        <rFont val="方正仿宋_GBK"/>
        <charset val="134"/>
      </rPr>
      <t>元，</t>
    </r>
    <r>
      <rPr>
        <sz val="16"/>
        <rFont val="Times New Roman"/>
        <charset val="134"/>
      </rPr>
      <t>2520</t>
    </r>
    <r>
      <rPr>
        <sz val="16"/>
        <rFont val="方正仿宋_GBK"/>
        <charset val="134"/>
      </rPr>
      <t>人，其中脱贫人口</t>
    </r>
    <r>
      <rPr>
        <sz val="16"/>
        <rFont val="Times New Roman"/>
        <charset val="134"/>
      </rPr>
      <t>331</t>
    </r>
    <r>
      <rPr>
        <sz val="16"/>
        <rFont val="方正仿宋_GBK"/>
        <charset val="134"/>
      </rPr>
      <t>人，监测对象</t>
    </r>
    <r>
      <rPr>
        <sz val="16"/>
        <rFont val="Times New Roman"/>
        <charset val="134"/>
      </rPr>
      <t>11</t>
    </r>
    <r>
      <rPr>
        <sz val="16"/>
        <rFont val="方正仿宋_GBK"/>
        <charset val="134"/>
      </rPr>
      <t>人。</t>
    </r>
  </si>
  <si>
    <r>
      <rPr>
        <sz val="16"/>
        <rFont val="方正仿宋_GBK"/>
        <charset val="134"/>
      </rPr>
      <t>一、群众参与：</t>
    </r>
    <r>
      <rPr>
        <sz val="16"/>
        <rFont val="Times New Roman"/>
        <charset val="134"/>
      </rPr>
      <t>30</t>
    </r>
    <r>
      <rPr>
        <sz val="16"/>
        <rFont val="方正仿宋_GBK"/>
        <charset val="134"/>
      </rPr>
      <t>人参与前期项目确定会议、决议，</t>
    </r>
    <r>
      <rPr>
        <sz val="16"/>
        <rFont val="Times New Roman"/>
        <charset val="134"/>
      </rPr>
      <t>30</t>
    </r>
    <r>
      <rPr>
        <sz val="16"/>
        <rFont val="方正仿宋_GBK"/>
        <charset val="134"/>
      </rPr>
      <t>人参与入库项目的选择，</t>
    </r>
    <r>
      <rPr>
        <sz val="16"/>
        <rFont val="Times New Roman"/>
        <charset val="134"/>
      </rPr>
      <t>6</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二、利益联结：通过建立</t>
    </r>
    <r>
      <rPr>
        <sz val="16"/>
        <rFont val="Times New Roman"/>
        <charset val="134"/>
      </rPr>
      <t>2</t>
    </r>
    <r>
      <rPr>
        <sz val="16"/>
        <rFont val="方正仿宋_GBK"/>
        <charset val="134"/>
      </rPr>
      <t>个规范化、自动化养殖场，入股集体经济组织，直接带动</t>
    </r>
    <r>
      <rPr>
        <sz val="16"/>
        <rFont val="Times New Roman"/>
        <charset val="134"/>
      </rPr>
      <t>2-5</t>
    </r>
    <r>
      <rPr>
        <sz val="16"/>
        <rFont val="方正仿宋_GBK"/>
        <charset val="134"/>
      </rPr>
      <t>人就近务工，年人均增收</t>
    </r>
    <r>
      <rPr>
        <sz val="16"/>
        <rFont val="Times New Roman"/>
        <charset val="134"/>
      </rPr>
      <t>2000</t>
    </r>
    <r>
      <rPr>
        <sz val="16"/>
        <rFont val="方正仿宋_GBK"/>
        <charset val="134"/>
      </rPr>
      <t>元，集体经济组织每年固定分红</t>
    </r>
    <r>
      <rPr>
        <sz val="16"/>
        <rFont val="Times New Roman"/>
        <charset val="134"/>
      </rPr>
      <t>12000-15000</t>
    </r>
    <r>
      <rPr>
        <sz val="16"/>
        <rFont val="方正仿宋_GBK"/>
        <charset val="134"/>
      </rPr>
      <t>元。</t>
    </r>
  </si>
  <si>
    <t>通过建设规范化、自动化的生猪养殖场，带动务工，壮大集体经济组织，从而带动群众增收。</t>
  </si>
  <si>
    <r>
      <rPr>
        <sz val="16"/>
        <rFont val="方正仿宋_GBK"/>
        <charset val="134"/>
      </rPr>
      <t>建立</t>
    </r>
    <r>
      <rPr>
        <sz val="16"/>
        <rFont val="Times New Roman"/>
        <charset val="134"/>
      </rPr>
      <t>2</t>
    </r>
    <r>
      <rPr>
        <sz val="16"/>
        <rFont val="方正仿宋_GBK"/>
        <charset val="134"/>
      </rPr>
      <t>个养殖场（</t>
    </r>
    <r>
      <rPr>
        <sz val="16"/>
        <rFont val="Times New Roman"/>
        <charset val="134"/>
      </rPr>
      <t>600-700</t>
    </r>
    <r>
      <rPr>
        <sz val="16"/>
        <rFont val="方正仿宋_GBK"/>
        <charset val="134"/>
      </rPr>
      <t>㎡），商品猪年出栏</t>
    </r>
    <r>
      <rPr>
        <sz val="16"/>
        <rFont val="Times New Roman"/>
        <charset val="134"/>
      </rPr>
      <t>1500</t>
    </r>
    <r>
      <rPr>
        <sz val="16"/>
        <rFont val="方正仿宋_GBK"/>
        <charset val="134"/>
      </rPr>
      <t>头。</t>
    </r>
  </si>
  <si>
    <r>
      <rPr>
        <sz val="16"/>
        <rFont val="方正仿宋_GBK"/>
        <charset val="134"/>
      </rPr>
      <t>预计每平方</t>
    </r>
    <r>
      <rPr>
        <sz val="16"/>
        <rFont val="Times New Roman"/>
        <charset val="134"/>
      </rPr>
      <t>≥800</t>
    </r>
    <r>
      <rPr>
        <sz val="16"/>
        <rFont val="方正仿宋_GBK"/>
        <charset val="134"/>
      </rPr>
      <t>元</t>
    </r>
  </si>
  <si>
    <r>
      <rPr>
        <sz val="16"/>
        <rFont val="Times New Roman"/>
        <charset val="134"/>
      </rPr>
      <t>2-5</t>
    </r>
    <r>
      <rPr>
        <sz val="16"/>
        <rFont val="方正仿宋_GBK"/>
        <charset val="134"/>
      </rPr>
      <t>人就近务工，年人均增收</t>
    </r>
    <r>
      <rPr>
        <sz val="16"/>
        <rFont val="Times New Roman"/>
        <charset val="134"/>
      </rPr>
      <t>2000</t>
    </r>
    <r>
      <rPr>
        <sz val="16"/>
        <rFont val="方正仿宋_GBK"/>
        <charset val="134"/>
      </rPr>
      <t>元，集体经济组织每年固定分红</t>
    </r>
    <r>
      <rPr>
        <sz val="16"/>
        <rFont val="Times New Roman"/>
        <charset val="134"/>
      </rPr>
      <t>12000-15000</t>
    </r>
    <r>
      <rPr>
        <sz val="16"/>
        <rFont val="方正仿宋_GBK"/>
        <charset val="134"/>
      </rPr>
      <t>元。</t>
    </r>
  </si>
  <si>
    <r>
      <rPr>
        <sz val="16"/>
        <rFont val="Times New Roman"/>
        <charset val="134"/>
      </rPr>
      <t>2520</t>
    </r>
    <r>
      <rPr>
        <sz val="16"/>
        <rFont val="方正仿宋_GBK"/>
        <charset val="134"/>
      </rPr>
      <t>人受益，其中脱贫人口</t>
    </r>
    <r>
      <rPr>
        <sz val="16"/>
        <rFont val="Times New Roman"/>
        <charset val="134"/>
      </rPr>
      <t>331</t>
    </r>
    <r>
      <rPr>
        <sz val="16"/>
        <rFont val="方正仿宋_GBK"/>
        <charset val="134"/>
      </rPr>
      <t>人，监测对象</t>
    </r>
    <r>
      <rPr>
        <sz val="16"/>
        <rFont val="Times New Roman"/>
        <charset val="134"/>
      </rPr>
      <t>11</t>
    </r>
    <r>
      <rPr>
        <sz val="16"/>
        <rFont val="方正仿宋_GBK"/>
        <charset val="134"/>
      </rPr>
      <t>人</t>
    </r>
  </si>
  <si>
    <r>
      <rPr>
        <sz val="16"/>
        <rFont val="方正仿宋_GBK"/>
        <charset val="134"/>
      </rPr>
      <t>城口县庙坝镇</t>
    </r>
    <r>
      <rPr>
        <sz val="16"/>
        <rFont val="Times New Roman"/>
        <charset val="134"/>
      </rPr>
      <t>2024</t>
    </r>
    <r>
      <rPr>
        <sz val="16"/>
        <rFont val="方正仿宋_GBK"/>
        <charset val="134"/>
      </rPr>
      <t>年茶叶产业提升示范基地新建及管护项目</t>
    </r>
  </si>
  <si>
    <r>
      <rPr>
        <sz val="16"/>
        <rFont val="方正仿宋_GBK"/>
        <charset val="134"/>
      </rPr>
      <t>在罗江村新建</t>
    </r>
    <r>
      <rPr>
        <sz val="16"/>
        <rFont val="Times New Roman"/>
        <charset val="134"/>
      </rPr>
      <t>200</t>
    </r>
    <r>
      <rPr>
        <sz val="16"/>
        <rFont val="方正仿宋_GBK"/>
        <charset val="134"/>
      </rPr>
      <t>亩茶叶基地，针对香溪村新建的</t>
    </r>
    <r>
      <rPr>
        <sz val="16"/>
        <rFont val="Times New Roman"/>
        <charset val="134"/>
      </rPr>
      <t>200</t>
    </r>
    <r>
      <rPr>
        <sz val="16"/>
        <rFont val="方正仿宋_GBK"/>
        <charset val="134"/>
      </rPr>
      <t>亩茶叶基地进行管护（</t>
    </r>
    <r>
      <rPr>
        <sz val="16"/>
        <rFont val="Times New Roman"/>
        <charset val="134"/>
      </rPr>
      <t>1000</t>
    </r>
    <r>
      <rPr>
        <sz val="16"/>
        <rFont val="方正仿宋_GBK"/>
        <charset val="134"/>
      </rPr>
      <t>元</t>
    </r>
    <r>
      <rPr>
        <sz val="16"/>
        <rFont val="Times New Roman"/>
        <charset val="134"/>
      </rPr>
      <t>/</t>
    </r>
    <r>
      <rPr>
        <sz val="16"/>
        <rFont val="方正仿宋_GBK"/>
        <charset val="134"/>
      </rPr>
      <t>亩），间接带动农户增收。</t>
    </r>
  </si>
  <si>
    <t>庙坝镇香溪村、罗江村</t>
  </si>
  <si>
    <r>
      <rPr>
        <sz val="16"/>
        <rFont val="方正仿宋_GBK"/>
        <charset val="134"/>
      </rPr>
      <t>通过项目实施，推动我镇茶叶产业发展有序进行，推进产业类型升级；增加集体经济组织收入，持续巩固脱贫攻坚成果；罗江新建</t>
    </r>
    <r>
      <rPr>
        <sz val="16"/>
        <rFont val="Times New Roman"/>
        <charset val="134"/>
      </rPr>
      <t>200</t>
    </r>
    <r>
      <rPr>
        <sz val="16"/>
        <rFont val="方正仿宋_GBK"/>
        <charset val="134"/>
      </rPr>
      <t>亩茶叶基地可带动</t>
    </r>
    <r>
      <rPr>
        <sz val="16"/>
        <rFont val="Times New Roman"/>
        <charset val="134"/>
      </rPr>
      <t>60</t>
    </r>
    <r>
      <rPr>
        <sz val="16"/>
        <rFont val="方正仿宋_GBK"/>
        <charset val="134"/>
      </rPr>
      <t>余户务工，其中脱贫户</t>
    </r>
    <r>
      <rPr>
        <sz val="16"/>
        <rFont val="Times New Roman"/>
        <charset val="134"/>
      </rPr>
      <t>13</t>
    </r>
    <r>
      <rPr>
        <sz val="16"/>
        <rFont val="方正仿宋_GBK"/>
        <charset val="134"/>
      </rPr>
      <t>户，预计增收</t>
    </r>
    <r>
      <rPr>
        <sz val="16"/>
        <rFont val="Times New Roman"/>
        <charset val="134"/>
      </rPr>
      <t>2000</t>
    </r>
    <r>
      <rPr>
        <sz val="16"/>
        <rFont val="方正仿宋_GBK"/>
        <charset val="134"/>
      </rPr>
      <t>元</t>
    </r>
    <r>
      <rPr>
        <sz val="16"/>
        <rFont val="Times New Roman"/>
        <charset val="134"/>
      </rPr>
      <t>/</t>
    </r>
    <r>
      <rPr>
        <sz val="16"/>
        <rFont val="方正仿宋_GBK"/>
        <charset val="134"/>
      </rPr>
      <t>户</t>
    </r>
    <r>
      <rPr>
        <sz val="16"/>
        <rFont val="Times New Roman"/>
        <charset val="134"/>
      </rPr>
      <t>.</t>
    </r>
    <r>
      <rPr>
        <sz val="16"/>
        <rFont val="方正仿宋_GBK"/>
        <charset val="134"/>
      </rPr>
      <t>年；对香溪茶叶基地的管护带动</t>
    </r>
    <r>
      <rPr>
        <sz val="16"/>
        <rFont val="Times New Roman"/>
        <charset val="134"/>
      </rPr>
      <t>15</t>
    </r>
    <r>
      <rPr>
        <sz val="16"/>
        <rFont val="方正仿宋_GBK"/>
        <charset val="134"/>
      </rPr>
      <t>余户就近务工，其中脱贫户</t>
    </r>
    <r>
      <rPr>
        <sz val="16"/>
        <rFont val="Times New Roman"/>
        <charset val="134"/>
      </rPr>
      <t>6</t>
    </r>
    <r>
      <rPr>
        <sz val="16"/>
        <rFont val="方正仿宋_GBK"/>
        <charset val="134"/>
      </rPr>
      <t>户，实现务工收入</t>
    </r>
    <r>
      <rPr>
        <sz val="16"/>
        <rFont val="Times New Roman"/>
        <charset val="134"/>
      </rPr>
      <t>3000</t>
    </r>
    <r>
      <rPr>
        <sz val="16"/>
        <rFont val="方正仿宋_GBK"/>
        <charset val="134"/>
      </rPr>
      <t>元</t>
    </r>
    <r>
      <rPr>
        <sz val="16"/>
        <rFont val="Times New Roman"/>
        <charset val="134"/>
      </rPr>
      <t>/</t>
    </r>
    <r>
      <rPr>
        <sz val="16"/>
        <rFont val="方正仿宋_GBK"/>
        <charset val="134"/>
      </rPr>
      <t>户</t>
    </r>
    <r>
      <rPr>
        <sz val="16"/>
        <rFont val="Times New Roman"/>
        <charset val="134"/>
      </rPr>
      <t>.</t>
    </r>
    <r>
      <rPr>
        <sz val="16"/>
        <rFont val="方正仿宋_GBK"/>
        <charset val="134"/>
      </rPr>
      <t>年。</t>
    </r>
  </si>
  <si>
    <r>
      <rPr>
        <sz val="16"/>
        <rFont val="方正仿宋_GBK"/>
        <charset val="134"/>
      </rPr>
      <t>一、群众参与：</t>
    </r>
    <r>
      <rPr>
        <sz val="16"/>
        <rFont val="Times New Roman"/>
        <charset val="134"/>
      </rPr>
      <t>30</t>
    </r>
    <r>
      <rPr>
        <sz val="16"/>
        <rFont val="方正仿宋_GBK"/>
        <charset val="134"/>
      </rPr>
      <t>人参与前期项目确定会议、决议，</t>
    </r>
    <r>
      <rPr>
        <sz val="16"/>
        <rFont val="Times New Roman"/>
        <charset val="134"/>
      </rPr>
      <t>30</t>
    </r>
    <r>
      <rPr>
        <sz val="16"/>
        <rFont val="方正仿宋_GBK"/>
        <charset val="134"/>
      </rPr>
      <t>人参与入库项目的选择，</t>
    </r>
    <r>
      <rPr>
        <sz val="16"/>
        <rFont val="Times New Roman"/>
        <charset val="134"/>
      </rPr>
      <t>6</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二、利益联结：通过对香溪村新建的茶叶实行管护，使</t>
    </r>
    <r>
      <rPr>
        <sz val="16"/>
        <rFont val="Times New Roman"/>
        <charset val="134"/>
      </rPr>
      <t>15</t>
    </r>
    <r>
      <rPr>
        <sz val="16"/>
        <rFont val="方正仿宋_GBK"/>
        <charset val="134"/>
      </rPr>
      <t>余户就近务工，实现务工收入</t>
    </r>
    <r>
      <rPr>
        <sz val="16"/>
        <rFont val="Times New Roman"/>
        <charset val="134"/>
      </rPr>
      <t>3000</t>
    </r>
    <r>
      <rPr>
        <sz val="16"/>
        <rFont val="方正仿宋_GBK"/>
        <charset val="134"/>
      </rPr>
      <t>元</t>
    </r>
    <r>
      <rPr>
        <sz val="16"/>
        <rFont val="Times New Roman"/>
        <charset val="134"/>
      </rPr>
      <t>/</t>
    </r>
    <r>
      <rPr>
        <sz val="16"/>
        <rFont val="方正仿宋_GBK"/>
        <charset val="134"/>
      </rPr>
      <t>户</t>
    </r>
    <r>
      <rPr>
        <sz val="16"/>
        <rFont val="Times New Roman"/>
        <charset val="134"/>
      </rPr>
      <t>.</t>
    </r>
    <r>
      <rPr>
        <sz val="16"/>
        <rFont val="方正仿宋_GBK"/>
        <charset val="134"/>
      </rPr>
      <t>年，通过新建罗江村</t>
    </r>
    <r>
      <rPr>
        <sz val="16"/>
        <rFont val="Times New Roman"/>
        <charset val="134"/>
      </rPr>
      <t>200</t>
    </r>
    <r>
      <rPr>
        <sz val="16"/>
        <rFont val="方正仿宋_GBK"/>
        <charset val="134"/>
      </rPr>
      <t>亩的茶叶基地，带动周边农户增收</t>
    </r>
    <r>
      <rPr>
        <sz val="16"/>
        <rFont val="Times New Roman"/>
        <charset val="134"/>
      </rPr>
      <t>2000</t>
    </r>
    <r>
      <rPr>
        <sz val="16"/>
        <rFont val="方正仿宋_GBK"/>
        <charset val="134"/>
      </rPr>
      <t>元</t>
    </r>
    <r>
      <rPr>
        <sz val="16"/>
        <rFont val="Times New Roman"/>
        <charset val="134"/>
      </rPr>
      <t>/</t>
    </r>
    <r>
      <rPr>
        <sz val="16"/>
        <rFont val="方正仿宋_GBK"/>
        <charset val="134"/>
      </rPr>
      <t>户</t>
    </r>
    <r>
      <rPr>
        <sz val="16"/>
        <rFont val="Times New Roman"/>
        <charset val="134"/>
      </rPr>
      <t>.</t>
    </r>
    <r>
      <rPr>
        <sz val="16"/>
        <rFont val="方正仿宋_GBK"/>
        <charset val="134"/>
      </rPr>
      <t>年。</t>
    </r>
  </si>
  <si>
    <r>
      <rPr>
        <sz val="16"/>
        <rFont val="方正仿宋_GBK"/>
        <charset val="134"/>
      </rPr>
      <t>罗江村新建</t>
    </r>
    <r>
      <rPr>
        <sz val="16"/>
        <rFont val="Times New Roman"/>
        <charset val="134"/>
      </rPr>
      <t>200</t>
    </r>
    <r>
      <rPr>
        <sz val="16"/>
        <rFont val="方正仿宋_GBK"/>
        <charset val="134"/>
      </rPr>
      <t>亩茶叶基地；管护香溪村新建的</t>
    </r>
    <r>
      <rPr>
        <sz val="16"/>
        <rFont val="Times New Roman"/>
        <charset val="134"/>
      </rPr>
      <t>200</t>
    </r>
    <r>
      <rPr>
        <sz val="16"/>
        <rFont val="方正仿宋_GBK"/>
        <charset val="134"/>
      </rPr>
      <t>亩茶叶基地，带动</t>
    </r>
    <r>
      <rPr>
        <sz val="16"/>
        <rFont val="Times New Roman"/>
        <charset val="134"/>
      </rPr>
      <t>75</t>
    </r>
    <r>
      <rPr>
        <sz val="16"/>
        <rFont val="方正仿宋_GBK"/>
        <charset val="134"/>
      </rPr>
      <t>余户农户增收。</t>
    </r>
  </si>
  <si>
    <r>
      <rPr>
        <sz val="16"/>
        <rFont val="方正仿宋_GBK"/>
        <charset val="134"/>
      </rPr>
      <t>建立</t>
    </r>
    <r>
      <rPr>
        <sz val="16"/>
        <rFont val="Times New Roman"/>
        <charset val="134"/>
      </rPr>
      <t>200</t>
    </r>
    <r>
      <rPr>
        <sz val="16"/>
        <rFont val="方正仿宋_GBK"/>
        <charset val="134"/>
      </rPr>
      <t>亩茶叶基地及管护。</t>
    </r>
  </si>
  <si>
    <r>
      <rPr>
        <sz val="16"/>
        <rFont val="方正仿宋_GBK"/>
        <charset val="134"/>
      </rPr>
      <t>预计新建</t>
    </r>
    <r>
      <rPr>
        <sz val="16"/>
        <rFont val="Times New Roman"/>
        <charset val="134"/>
      </rPr>
      <t>1500</t>
    </r>
    <r>
      <rPr>
        <sz val="16"/>
        <rFont val="方正仿宋_GBK"/>
        <charset val="134"/>
      </rPr>
      <t>元</t>
    </r>
    <r>
      <rPr>
        <sz val="16"/>
        <rFont val="Times New Roman"/>
        <charset val="134"/>
      </rPr>
      <t>/</t>
    </r>
    <r>
      <rPr>
        <sz val="16"/>
        <rFont val="方正仿宋_GBK"/>
        <charset val="134"/>
      </rPr>
      <t>亩；管护</t>
    </r>
    <r>
      <rPr>
        <sz val="16"/>
        <rFont val="Times New Roman"/>
        <charset val="134"/>
      </rPr>
      <t>1000</t>
    </r>
    <r>
      <rPr>
        <sz val="16"/>
        <rFont val="方正仿宋_GBK"/>
        <charset val="134"/>
      </rPr>
      <t>元</t>
    </r>
    <r>
      <rPr>
        <sz val="16"/>
        <rFont val="Times New Roman"/>
        <charset val="134"/>
      </rPr>
      <t>/</t>
    </r>
    <r>
      <rPr>
        <sz val="16"/>
        <rFont val="方正仿宋_GBK"/>
        <charset val="134"/>
      </rPr>
      <t>亩</t>
    </r>
  </si>
  <si>
    <r>
      <rPr>
        <sz val="16"/>
        <rFont val="方正仿宋_GBK"/>
        <charset val="134"/>
      </rPr>
      <t>增加群众收入</t>
    </r>
    <r>
      <rPr>
        <sz val="16"/>
        <rFont val="Times New Roman"/>
        <charset val="134"/>
      </rPr>
      <t>2000-3000</t>
    </r>
    <r>
      <rPr>
        <sz val="16"/>
        <rFont val="方正仿宋_GBK"/>
        <charset val="134"/>
      </rPr>
      <t>元</t>
    </r>
    <r>
      <rPr>
        <sz val="16"/>
        <rFont val="Times New Roman"/>
        <charset val="134"/>
      </rPr>
      <t>/</t>
    </r>
    <r>
      <rPr>
        <sz val="16"/>
        <rFont val="方正仿宋_GBK"/>
        <charset val="134"/>
      </rPr>
      <t>户</t>
    </r>
    <r>
      <rPr>
        <sz val="16"/>
        <rFont val="Times New Roman"/>
        <charset val="134"/>
      </rPr>
      <t>.</t>
    </r>
    <r>
      <rPr>
        <sz val="16"/>
        <rFont val="方正仿宋_GBK"/>
        <charset val="134"/>
      </rPr>
      <t>年。</t>
    </r>
  </si>
  <si>
    <r>
      <rPr>
        <sz val="16"/>
        <rFont val="方正仿宋_GBK"/>
        <charset val="134"/>
      </rPr>
      <t>罗江村</t>
    </r>
    <r>
      <rPr>
        <sz val="16"/>
        <rFont val="Times New Roman"/>
        <charset val="134"/>
      </rPr>
      <t>60</t>
    </r>
    <r>
      <rPr>
        <sz val="16"/>
        <rFont val="方正仿宋_GBK"/>
        <charset val="134"/>
      </rPr>
      <t>余户，其中脱贫户</t>
    </r>
    <r>
      <rPr>
        <sz val="16"/>
        <rFont val="Times New Roman"/>
        <charset val="134"/>
      </rPr>
      <t>13</t>
    </r>
    <r>
      <rPr>
        <sz val="16"/>
        <rFont val="方正仿宋_GBK"/>
        <charset val="134"/>
      </rPr>
      <t>户；香溪村全村村民受益</t>
    </r>
  </si>
  <si>
    <r>
      <rPr>
        <sz val="16"/>
        <rFont val="方正仿宋_GBK"/>
        <charset val="134"/>
      </rPr>
      <t>城口县坪坝镇</t>
    </r>
    <r>
      <rPr>
        <sz val="16"/>
        <rFont val="Times New Roman"/>
        <charset val="134"/>
      </rPr>
      <t>2024</t>
    </r>
    <r>
      <rPr>
        <sz val="16"/>
        <rFont val="方正仿宋_GBK"/>
        <charset val="134"/>
      </rPr>
      <t>年丰田村</t>
    </r>
    <r>
      <rPr>
        <sz val="16"/>
        <rFont val="Times New Roman"/>
        <charset val="134"/>
      </rPr>
      <t>1</t>
    </r>
    <r>
      <rPr>
        <sz val="16"/>
        <rFont val="方正仿宋_GBK"/>
        <charset val="134"/>
      </rPr>
      <t>社自然村通硬化路工程</t>
    </r>
  </si>
  <si>
    <r>
      <rPr>
        <sz val="16"/>
        <rFont val="方正仿宋_GBK"/>
        <charset val="134"/>
      </rPr>
      <t>财政投入资金建设丰田村</t>
    </r>
    <r>
      <rPr>
        <sz val="16"/>
        <rFont val="Times New Roman"/>
        <charset val="134"/>
      </rPr>
      <t>3</t>
    </r>
    <r>
      <rPr>
        <sz val="16"/>
        <rFont val="方正仿宋_GBK"/>
        <charset val="134"/>
      </rPr>
      <t>社刘家屋基至五星文家院子，共</t>
    </r>
    <r>
      <rPr>
        <sz val="16"/>
        <rFont val="Times New Roman"/>
        <charset val="134"/>
      </rPr>
      <t>5.9</t>
    </r>
    <r>
      <rPr>
        <sz val="16"/>
        <rFont val="方正仿宋_GBK"/>
        <charset val="134"/>
      </rPr>
      <t>公里（通畅工程）</t>
    </r>
  </si>
  <si>
    <t>丰田村</t>
  </si>
  <si>
    <r>
      <rPr>
        <sz val="16"/>
        <rFont val="方正仿宋_GBK"/>
        <charset val="134"/>
      </rPr>
      <t>提供务工岗位</t>
    </r>
    <r>
      <rPr>
        <sz val="16"/>
        <rFont val="Times New Roman"/>
        <charset val="134"/>
      </rPr>
      <t>40</t>
    </r>
    <r>
      <rPr>
        <sz val="16"/>
        <rFont val="方正仿宋_GBK"/>
        <charset val="134"/>
      </rPr>
      <t>个。</t>
    </r>
  </si>
  <si>
    <r>
      <rPr>
        <sz val="16"/>
        <rFont val="Times New Roman"/>
        <charset val="134"/>
      </rPr>
      <t>16</t>
    </r>
    <r>
      <rPr>
        <sz val="16"/>
        <rFont val="方正仿宋_GBK"/>
        <charset val="134"/>
      </rPr>
      <t>名群众参与项目前期申报，群众参与建设，增加群众务工收入和村集体经济收入。</t>
    </r>
  </si>
  <si>
    <r>
      <rPr>
        <sz val="16"/>
        <rFont val="方正仿宋_GBK"/>
        <charset val="134"/>
      </rPr>
      <t>提供务工岗位</t>
    </r>
    <r>
      <rPr>
        <sz val="16"/>
        <rFont val="Times New Roman"/>
        <charset val="134"/>
      </rPr>
      <t>40</t>
    </r>
    <r>
      <rPr>
        <sz val="16"/>
        <rFont val="方正仿宋_GBK"/>
        <charset val="134"/>
      </rPr>
      <t>个，完成通畅道路硬化</t>
    </r>
    <r>
      <rPr>
        <sz val="16"/>
        <rFont val="Times New Roman"/>
        <charset val="134"/>
      </rPr>
      <t>5.9</t>
    </r>
    <r>
      <rPr>
        <sz val="16"/>
        <rFont val="方正仿宋_GBK"/>
        <charset val="134"/>
      </rPr>
      <t>公里，预计群众年收入共</t>
    </r>
    <r>
      <rPr>
        <sz val="16"/>
        <rFont val="Times New Roman"/>
        <charset val="134"/>
      </rPr>
      <t>50</t>
    </r>
    <r>
      <rPr>
        <sz val="16"/>
        <rFont val="方正仿宋_GBK"/>
        <charset val="134"/>
      </rPr>
      <t>万元。</t>
    </r>
  </si>
  <si>
    <r>
      <rPr>
        <sz val="16"/>
        <rFont val="方正仿宋_GBK"/>
        <charset val="134"/>
      </rPr>
      <t>通畅道路</t>
    </r>
    <r>
      <rPr>
        <sz val="16"/>
        <rFont val="Times New Roman"/>
        <charset val="134"/>
      </rPr>
      <t>5.9</t>
    </r>
    <r>
      <rPr>
        <sz val="16"/>
        <rFont val="方正仿宋_GBK"/>
        <charset val="134"/>
      </rPr>
      <t>公里</t>
    </r>
  </si>
  <si>
    <r>
      <rPr>
        <sz val="16"/>
        <rFont val="方正仿宋_GBK"/>
        <charset val="134"/>
      </rPr>
      <t>提供务工岗位</t>
    </r>
    <r>
      <rPr>
        <sz val="16"/>
        <rFont val="Times New Roman"/>
        <charset val="134"/>
      </rPr>
      <t>40</t>
    </r>
    <r>
      <rPr>
        <sz val="16"/>
        <rFont val="方正仿宋_GBK"/>
        <charset val="134"/>
      </rPr>
      <t>个，群众参与务工，增加收入</t>
    </r>
    <r>
      <rPr>
        <sz val="16"/>
        <rFont val="Times New Roman"/>
        <charset val="134"/>
      </rPr>
      <t>5000</t>
    </r>
    <r>
      <rPr>
        <sz val="16"/>
        <rFont val="方正仿宋_GBK"/>
        <charset val="134"/>
      </rPr>
      <t>元</t>
    </r>
  </si>
  <si>
    <r>
      <rPr>
        <sz val="16"/>
        <rFont val="Times New Roman"/>
        <charset val="134"/>
      </rPr>
      <t>1100</t>
    </r>
    <r>
      <rPr>
        <sz val="16"/>
        <rFont val="方正仿宋_GBK"/>
        <charset val="134"/>
      </rPr>
      <t>名群众受益</t>
    </r>
  </si>
  <si>
    <t>坪坝镇人民政府</t>
  </si>
  <si>
    <r>
      <rPr>
        <sz val="16"/>
        <rFont val="Times New Roman"/>
        <charset val="134"/>
      </rPr>
      <t>1100</t>
    </r>
    <r>
      <rPr>
        <sz val="16"/>
        <rFont val="方正仿宋_GBK"/>
        <charset val="134"/>
      </rPr>
      <t>人</t>
    </r>
  </si>
  <si>
    <r>
      <rPr>
        <sz val="16"/>
        <rFont val="Times New Roman"/>
        <charset val="134"/>
      </rPr>
      <t>240</t>
    </r>
    <r>
      <rPr>
        <sz val="16"/>
        <rFont val="方正仿宋_GBK"/>
        <charset val="134"/>
      </rPr>
      <t>人</t>
    </r>
  </si>
  <si>
    <t>李骁</t>
  </si>
  <si>
    <r>
      <rPr>
        <sz val="16"/>
        <rFont val="方正仿宋_GBK"/>
        <charset val="134"/>
      </rPr>
      <t>城口县坪坝镇</t>
    </r>
    <r>
      <rPr>
        <sz val="16"/>
        <rFont val="Times New Roman"/>
        <charset val="134"/>
      </rPr>
      <t>2024</t>
    </r>
    <r>
      <rPr>
        <sz val="16"/>
        <rFont val="方正仿宋_GBK"/>
        <charset val="134"/>
      </rPr>
      <t>年肉兔产业示范基地提升项目</t>
    </r>
  </si>
  <si>
    <r>
      <rPr>
        <sz val="16"/>
        <rFont val="方正仿宋_GBK"/>
        <charset val="134"/>
      </rPr>
      <t>新建</t>
    </r>
    <r>
      <rPr>
        <sz val="16"/>
        <rFont val="Times New Roman"/>
        <charset val="134"/>
      </rPr>
      <t>40000</t>
    </r>
    <r>
      <rPr>
        <sz val="16"/>
        <rFont val="方正仿宋_GBK"/>
        <charset val="134"/>
      </rPr>
      <t>只肉兔养殖圈舍，配套</t>
    </r>
    <r>
      <rPr>
        <sz val="16"/>
        <rFont val="Times New Roman"/>
        <charset val="134"/>
      </rPr>
      <t>40000</t>
    </r>
    <r>
      <rPr>
        <sz val="16"/>
        <rFont val="方正仿宋_GBK"/>
        <charset val="134"/>
      </rPr>
      <t>只养殖设施设备。</t>
    </r>
  </si>
  <si>
    <t>议学村、三湾村</t>
  </si>
  <si>
    <r>
      <rPr>
        <sz val="16"/>
        <rFont val="方正仿宋_GBK"/>
        <charset val="134"/>
      </rPr>
      <t>通过肉兔产业示范基地提升项目，引导</t>
    </r>
    <r>
      <rPr>
        <sz val="16"/>
        <rFont val="Times New Roman"/>
        <charset val="134"/>
      </rPr>
      <t>10</t>
    </r>
    <r>
      <rPr>
        <sz val="16"/>
        <rFont val="方正仿宋_GBK"/>
        <charset val="134"/>
      </rPr>
      <t>户以上农户发展肉兔产业，增加养殖户收入户均</t>
    </r>
    <r>
      <rPr>
        <sz val="16"/>
        <rFont val="Times New Roman"/>
        <charset val="134"/>
      </rPr>
      <t>1000</t>
    </r>
    <r>
      <rPr>
        <sz val="16"/>
        <rFont val="方正仿宋_GBK"/>
        <charset val="134"/>
      </rPr>
      <t>元以上，壮大坪坝镇肉兔特色产业发展，受益群众</t>
    </r>
    <r>
      <rPr>
        <sz val="16"/>
        <rFont val="Times New Roman"/>
        <charset val="134"/>
      </rPr>
      <t>1000</t>
    </r>
    <r>
      <rPr>
        <sz val="16"/>
        <rFont val="方正仿宋_GBK"/>
        <charset val="134"/>
      </rPr>
      <t>余人，其中脱贫人口和监测对象</t>
    </r>
    <r>
      <rPr>
        <sz val="16"/>
        <rFont val="Times New Roman"/>
        <charset val="134"/>
      </rPr>
      <t>160</t>
    </r>
    <r>
      <rPr>
        <sz val="16"/>
        <rFont val="方正仿宋_GBK"/>
        <charset val="134"/>
      </rPr>
      <t>余人。</t>
    </r>
  </si>
  <si>
    <r>
      <rPr>
        <sz val="16"/>
        <rFont val="方正仿宋_GBK"/>
        <charset val="134"/>
      </rPr>
      <t>一、群众参与</t>
    </r>
    <r>
      <rPr>
        <sz val="16"/>
        <rFont val="Times New Roman"/>
        <charset val="134"/>
      </rPr>
      <t>:10</t>
    </r>
    <r>
      <rPr>
        <sz val="16"/>
        <rFont val="方正仿宋_GBK"/>
        <charset val="134"/>
      </rPr>
      <t>人参与前期项目确定会议、决议，</t>
    </r>
    <r>
      <rPr>
        <sz val="16"/>
        <rFont val="Times New Roman"/>
        <charset val="134"/>
      </rPr>
      <t>20</t>
    </r>
    <r>
      <rPr>
        <sz val="16"/>
        <rFont val="方正仿宋_GBK"/>
        <charset val="134"/>
      </rPr>
      <t>余人参与入库项目的选择，</t>
    </r>
    <r>
      <rPr>
        <sz val="16"/>
        <rFont val="Times New Roman"/>
        <charset val="134"/>
      </rPr>
      <t>3</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 xml:space="preserve">
1.</t>
    </r>
    <r>
      <rPr>
        <sz val="16"/>
        <rFont val="方正仿宋_GBK"/>
        <charset val="134"/>
      </rPr>
      <t>吸纳</t>
    </r>
    <r>
      <rPr>
        <sz val="16"/>
        <rFont val="Times New Roman"/>
        <charset val="134"/>
      </rPr>
      <t>10</t>
    </r>
    <r>
      <rPr>
        <sz val="16"/>
        <rFont val="方正仿宋_GBK"/>
        <charset val="134"/>
      </rPr>
      <t>户以上群众分散养殖，村级专业合作社组织，肉兔企业统一收购统一销售，户均增收</t>
    </r>
    <r>
      <rPr>
        <sz val="16"/>
        <rFont val="Times New Roman"/>
        <charset val="134"/>
      </rPr>
      <t>1000</t>
    </r>
    <r>
      <rPr>
        <sz val="16"/>
        <rFont val="方正仿宋_GBK"/>
        <charset val="134"/>
      </rPr>
      <t>元以上。</t>
    </r>
    <r>
      <rPr>
        <sz val="16"/>
        <rFont val="Times New Roman"/>
        <charset val="134"/>
      </rPr>
      <t xml:space="preserve">
2</t>
    </r>
    <r>
      <rPr>
        <sz val="16"/>
        <rFont val="方正仿宋_GBK"/>
        <charset val="134"/>
      </rPr>
      <t>，村级集体经济组织与市场主体合作，</t>
    </r>
    <r>
      <rPr>
        <sz val="16"/>
        <rFont val="Times New Roman"/>
        <charset val="134"/>
      </rPr>
      <t>20</t>
    </r>
    <r>
      <rPr>
        <sz val="16"/>
        <rFont val="方正仿宋_GBK"/>
        <charset val="134"/>
      </rPr>
      <t>名以上股民代表参与决策，群众监督，增加村级集体经济收入</t>
    </r>
    <r>
      <rPr>
        <sz val="16"/>
        <rFont val="Times New Roman"/>
        <charset val="134"/>
      </rPr>
      <t>6</t>
    </r>
    <r>
      <rPr>
        <sz val="16"/>
        <rFont val="方正仿宋_GBK"/>
        <charset val="134"/>
      </rPr>
      <t>万元以上。</t>
    </r>
  </si>
  <si>
    <r>
      <rPr>
        <sz val="16"/>
        <rFont val="方正仿宋_GBK"/>
        <charset val="134"/>
      </rPr>
      <t>建成</t>
    </r>
    <r>
      <rPr>
        <sz val="16"/>
        <rFont val="Times New Roman"/>
        <charset val="134"/>
      </rPr>
      <t>40000</t>
    </r>
    <r>
      <rPr>
        <sz val="16"/>
        <rFont val="方正仿宋_GBK"/>
        <charset val="134"/>
      </rPr>
      <t>只肉兔养殖圈舍，带动</t>
    </r>
    <r>
      <rPr>
        <sz val="16"/>
        <rFont val="Times New Roman"/>
        <charset val="134"/>
      </rPr>
      <t>10</t>
    </r>
    <r>
      <rPr>
        <sz val="16"/>
        <rFont val="方正仿宋_GBK"/>
        <charset val="134"/>
      </rPr>
      <t>户以上农户直接发展肉兔养殖，简接以分红方式带动</t>
    </r>
    <r>
      <rPr>
        <sz val="16"/>
        <rFont val="Times New Roman"/>
        <charset val="134"/>
      </rPr>
      <t>456</t>
    </r>
    <r>
      <rPr>
        <sz val="16"/>
        <rFont val="方正仿宋_GBK"/>
        <charset val="134"/>
      </rPr>
      <t>户</t>
    </r>
    <r>
      <rPr>
        <sz val="16"/>
        <rFont val="Times New Roman"/>
        <charset val="134"/>
      </rPr>
      <t>1523</t>
    </r>
    <r>
      <rPr>
        <sz val="16"/>
        <rFont val="方正仿宋_GBK"/>
        <charset val="134"/>
      </rPr>
      <t>人增收。</t>
    </r>
  </si>
  <si>
    <r>
      <rPr>
        <sz val="16"/>
        <rFont val="方正仿宋_GBK"/>
        <charset val="134"/>
      </rPr>
      <t>新建年出栏</t>
    </r>
    <r>
      <rPr>
        <sz val="16"/>
        <rFont val="Times New Roman"/>
        <charset val="134"/>
      </rPr>
      <t>40000</t>
    </r>
    <r>
      <rPr>
        <sz val="16"/>
        <rFont val="方正仿宋_GBK"/>
        <charset val="134"/>
      </rPr>
      <t>只肉兔养殖基地</t>
    </r>
  </si>
  <si>
    <r>
      <rPr>
        <sz val="16"/>
        <rFont val="方正仿宋_GBK"/>
        <charset val="134"/>
      </rPr>
      <t>项目验收合格率</t>
    </r>
    <r>
      <rPr>
        <sz val="16"/>
        <rFont val="Times New Roman"/>
        <charset val="134"/>
      </rPr>
      <t>≥95%</t>
    </r>
  </si>
  <si>
    <r>
      <rPr>
        <sz val="16"/>
        <rFont val="方正仿宋_GBK"/>
        <charset val="134"/>
      </rPr>
      <t>项目完成及时率</t>
    </r>
    <r>
      <rPr>
        <sz val="16"/>
        <rFont val="Times New Roman"/>
        <charset val="134"/>
      </rPr>
      <t>≥95%</t>
    </r>
  </si>
  <si>
    <r>
      <rPr>
        <sz val="16"/>
        <rFont val="方正仿宋_GBK"/>
        <charset val="134"/>
      </rPr>
      <t>圈舍补助</t>
    </r>
    <r>
      <rPr>
        <sz val="16"/>
        <rFont val="Times New Roman"/>
        <charset val="134"/>
      </rPr>
      <t>≤200</t>
    </r>
    <r>
      <rPr>
        <sz val="16"/>
        <rFont val="方正仿宋_GBK"/>
        <charset val="134"/>
      </rPr>
      <t>元</t>
    </r>
    <r>
      <rPr>
        <sz val="16"/>
        <rFont val="Times New Roman"/>
        <charset val="134"/>
      </rPr>
      <t>/</t>
    </r>
    <r>
      <rPr>
        <sz val="16"/>
        <rFont val="方正仿宋_GBK"/>
        <charset val="134"/>
      </rPr>
      <t>平方米</t>
    </r>
  </si>
  <si>
    <r>
      <rPr>
        <sz val="16"/>
        <rFont val="方正仿宋_GBK"/>
        <charset val="134"/>
      </rPr>
      <t>养殖户户均增收约</t>
    </r>
    <r>
      <rPr>
        <sz val="16"/>
        <rFont val="Times New Roman"/>
        <charset val="134"/>
      </rPr>
      <t>1000</t>
    </r>
    <r>
      <rPr>
        <sz val="16"/>
        <rFont val="方正仿宋_GBK"/>
        <charset val="134"/>
      </rPr>
      <t>元以上，村级集体经济组织增收</t>
    </r>
    <r>
      <rPr>
        <sz val="16"/>
        <rFont val="Times New Roman"/>
        <charset val="134"/>
      </rPr>
      <t>6</t>
    </r>
    <r>
      <rPr>
        <sz val="16"/>
        <rFont val="方正仿宋_GBK"/>
        <charset val="134"/>
      </rPr>
      <t>万元以上。</t>
    </r>
  </si>
  <si>
    <t>激发群众内生动力，带动群众投入产业发展，提高议学村村肉兔养殖技术水平。</t>
  </si>
  <si>
    <r>
      <rPr>
        <sz val="16"/>
        <rFont val="方正仿宋_GBK"/>
        <charset val="134"/>
      </rPr>
      <t>产业可持续发展</t>
    </r>
    <r>
      <rPr>
        <sz val="16"/>
        <rFont val="Times New Roman"/>
        <charset val="134"/>
      </rPr>
      <t>≥5</t>
    </r>
    <r>
      <rPr>
        <sz val="16"/>
        <rFont val="方正仿宋_GBK"/>
        <charset val="134"/>
      </rPr>
      <t>年</t>
    </r>
  </si>
  <si>
    <r>
      <rPr>
        <sz val="16"/>
        <rFont val="方正仿宋_GBK"/>
        <charset val="134"/>
      </rPr>
      <t>分红资金的</t>
    </r>
    <r>
      <rPr>
        <sz val="16"/>
        <rFont val="Times New Roman"/>
        <charset val="134"/>
      </rPr>
      <t>60%</t>
    </r>
    <r>
      <rPr>
        <sz val="16"/>
        <rFont val="方正仿宋_GBK"/>
        <charset val="134"/>
      </rPr>
      <t>用于股民分红</t>
    </r>
  </si>
  <si>
    <t>代信清</t>
  </si>
  <si>
    <r>
      <rPr>
        <sz val="16"/>
        <rFont val="方正仿宋_GBK"/>
        <charset val="134"/>
      </rPr>
      <t>城口县坪坝镇</t>
    </r>
    <r>
      <rPr>
        <sz val="16"/>
        <rFont val="Times New Roman"/>
        <charset val="134"/>
      </rPr>
      <t>2024</t>
    </r>
    <r>
      <rPr>
        <sz val="16"/>
        <rFont val="方正仿宋_GBK"/>
        <charset val="134"/>
      </rPr>
      <t>年党参种植项目</t>
    </r>
  </si>
  <si>
    <t>种植业</t>
  </si>
  <si>
    <r>
      <rPr>
        <sz val="16"/>
        <rFont val="方正仿宋_GBK"/>
        <charset val="134"/>
      </rPr>
      <t>聚马村种植党参</t>
    </r>
    <r>
      <rPr>
        <sz val="16"/>
        <rFont val="Times New Roman"/>
        <charset val="134"/>
      </rPr>
      <t>400</t>
    </r>
    <r>
      <rPr>
        <sz val="16"/>
        <rFont val="方正仿宋_GBK"/>
        <charset val="134"/>
      </rPr>
      <t>亩</t>
    </r>
    <r>
      <rPr>
        <sz val="16"/>
        <rFont val="Times New Roman"/>
        <charset val="134"/>
      </rPr>
      <t>,</t>
    </r>
    <r>
      <rPr>
        <sz val="16"/>
        <rFont val="方正仿宋_GBK"/>
        <charset val="134"/>
      </rPr>
      <t>按照</t>
    </r>
    <r>
      <rPr>
        <sz val="16"/>
        <rFont val="Times New Roman"/>
        <charset val="134"/>
      </rPr>
      <t>1000</t>
    </r>
    <r>
      <rPr>
        <sz val="16"/>
        <rFont val="方正仿宋_GBK"/>
        <charset val="134"/>
      </rPr>
      <t>元</t>
    </r>
    <r>
      <rPr>
        <sz val="16"/>
        <rFont val="Times New Roman"/>
        <charset val="134"/>
      </rPr>
      <t>/</t>
    </r>
    <r>
      <rPr>
        <sz val="16"/>
        <rFont val="方正仿宋_GBK"/>
        <charset val="134"/>
      </rPr>
      <t>亩补助标准予以补助。</t>
    </r>
  </si>
  <si>
    <t>坪坝镇聚马村</t>
  </si>
  <si>
    <r>
      <rPr>
        <sz val="16"/>
        <rFont val="方正仿宋_GBK"/>
        <charset val="134"/>
      </rPr>
      <t>通过发展党参种植</t>
    </r>
    <r>
      <rPr>
        <sz val="16"/>
        <rFont val="Times New Roman"/>
        <charset val="134"/>
      </rPr>
      <t>400</t>
    </r>
    <r>
      <rPr>
        <sz val="16"/>
        <rFont val="方正仿宋_GBK"/>
        <charset val="134"/>
      </rPr>
      <t>亩，带动群众</t>
    </r>
    <r>
      <rPr>
        <sz val="16"/>
        <rFont val="Times New Roman"/>
        <charset val="134"/>
      </rPr>
      <t>60</t>
    </r>
    <r>
      <rPr>
        <sz val="16"/>
        <rFont val="方正仿宋_GBK"/>
        <charset val="134"/>
      </rPr>
      <t>余户增收</t>
    </r>
    <r>
      <rPr>
        <sz val="16"/>
        <rFont val="Times New Roman"/>
        <charset val="134"/>
      </rPr>
      <t>1000</t>
    </r>
    <r>
      <rPr>
        <sz val="16"/>
        <rFont val="方正仿宋_GBK"/>
        <charset val="134"/>
      </rPr>
      <t>余元。</t>
    </r>
  </si>
  <si>
    <r>
      <rPr>
        <sz val="16"/>
        <rFont val="方正仿宋_GBK"/>
        <charset val="134"/>
      </rPr>
      <t>一、群众参与</t>
    </r>
    <r>
      <rPr>
        <sz val="16"/>
        <rFont val="Times New Roman"/>
        <charset val="134"/>
      </rPr>
      <t>:10</t>
    </r>
    <r>
      <rPr>
        <sz val="16"/>
        <rFont val="方正仿宋_GBK"/>
        <charset val="134"/>
      </rPr>
      <t>人参与前期项目确定会议、决议，</t>
    </r>
    <r>
      <rPr>
        <sz val="16"/>
        <rFont val="Times New Roman"/>
        <charset val="134"/>
      </rPr>
      <t>20</t>
    </r>
    <r>
      <rPr>
        <sz val="16"/>
        <rFont val="方正仿宋_GBK"/>
        <charset val="134"/>
      </rPr>
      <t>余人参与入库项目的选择，</t>
    </r>
    <r>
      <rPr>
        <sz val="16"/>
        <rFont val="Times New Roman"/>
        <charset val="134"/>
      </rPr>
      <t>3</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二、利益联结机制：扩大聚马村中药材种植规模，带动辖区</t>
    </r>
    <r>
      <rPr>
        <sz val="16"/>
        <rFont val="Times New Roman"/>
        <charset val="134"/>
      </rPr>
      <t>60</t>
    </r>
    <r>
      <rPr>
        <sz val="16"/>
        <rFont val="方正仿宋_GBK"/>
        <charset val="134"/>
      </rPr>
      <t>余户农户户均增加收入</t>
    </r>
    <r>
      <rPr>
        <sz val="16"/>
        <rFont val="Times New Roman"/>
        <charset val="134"/>
      </rPr>
      <t>1000</t>
    </r>
    <r>
      <rPr>
        <sz val="16"/>
        <rFont val="方正仿宋_GBK"/>
        <charset val="134"/>
      </rPr>
      <t>余元。</t>
    </r>
  </si>
  <si>
    <r>
      <rPr>
        <sz val="16"/>
        <rFont val="方正仿宋_GBK"/>
        <charset val="134"/>
      </rPr>
      <t>发展党参种植</t>
    </r>
    <r>
      <rPr>
        <sz val="16"/>
        <rFont val="Times New Roman"/>
        <charset val="134"/>
      </rPr>
      <t>400</t>
    </r>
    <r>
      <rPr>
        <sz val="16"/>
        <rFont val="方正仿宋_GBK"/>
        <charset val="134"/>
      </rPr>
      <t>亩，带动</t>
    </r>
    <r>
      <rPr>
        <sz val="16"/>
        <rFont val="Times New Roman"/>
        <charset val="134"/>
      </rPr>
      <t>60</t>
    </r>
    <r>
      <rPr>
        <sz val="16"/>
        <rFont val="方正仿宋_GBK"/>
        <charset val="134"/>
      </rPr>
      <t>户农户产业发展增收</t>
    </r>
    <r>
      <rPr>
        <sz val="16"/>
        <rFont val="Times New Roman"/>
        <charset val="134"/>
      </rPr>
      <t>1000</t>
    </r>
    <r>
      <rPr>
        <sz val="16"/>
        <rFont val="方正仿宋_GBK"/>
        <charset val="134"/>
      </rPr>
      <t>余元。</t>
    </r>
  </si>
  <si>
    <r>
      <rPr>
        <sz val="16"/>
        <rFont val="方正仿宋_GBK"/>
        <charset val="134"/>
      </rPr>
      <t>种植党参</t>
    </r>
    <r>
      <rPr>
        <sz val="16"/>
        <rFont val="Times New Roman"/>
        <charset val="134"/>
      </rPr>
      <t>400</t>
    </r>
    <r>
      <rPr>
        <sz val="16"/>
        <rFont val="方正仿宋_GBK"/>
        <charset val="134"/>
      </rPr>
      <t>亩</t>
    </r>
  </si>
  <si>
    <r>
      <rPr>
        <sz val="16"/>
        <rFont val="Times New Roman"/>
        <charset val="134"/>
      </rPr>
      <t>1000</t>
    </r>
    <r>
      <rPr>
        <sz val="16"/>
        <rFont val="方正仿宋_GBK"/>
        <charset val="134"/>
      </rPr>
      <t>元</t>
    </r>
    <r>
      <rPr>
        <sz val="16"/>
        <rFont val="Times New Roman"/>
        <charset val="134"/>
      </rPr>
      <t>/</t>
    </r>
    <r>
      <rPr>
        <sz val="16"/>
        <rFont val="方正仿宋_GBK"/>
        <charset val="134"/>
      </rPr>
      <t>亩</t>
    </r>
  </si>
  <si>
    <r>
      <rPr>
        <sz val="16"/>
        <rFont val="方正仿宋_GBK"/>
        <charset val="134"/>
      </rPr>
      <t>带动农户产业增收</t>
    </r>
    <r>
      <rPr>
        <sz val="16"/>
        <rFont val="Times New Roman"/>
        <charset val="134"/>
      </rPr>
      <t>1000</t>
    </r>
    <r>
      <rPr>
        <sz val="16"/>
        <rFont val="方正仿宋_GBK"/>
        <charset val="134"/>
      </rPr>
      <t>余元。</t>
    </r>
  </si>
  <si>
    <r>
      <rPr>
        <sz val="16"/>
        <rFont val="Times New Roman"/>
        <charset val="134"/>
      </rPr>
      <t>565</t>
    </r>
    <r>
      <rPr>
        <sz val="16"/>
        <rFont val="方正仿宋_GBK"/>
        <charset val="134"/>
      </rPr>
      <t>人受益</t>
    </r>
  </si>
  <si>
    <r>
      <rPr>
        <sz val="16"/>
        <rFont val="方正仿宋_GBK"/>
        <charset val="134"/>
      </rPr>
      <t>群众持续增收</t>
    </r>
    <r>
      <rPr>
        <sz val="16"/>
        <rFont val="Times New Roman"/>
        <charset val="134"/>
      </rPr>
      <t>≥3</t>
    </r>
    <r>
      <rPr>
        <sz val="16"/>
        <rFont val="方正仿宋_GBK"/>
        <charset val="134"/>
      </rPr>
      <t>年</t>
    </r>
  </si>
  <si>
    <r>
      <rPr>
        <sz val="16"/>
        <rFont val="方正仿宋_GBK"/>
        <charset val="134"/>
      </rPr>
      <t>城口县</t>
    </r>
    <r>
      <rPr>
        <sz val="16"/>
        <rFont val="Times New Roman"/>
        <charset val="134"/>
      </rPr>
      <t>2024</t>
    </r>
    <r>
      <rPr>
        <sz val="16"/>
        <rFont val="方正仿宋_GBK"/>
        <charset val="134"/>
      </rPr>
      <t>年坪坝镇农文旅示范基地</t>
    </r>
  </si>
  <si>
    <r>
      <rPr>
        <sz val="16"/>
        <rFont val="方正仿宋_GBK"/>
        <charset val="134"/>
      </rPr>
      <t>新建农文旅示范基地约</t>
    </r>
    <r>
      <rPr>
        <sz val="16"/>
        <rFont val="Times New Roman"/>
        <charset val="134"/>
      </rPr>
      <t>200</t>
    </r>
    <r>
      <rPr>
        <sz val="16"/>
        <rFont val="方正仿宋_GBK"/>
        <charset val="134"/>
      </rPr>
      <t>亩（由市场主体流转土地），配套建设生产生活便道、棚子等产业基础设施，用于承接新华村</t>
    </r>
    <r>
      <rPr>
        <sz val="16"/>
        <rFont val="Times New Roman"/>
        <charset val="134"/>
      </rPr>
      <t>“</t>
    </r>
    <r>
      <rPr>
        <sz val="16"/>
        <rFont val="方正仿宋_GBK"/>
        <charset val="134"/>
      </rPr>
      <t>香山乐园</t>
    </r>
    <r>
      <rPr>
        <sz val="16"/>
        <rFont val="Times New Roman"/>
        <charset val="134"/>
      </rPr>
      <t>”</t>
    </r>
    <r>
      <rPr>
        <sz val="16"/>
        <rFont val="方正仿宋_GBK"/>
        <charset val="134"/>
      </rPr>
      <t>田园综合体拟征收地区产业。</t>
    </r>
  </si>
  <si>
    <t>坪坝镇新华村等</t>
  </si>
  <si>
    <r>
      <rPr>
        <sz val="16"/>
        <rFont val="方正仿宋_GBK"/>
        <charset val="134"/>
      </rPr>
      <t>通过流转土地</t>
    </r>
    <r>
      <rPr>
        <sz val="16"/>
        <rFont val="Times New Roman"/>
        <charset val="134"/>
      </rPr>
      <t>200</t>
    </r>
    <r>
      <rPr>
        <sz val="16"/>
        <rFont val="方正仿宋_GBK"/>
        <charset val="134"/>
      </rPr>
      <t>亩，建设坪坝镇农文旅示范基地，促进新华村</t>
    </r>
    <r>
      <rPr>
        <sz val="16"/>
        <rFont val="Times New Roman"/>
        <charset val="134"/>
      </rPr>
      <t>“</t>
    </r>
    <r>
      <rPr>
        <sz val="16"/>
        <rFont val="方正仿宋_GBK"/>
        <charset val="134"/>
      </rPr>
      <t>香山乐园</t>
    </r>
    <r>
      <rPr>
        <sz val="16"/>
        <rFont val="Times New Roman"/>
        <charset val="134"/>
      </rPr>
      <t>”</t>
    </r>
    <r>
      <rPr>
        <sz val="16"/>
        <rFont val="方正仿宋_GBK"/>
        <charset val="134"/>
      </rPr>
      <t>田园综合体发展，受益群众</t>
    </r>
    <r>
      <rPr>
        <sz val="16"/>
        <rFont val="Times New Roman"/>
        <charset val="134"/>
      </rPr>
      <t>568</t>
    </r>
    <r>
      <rPr>
        <sz val="16"/>
        <rFont val="方正仿宋_GBK"/>
        <charset val="134"/>
      </rPr>
      <t>户</t>
    </r>
    <r>
      <rPr>
        <sz val="16"/>
        <rFont val="Times New Roman"/>
        <charset val="134"/>
      </rPr>
      <t>2680</t>
    </r>
    <r>
      <rPr>
        <sz val="16"/>
        <rFont val="方正仿宋_GBK"/>
        <charset val="134"/>
      </rPr>
      <t>人，其中脱贫人口和监测对象</t>
    </r>
    <r>
      <rPr>
        <sz val="16"/>
        <rFont val="Times New Roman"/>
        <charset val="134"/>
      </rPr>
      <t>300</t>
    </r>
    <r>
      <rPr>
        <sz val="16"/>
        <rFont val="方正仿宋_GBK"/>
        <charset val="134"/>
      </rPr>
      <t>余人。</t>
    </r>
  </si>
  <si>
    <r>
      <rPr>
        <sz val="16"/>
        <rFont val="方正仿宋_GBK"/>
        <charset val="134"/>
      </rPr>
      <t>一、群众参与</t>
    </r>
    <r>
      <rPr>
        <sz val="16"/>
        <rFont val="Times New Roman"/>
        <charset val="134"/>
      </rPr>
      <t>:10</t>
    </r>
    <r>
      <rPr>
        <sz val="16"/>
        <rFont val="方正仿宋_GBK"/>
        <charset val="134"/>
      </rPr>
      <t>人参与前期项目确定会议、决议，</t>
    </r>
    <r>
      <rPr>
        <sz val="16"/>
        <rFont val="Times New Roman"/>
        <charset val="134"/>
      </rPr>
      <t>30</t>
    </r>
    <r>
      <rPr>
        <sz val="16"/>
        <rFont val="方正仿宋_GBK"/>
        <charset val="134"/>
      </rPr>
      <t>余人参与入库项目的选择，</t>
    </r>
    <r>
      <rPr>
        <sz val="16"/>
        <rFont val="Times New Roman"/>
        <charset val="134"/>
      </rPr>
      <t>3</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二、利益联结机制：壮大了新华村</t>
    </r>
    <r>
      <rPr>
        <sz val="16"/>
        <rFont val="Times New Roman"/>
        <charset val="134"/>
      </rPr>
      <t>“</t>
    </r>
    <r>
      <rPr>
        <sz val="16"/>
        <rFont val="方正仿宋_GBK"/>
        <charset val="134"/>
      </rPr>
      <t>香山乐园</t>
    </r>
    <r>
      <rPr>
        <sz val="16"/>
        <rFont val="Times New Roman"/>
        <charset val="134"/>
      </rPr>
      <t>”</t>
    </r>
    <r>
      <rPr>
        <sz val="16"/>
        <rFont val="方正仿宋_GBK"/>
        <charset val="134"/>
      </rPr>
      <t>田园综合体规模，吸纳</t>
    </r>
    <r>
      <rPr>
        <sz val="16"/>
        <rFont val="Times New Roman"/>
        <charset val="134"/>
      </rPr>
      <t>20</t>
    </r>
    <r>
      <rPr>
        <sz val="16"/>
        <rFont val="方正仿宋_GBK"/>
        <charset val="134"/>
      </rPr>
      <t>名以上群众参与务工；</t>
    </r>
    <r>
      <rPr>
        <sz val="16"/>
        <rFont val="Times New Roman"/>
        <charset val="134"/>
      </rPr>
      <t>50</t>
    </r>
    <r>
      <rPr>
        <sz val="16"/>
        <rFont val="方正仿宋_GBK"/>
        <charset val="134"/>
      </rPr>
      <t>名以上群众得到土地租金，</t>
    </r>
    <r>
      <rPr>
        <sz val="16"/>
        <rFont val="Times New Roman"/>
        <charset val="134"/>
      </rPr>
      <t>568</t>
    </r>
    <r>
      <rPr>
        <sz val="16"/>
        <rFont val="方正仿宋_GBK"/>
        <charset val="134"/>
      </rPr>
      <t>户</t>
    </r>
    <r>
      <rPr>
        <sz val="16"/>
        <rFont val="Times New Roman"/>
        <charset val="134"/>
      </rPr>
      <t>2680</t>
    </r>
    <r>
      <rPr>
        <sz val="16"/>
        <rFont val="方正仿宋_GBK"/>
        <charset val="134"/>
      </rPr>
      <t>人分红增收。</t>
    </r>
  </si>
  <si>
    <r>
      <rPr>
        <sz val="16"/>
        <rFont val="方正仿宋_GBK"/>
        <charset val="134"/>
      </rPr>
      <t>建成农文旅示范基地约</t>
    </r>
    <r>
      <rPr>
        <sz val="16"/>
        <rFont val="Times New Roman"/>
        <charset val="134"/>
      </rPr>
      <t>200</t>
    </r>
    <r>
      <rPr>
        <sz val="16"/>
        <rFont val="方正仿宋_GBK"/>
        <charset val="134"/>
      </rPr>
      <t>亩，，简接带动约</t>
    </r>
    <r>
      <rPr>
        <sz val="16"/>
        <rFont val="Times New Roman"/>
        <charset val="134"/>
      </rPr>
      <t>568</t>
    </r>
    <r>
      <rPr>
        <sz val="16"/>
        <rFont val="方正仿宋_GBK"/>
        <charset val="134"/>
      </rPr>
      <t>户（</t>
    </r>
    <r>
      <rPr>
        <sz val="16"/>
        <rFont val="Times New Roman"/>
        <charset val="134"/>
      </rPr>
      <t>2680</t>
    </r>
    <r>
      <rPr>
        <sz val="16"/>
        <rFont val="方正仿宋_GBK"/>
        <charset val="134"/>
      </rPr>
      <t>人）分红增收。</t>
    </r>
  </si>
  <si>
    <r>
      <rPr>
        <sz val="16"/>
        <rFont val="方正仿宋_GBK"/>
        <charset val="134"/>
      </rPr>
      <t>新建农文旅示范基地约</t>
    </r>
    <r>
      <rPr>
        <sz val="16"/>
        <rFont val="Times New Roman"/>
        <charset val="134"/>
      </rPr>
      <t>200</t>
    </r>
    <r>
      <rPr>
        <sz val="16"/>
        <rFont val="方正仿宋_GBK"/>
        <charset val="134"/>
      </rPr>
      <t>亩。</t>
    </r>
  </si>
  <si>
    <r>
      <rPr>
        <sz val="16"/>
        <rFont val="Times New Roman"/>
        <charset val="134"/>
      </rPr>
      <t>1</t>
    </r>
    <r>
      <rPr>
        <sz val="16"/>
        <rFont val="方正仿宋_GBK"/>
        <charset val="134"/>
      </rPr>
      <t>万元</t>
    </r>
    <r>
      <rPr>
        <sz val="16"/>
        <rFont val="Times New Roman"/>
        <charset val="134"/>
      </rPr>
      <t>/</t>
    </r>
    <r>
      <rPr>
        <sz val="16"/>
        <rFont val="方正仿宋_GBK"/>
        <charset val="134"/>
      </rPr>
      <t>亩</t>
    </r>
  </si>
  <si>
    <r>
      <rPr>
        <sz val="16"/>
        <rFont val="方正仿宋_GBK"/>
        <charset val="134"/>
      </rPr>
      <t>农户家庭年收入增加约</t>
    </r>
    <r>
      <rPr>
        <sz val="16"/>
        <rFont val="Times New Roman"/>
        <charset val="134"/>
      </rPr>
      <t>1000</t>
    </r>
    <r>
      <rPr>
        <sz val="16"/>
        <rFont val="方正仿宋_GBK"/>
        <charset val="134"/>
      </rPr>
      <t>元。</t>
    </r>
  </si>
  <si>
    <t>激发群众内生动力，带动群众投入产业发展。</t>
  </si>
  <si>
    <r>
      <rPr>
        <sz val="16"/>
        <rFont val="方正仿宋_GBK"/>
        <charset val="134"/>
      </rPr>
      <t>城口县坪坝镇</t>
    </r>
    <r>
      <rPr>
        <sz val="16"/>
        <rFont val="Times New Roman"/>
        <charset val="134"/>
      </rPr>
      <t>2024</t>
    </r>
    <r>
      <rPr>
        <sz val="16"/>
        <rFont val="方正仿宋_GBK"/>
        <charset val="134"/>
      </rPr>
      <t>年瓦房村</t>
    </r>
    <r>
      <rPr>
        <sz val="16"/>
        <rFont val="Times New Roman"/>
        <charset val="134"/>
      </rPr>
      <t>1</t>
    </r>
    <r>
      <rPr>
        <sz val="16"/>
        <rFont val="方正仿宋_GBK"/>
        <charset val="134"/>
      </rPr>
      <t>社产业用水项目</t>
    </r>
  </si>
  <si>
    <r>
      <rPr>
        <sz val="16"/>
        <rFont val="方正仿宋_GBK"/>
        <charset val="134"/>
      </rPr>
      <t>陈开友旁边山坪塘容积</t>
    </r>
    <r>
      <rPr>
        <sz val="16"/>
        <rFont val="Times New Roman"/>
        <charset val="134"/>
      </rPr>
      <t>5400m³</t>
    </r>
    <r>
      <rPr>
        <sz val="16"/>
        <rFont val="方正仿宋_GBK"/>
        <charset val="134"/>
      </rPr>
      <t>（长</t>
    </r>
    <r>
      <rPr>
        <sz val="16"/>
        <rFont val="Times New Roman"/>
        <charset val="134"/>
      </rPr>
      <t>120m</t>
    </r>
    <r>
      <rPr>
        <sz val="16"/>
        <rFont val="方正仿宋_GBK"/>
        <charset val="134"/>
      </rPr>
      <t>、宽</t>
    </r>
    <r>
      <rPr>
        <sz val="16"/>
        <rFont val="Times New Roman"/>
        <charset val="134"/>
      </rPr>
      <t>15m</t>
    </r>
    <r>
      <rPr>
        <sz val="16"/>
        <rFont val="方正仿宋_GBK"/>
        <charset val="134"/>
      </rPr>
      <t>、高</t>
    </r>
    <r>
      <rPr>
        <sz val="16"/>
        <rFont val="Times New Roman"/>
        <charset val="134"/>
      </rPr>
      <t>3m</t>
    </r>
    <r>
      <rPr>
        <sz val="16"/>
        <rFont val="方正仿宋_GBK"/>
        <charset val="134"/>
      </rPr>
      <t>）维修改造，解决周边农业产业干旱灌溉共计</t>
    </r>
    <r>
      <rPr>
        <sz val="16"/>
        <rFont val="Times New Roman"/>
        <charset val="134"/>
      </rPr>
      <t>300</t>
    </r>
    <r>
      <rPr>
        <sz val="16"/>
        <rFont val="方正仿宋_GBK"/>
        <charset val="134"/>
      </rPr>
      <t>亩。</t>
    </r>
  </si>
  <si>
    <t>坪坝镇瓦房村</t>
  </si>
  <si>
    <r>
      <rPr>
        <sz val="16"/>
        <rFont val="方正仿宋_GBK"/>
        <charset val="134"/>
      </rPr>
      <t>项目实施可不断提高辖区饮水保供能力，改善瓦房村</t>
    </r>
    <r>
      <rPr>
        <sz val="16"/>
        <rFont val="Times New Roman"/>
        <charset val="134"/>
      </rPr>
      <t>100</t>
    </r>
    <r>
      <rPr>
        <sz val="16"/>
        <rFont val="方正仿宋_GBK"/>
        <charset val="134"/>
      </rPr>
      <t>余人（其中脱贫人口和监测对象</t>
    </r>
    <r>
      <rPr>
        <sz val="16"/>
        <rFont val="Times New Roman"/>
        <charset val="134"/>
      </rPr>
      <t>10</t>
    </r>
    <r>
      <rPr>
        <sz val="16"/>
        <rFont val="方正仿宋_GBK"/>
        <charset val="134"/>
      </rPr>
      <t>人）产业用水问题。</t>
    </r>
  </si>
  <si>
    <r>
      <rPr>
        <sz val="16"/>
        <rFont val="方正仿宋_GBK"/>
        <charset val="134"/>
      </rPr>
      <t>一、群众参与</t>
    </r>
    <r>
      <rPr>
        <sz val="16"/>
        <rFont val="Times New Roman"/>
        <charset val="134"/>
      </rPr>
      <t>:10</t>
    </r>
    <r>
      <rPr>
        <sz val="16"/>
        <rFont val="方正仿宋_GBK"/>
        <charset val="134"/>
      </rPr>
      <t>人参与前期项目确定会议、决议，</t>
    </r>
    <r>
      <rPr>
        <sz val="16"/>
        <rFont val="Times New Roman"/>
        <charset val="134"/>
      </rPr>
      <t>20</t>
    </r>
    <r>
      <rPr>
        <sz val="16"/>
        <rFont val="方正仿宋_GBK"/>
        <charset val="134"/>
      </rPr>
      <t>余人参与入库项目的选择，</t>
    </r>
    <r>
      <rPr>
        <sz val="16"/>
        <rFont val="Times New Roman"/>
        <charset val="134"/>
      </rPr>
      <t>3</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二、利益联结机制：通过提升陈开友旁边山坪塘储水条件，降低了瓦房村</t>
    </r>
    <r>
      <rPr>
        <sz val="16"/>
        <rFont val="Times New Roman"/>
        <charset val="134"/>
      </rPr>
      <t>100</t>
    </r>
    <r>
      <rPr>
        <sz val="16"/>
        <rFont val="方正仿宋_GBK"/>
        <charset val="134"/>
      </rPr>
      <t>余人（其中脱贫人口和监测对象</t>
    </r>
    <r>
      <rPr>
        <sz val="16"/>
        <rFont val="Times New Roman"/>
        <charset val="134"/>
      </rPr>
      <t>10</t>
    </r>
    <r>
      <rPr>
        <sz val="16"/>
        <rFont val="方正仿宋_GBK"/>
        <charset val="134"/>
      </rPr>
      <t>人）生产用水支出。</t>
    </r>
  </si>
  <si>
    <r>
      <rPr>
        <sz val="16"/>
        <rFont val="方正仿宋_GBK"/>
        <charset val="134"/>
      </rPr>
      <t>完成山坪塘容积</t>
    </r>
    <r>
      <rPr>
        <sz val="16"/>
        <rFont val="Times New Roman"/>
        <charset val="134"/>
      </rPr>
      <t>5400m³</t>
    </r>
    <r>
      <rPr>
        <sz val="16"/>
        <rFont val="方正仿宋_GBK"/>
        <charset val="134"/>
      </rPr>
      <t>（长</t>
    </r>
    <r>
      <rPr>
        <sz val="16"/>
        <rFont val="Times New Roman"/>
        <charset val="134"/>
      </rPr>
      <t>120m</t>
    </r>
    <r>
      <rPr>
        <sz val="16"/>
        <rFont val="方正仿宋_GBK"/>
        <charset val="134"/>
      </rPr>
      <t>、宽</t>
    </r>
    <r>
      <rPr>
        <sz val="16"/>
        <rFont val="Times New Roman"/>
        <charset val="134"/>
      </rPr>
      <t>15m</t>
    </r>
    <r>
      <rPr>
        <sz val="16"/>
        <rFont val="方正仿宋_GBK"/>
        <charset val="134"/>
      </rPr>
      <t>、高</t>
    </r>
    <r>
      <rPr>
        <sz val="16"/>
        <rFont val="Times New Roman"/>
        <charset val="134"/>
      </rPr>
      <t>3m</t>
    </r>
    <r>
      <rPr>
        <sz val="16"/>
        <rFont val="方正仿宋_GBK"/>
        <charset val="134"/>
      </rPr>
      <t>）维修改造。</t>
    </r>
  </si>
  <si>
    <r>
      <rPr>
        <sz val="16"/>
        <rFont val="方正仿宋_GBK"/>
        <charset val="134"/>
      </rPr>
      <t>山坪塘容积</t>
    </r>
    <r>
      <rPr>
        <sz val="16"/>
        <rFont val="Times New Roman"/>
        <charset val="134"/>
      </rPr>
      <t>5400m³</t>
    </r>
    <r>
      <rPr>
        <sz val="16"/>
        <rFont val="方正仿宋_GBK"/>
        <charset val="134"/>
      </rPr>
      <t>（长</t>
    </r>
    <r>
      <rPr>
        <sz val="16"/>
        <rFont val="Times New Roman"/>
        <charset val="134"/>
      </rPr>
      <t>120m</t>
    </r>
    <r>
      <rPr>
        <sz val="16"/>
        <rFont val="方正仿宋_GBK"/>
        <charset val="134"/>
      </rPr>
      <t>、宽</t>
    </r>
    <r>
      <rPr>
        <sz val="16"/>
        <rFont val="Times New Roman"/>
        <charset val="134"/>
      </rPr>
      <t>15m</t>
    </r>
    <r>
      <rPr>
        <sz val="16"/>
        <rFont val="方正仿宋_GBK"/>
        <charset val="134"/>
      </rPr>
      <t>、高</t>
    </r>
    <r>
      <rPr>
        <sz val="16"/>
        <rFont val="Times New Roman"/>
        <charset val="134"/>
      </rPr>
      <t>3m</t>
    </r>
    <r>
      <rPr>
        <sz val="16"/>
        <rFont val="方正仿宋_GBK"/>
        <charset val="134"/>
      </rPr>
      <t>）维修改造。</t>
    </r>
  </si>
  <si>
    <r>
      <rPr>
        <sz val="16"/>
        <rFont val="Times New Roman"/>
        <charset val="134"/>
      </rPr>
      <t>M7.5</t>
    </r>
    <r>
      <rPr>
        <sz val="16"/>
        <rFont val="方正仿宋_GBK"/>
        <charset val="134"/>
      </rPr>
      <t>片石挡墙</t>
    </r>
    <r>
      <rPr>
        <sz val="16"/>
        <rFont val="Times New Roman"/>
        <charset val="134"/>
      </rPr>
      <t>350</t>
    </r>
    <r>
      <rPr>
        <sz val="16"/>
        <rFont val="方正仿宋_GBK"/>
        <charset val="134"/>
      </rPr>
      <t>元</t>
    </r>
    <r>
      <rPr>
        <sz val="16"/>
        <rFont val="Times New Roman"/>
        <charset val="134"/>
      </rPr>
      <t>/</t>
    </r>
    <r>
      <rPr>
        <sz val="16"/>
        <rFont val="方正仿宋_GBK"/>
        <charset val="134"/>
      </rPr>
      <t>立方米；混凝土</t>
    </r>
    <r>
      <rPr>
        <sz val="16"/>
        <rFont val="Times New Roman"/>
        <charset val="134"/>
      </rPr>
      <t>600</t>
    </r>
    <r>
      <rPr>
        <sz val="16"/>
        <rFont val="方正仿宋_GBK"/>
        <charset val="134"/>
      </rPr>
      <t>元</t>
    </r>
    <r>
      <rPr>
        <sz val="16"/>
        <rFont val="Times New Roman"/>
        <charset val="134"/>
      </rPr>
      <t>/</t>
    </r>
    <r>
      <rPr>
        <sz val="16"/>
        <rFont val="方正仿宋_GBK"/>
        <charset val="134"/>
      </rPr>
      <t>平方米。</t>
    </r>
  </si>
  <si>
    <r>
      <rPr>
        <sz val="16"/>
        <rFont val="方正仿宋_GBK"/>
        <charset val="134"/>
      </rPr>
      <t>降低瓦房村</t>
    </r>
    <r>
      <rPr>
        <sz val="16"/>
        <rFont val="Times New Roman"/>
        <charset val="134"/>
      </rPr>
      <t>100</t>
    </r>
    <r>
      <rPr>
        <sz val="16"/>
        <rFont val="方正仿宋_GBK"/>
        <charset val="134"/>
      </rPr>
      <t>余人生产用水支出。</t>
    </r>
  </si>
  <si>
    <r>
      <rPr>
        <sz val="16"/>
        <rFont val="方正仿宋_GBK"/>
        <charset val="134"/>
      </rPr>
      <t>瓦房村</t>
    </r>
    <r>
      <rPr>
        <sz val="16"/>
        <rFont val="Times New Roman"/>
        <charset val="134"/>
      </rPr>
      <t>100</t>
    </r>
    <r>
      <rPr>
        <sz val="16"/>
        <rFont val="方正仿宋_GBK"/>
        <charset val="134"/>
      </rPr>
      <t>余人受益</t>
    </r>
  </si>
  <si>
    <r>
      <rPr>
        <sz val="16"/>
        <rFont val="方正仿宋_GBK"/>
        <charset val="134"/>
      </rPr>
      <t>工程使用年限</t>
    </r>
    <r>
      <rPr>
        <sz val="16"/>
        <rFont val="Times New Roman"/>
        <charset val="134"/>
      </rPr>
      <t>≥10</t>
    </r>
    <r>
      <rPr>
        <sz val="16"/>
        <rFont val="方正仿宋_GBK"/>
        <charset val="134"/>
      </rPr>
      <t>年</t>
    </r>
  </si>
  <si>
    <r>
      <rPr>
        <sz val="16"/>
        <rFont val="方正仿宋_GBK"/>
        <charset val="134"/>
      </rPr>
      <t>群众满意度</t>
    </r>
    <r>
      <rPr>
        <sz val="16"/>
        <rFont val="Times New Roman"/>
        <charset val="134"/>
      </rPr>
      <t>≥95%</t>
    </r>
  </si>
  <si>
    <r>
      <rPr>
        <sz val="16"/>
        <rFont val="方正仿宋_GBK"/>
        <charset val="134"/>
      </rPr>
      <t>城口县</t>
    </r>
    <r>
      <rPr>
        <sz val="16"/>
        <rFont val="Times New Roman"/>
        <charset val="134"/>
      </rPr>
      <t>2024</t>
    </r>
    <r>
      <rPr>
        <sz val="16"/>
        <rFont val="方正仿宋_GBK"/>
        <charset val="134"/>
      </rPr>
      <t>年坪坝镇议学村农村人居环境综合整治项目</t>
    </r>
  </si>
  <si>
    <r>
      <rPr>
        <sz val="16"/>
        <rFont val="方正仿宋_GBK"/>
        <charset val="134"/>
      </rPr>
      <t>维修</t>
    </r>
    <r>
      <rPr>
        <sz val="16"/>
        <rFont val="Times New Roman"/>
        <charset val="134"/>
      </rPr>
      <t>2.8</t>
    </r>
    <r>
      <rPr>
        <sz val="16"/>
        <rFont val="方正仿宋_GBK"/>
        <charset val="134"/>
      </rPr>
      <t>公里人行步道，提升人行步道沿线村庄配套设施建设，改扩建厕所</t>
    </r>
    <r>
      <rPr>
        <sz val="16"/>
        <rFont val="Times New Roman"/>
        <charset val="134"/>
      </rPr>
      <t>1</t>
    </r>
    <r>
      <rPr>
        <sz val="16"/>
        <rFont val="方正仿宋_GBK"/>
        <charset val="134"/>
      </rPr>
      <t>处并同步建设厕所粪污处理设施，积极打造议学村农村人居环境连片整治，</t>
    </r>
  </si>
  <si>
    <t>坪坝镇议学村</t>
  </si>
  <si>
    <r>
      <rPr>
        <sz val="16"/>
        <rFont val="方正仿宋_GBK"/>
        <charset val="134"/>
      </rPr>
      <t>通过该项目的实施，提升议学村整体农村环境水平，覆盖沿线群众</t>
    </r>
    <r>
      <rPr>
        <sz val="16"/>
        <rFont val="Times New Roman"/>
        <charset val="134"/>
      </rPr>
      <t>300</t>
    </r>
    <r>
      <rPr>
        <sz val="16"/>
        <rFont val="方正仿宋_GBK"/>
        <charset val="134"/>
      </rPr>
      <t>余人，其中脱贫人口和监测对象</t>
    </r>
    <r>
      <rPr>
        <sz val="16"/>
        <rFont val="Times New Roman"/>
        <charset val="134"/>
      </rPr>
      <t>40</t>
    </r>
    <r>
      <rPr>
        <sz val="16"/>
        <rFont val="方正仿宋_GBK"/>
        <charset val="134"/>
      </rPr>
      <t>余人。</t>
    </r>
  </si>
  <si>
    <r>
      <rPr>
        <sz val="16"/>
        <rFont val="方正仿宋_GBK"/>
        <charset val="134"/>
      </rPr>
      <t>一、群众参与</t>
    </r>
    <r>
      <rPr>
        <sz val="16"/>
        <rFont val="Times New Roman"/>
        <charset val="134"/>
      </rPr>
      <t>:10</t>
    </r>
    <r>
      <rPr>
        <sz val="16"/>
        <rFont val="方正仿宋_GBK"/>
        <charset val="134"/>
      </rPr>
      <t>人参与前期项目确定会议、决议，</t>
    </r>
    <r>
      <rPr>
        <sz val="16"/>
        <rFont val="Times New Roman"/>
        <charset val="134"/>
      </rPr>
      <t>20</t>
    </r>
    <r>
      <rPr>
        <sz val="16"/>
        <rFont val="方正仿宋_GBK"/>
        <charset val="134"/>
      </rPr>
      <t>余人参与入库项目的选择，</t>
    </r>
    <r>
      <rPr>
        <sz val="16"/>
        <rFont val="Times New Roman"/>
        <charset val="134"/>
      </rPr>
      <t>7</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 xml:space="preserve">
1.20</t>
    </r>
    <r>
      <rPr>
        <sz val="16"/>
        <rFont val="方正仿宋_GBK"/>
        <charset val="134"/>
      </rPr>
      <t>余名群众参与建设，平均增加群众务工收入</t>
    </r>
    <r>
      <rPr>
        <sz val="16"/>
        <rFont val="Times New Roman"/>
        <charset val="134"/>
      </rPr>
      <t>3000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t>
    </r>
    <r>
      <rPr>
        <sz val="16"/>
        <rFont val="Times New Roman"/>
        <charset val="134"/>
      </rPr>
      <t xml:space="preserve">
2.</t>
    </r>
    <r>
      <rPr>
        <sz val="16"/>
        <rFont val="方正仿宋_GBK"/>
        <charset val="134"/>
      </rPr>
      <t>通过该项目的实施，提升议学村整体农村环境水平，改善沿线</t>
    </r>
    <r>
      <rPr>
        <sz val="16"/>
        <rFont val="Times New Roman"/>
        <charset val="134"/>
      </rPr>
      <t>300</t>
    </r>
    <r>
      <rPr>
        <sz val="16"/>
        <rFont val="方正仿宋_GBK"/>
        <charset val="134"/>
      </rPr>
      <t>余人生活区域环境卫生条件。</t>
    </r>
  </si>
  <si>
    <r>
      <rPr>
        <sz val="16"/>
        <rFont val="方正仿宋_GBK"/>
        <charset val="134"/>
      </rPr>
      <t>全面提升议学村农村人居环境水平，维修</t>
    </r>
    <r>
      <rPr>
        <sz val="16"/>
        <rFont val="Times New Roman"/>
        <charset val="134"/>
      </rPr>
      <t>2.8</t>
    </r>
    <r>
      <rPr>
        <sz val="16"/>
        <rFont val="方正仿宋_GBK"/>
        <charset val="134"/>
      </rPr>
      <t>公里人行步道，并配套建设相关基础设施。</t>
    </r>
  </si>
  <si>
    <r>
      <rPr>
        <sz val="16"/>
        <rFont val="方正仿宋_GBK"/>
        <charset val="134"/>
      </rPr>
      <t>维修</t>
    </r>
    <r>
      <rPr>
        <sz val="16"/>
        <rFont val="Times New Roman"/>
        <charset val="134"/>
      </rPr>
      <t>2.8</t>
    </r>
    <r>
      <rPr>
        <sz val="16"/>
        <rFont val="方正仿宋_GBK"/>
        <charset val="134"/>
      </rPr>
      <t>公里人行步道，提升人行步道沿线村庄配套设施建设，改扩建厕所</t>
    </r>
    <r>
      <rPr>
        <sz val="16"/>
        <rFont val="Times New Roman"/>
        <charset val="134"/>
      </rPr>
      <t>1</t>
    </r>
    <r>
      <rPr>
        <sz val="16"/>
        <rFont val="方正仿宋_GBK"/>
        <charset val="134"/>
      </rPr>
      <t>处并同步建设厕所粪污处理设施。</t>
    </r>
  </si>
  <si>
    <r>
      <rPr>
        <sz val="16"/>
        <rFont val="方正仿宋_GBK"/>
        <charset val="134"/>
      </rPr>
      <t>改善议学村</t>
    </r>
    <r>
      <rPr>
        <sz val="16"/>
        <rFont val="Times New Roman"/>
        <charset val="134"/>
      </rPr>
      <t>300</t>
    </r>
    <r>
      <rPr>
        <sz val="16"/>
        <rFont val="方正仿宋_GBK"/>
        <charset val="134"/>
      </rPr>
      <t>余名村民生产生活环境，实现财政支出</t>
    </r>
    <r>
      <rPr>
        <sz val="16"/>
        <rFont val="Times New Roman"/>
        <charset val="134"/>
      </rPr>
      <t>99</t>
    </r>
    <r>
      <rPr>
        <sz val="16"/>
        <rFont val="方正仿宋_GBK"/>
        <charset val="134"/>
      </rPr>
      <t>万元。</t>
    </r>
  </si>
  <si>
    <r>
      <rPr>
        <sz val="16"/>
        <rFont val="方正仿宋_GBK"/>
        <charset val="134"/>
      </rPr>
      <t>改善议学村人行步道沿线</t>
    </r>
    <r>
      <rPr>
        <sz val="16"/>
        <rFont val="Times New Roman"/>
        <charset val="134"/>
      </rPr>
      <t>300</t>
    </r>
    <r>
      <rPr>
        <sz val="16"/>
        <rFont val="方正仿宋_GBK"/>
        <charset val="134"/>
      </rPr>
      <t>余人生活区域环境卫生条件</t>
    </r>
  </si>
  <si>
    <r>
      <rPr>
        <sz val="16"/>
        <rFont val="方正仿宋_GBK"/>
        <charset val="134"/>
      </rPr>
      <t>工程使用年限</t>
    </r>
    <r>
      <rPr>
        <sz val="16"/>
        <rFont val="Times New Roman"/>
        <charset val="134"/>
      </rPr>
      <t>≥5</t>
    </r>
    <r>
      <rPr>
        <sz val="16"/>
        <rFont val="方正仿宋_GBK"/>
        <charset val="134"/>
      </rPr>
      <t>年</t>
    </r>
  </si>
  <si>
    <r>
      <rPr>
        <sz val="16"/>
        <rFont val="Times New Roman"/>
        <charset val="134"/>
      </rPr>
      <t>61</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</si>
  <si>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年坪坝镇聚马村人畜饮水工程</t>
    </r>
  </si>
  <si>
    <r>
      <rPr>
        <sz val="16"/>
        <rFont val="Times New Roman"/>
        <charset val="134"/>
      </rPr>
      <t>1.</t>
    </r>
    <r>
      <rPr>
        <sz val="16"/>
        <rFont val="方正仿宋_GBK"/>
        <charset val="134"/>
      </rPr>
      <t>大湾饮水工程：大湾水源点，</t>
    </r>
    <r>
      <rPr>
        <sz val="16"/>
        <rFont val="Times New Roman"/>
        <charset val="134"/>
      </rPr>
      <t>200</t>
    </r>
    <r>
      <rPr>
        <sz val="16"/>
        <rFont val="方正仿宋_GBK"/>
        <charset val="134"/>
      </rPr>
      <t>立方，干管</t>
    </r>
    <r>
      <rPr>
        <sz val="16"/>
        <rFont val="Times New Roman"/>
        <charset val="134"/>
      </rPr>
      <t>2</t>
    </r>
    <r>
      <rPr>
        <sz val="16"/>
        <rFont val="方正仿宋_GBK"/>
        <charset val="134"/>
      </rPr>
      <t>公里，</t>
    </r>
    <r>
      <rPr>
        <sz val="16"/>
        <rFont val="Times New Roman"/>
        <charset val="134"/>
      </rPr>
      <t>4</t>
    </r>
    <r>
      <rPr>
        <sz val="16"/>
        <rFont val="方正仿宋_GBK"/>
        <charset val="134"/>
      </rPr>
      <t>寸水管。</t>
    </r>
    <r>
      <rPr>
        <sz val="16"/>
        <rFont val="Times New Roman"/>
        <charset val="134"/>
      </rPr>
      <t xml:space="preserve">
2.</t>
    </r>
    <r>
      <rPr>
        <sz val="16"/>
        <rFont val="方正仿宋_GBK"/>
        <charset val="134"/>
      </rPr>
      <t>下坪饮水工程：下坪水源点，</t>
    </r>
    <r>
      <rPr>
        <sz val="16"/>
        <rFont val="Times New Roman"/>
        <charset val="134"/>
      </rPr>
      <t>200</t>
    </r>
    <r>
      <rPr>
        <sz val="16"/>
        <rFont val="方正仿宋_GBK"/>
        <charset val="134"/>
      </rPr>
      <t>立方，干管</t>
    </r>
    <r>
      <rPr>
        <sz val="16"/>
        <rFont val="Times New Roman"/>
        <charset val="134"/>
      </rPr>
      <t>2</t>
    </r>
    <r>
      <rPr>
        <sz val="16"/>
        <rFont val="方正仿宋_GBK"/>
        <charset val="134"/>
      </rPr>
      <t>公里，</t>
    </r>
    <r>
      <rPr>
        <sz val="16"/>
        <rFont val="Times New Roman"/>
        <charset val="134"/>
      </rPr>
      <t>4</t>
    </r>
    <r>
      <rPr>
        <sz val="16"/>
        <rFont val="方正仿宋_GBK"/>
        <charset val="134"/>
      </rPr>
      <t>寸水管。</t>
    </r>
    <r>
      <rPr>
        <sz val="16"/>
        <rFont val="Times New Roman"/>
        <charset val="134"/>
      </rPr>
      <t xml:space="preserve">
3.</t>
    </r>
    <r>
      <rPr>
        <sz val="16"/>
        <rFont val="方正仿宋_GBK"/>
        <charset val="134"/>
      </rPr>
      <t>官都坪饮水工程：药材队水源点，</t>
    </r>
    <r>
      <rPr>
        <sz val="16"/>
        <rFont val="Times New Roman"/>
        <charset val="134"/>
      </rPr>
      <t>200</t>
    </r>
    <r>
      <rPr>
        <sz val="16"/>
        <rFont val="方正仿宋_GBK"/>
        <charset val="134"/>
      </rPr>
      <t>立方，干管</t>
    </r>
    <r>
      <rPr>
        <sz val="16"/>
        <rFont val="Times New Roman"/>
        <charset val="134"/>
      </rPr>
      <t>1.5</t>
    </r>
    <r>
      <rPr>
        <sz val="16"/>
        <rFont val="方正仿宋_GBK"/>
        <charset val="134"/>
      </rPr>
      <t>公里，</t>
    </r>
    <r>
      <rPr>
        <sz val="16"/>
        <rFont val="Times New Roman"/>
        <charset val="134"/>
      </rPr>
      <t>4</t>
    </r>
    <r>
      <rPr>
        <sz val="16"/>
        <rFont val="方正仿宋_GBK"/>
        <charset val="134"/>
      </rPr>
      <t>寸水管。</t>
    </r>
  </si>
  <si>
    <r>
      <rPr>
        <sz val="16"/>
        <rFont val="方正仿宋_GBK"/>
        <charset val="134"/>
      </rPr>
      <t>项目实施可不断提高辖区饮水保供能力，解决聚马村</t>
    </r>
    <r>
      <rPr>
        <sz val="16"/>
        <rFont val="Times New Roman"/>
        <charset val="134"/>
      </rPr>
      <t>600</t>
    </r>
    <r>
      <rPr>
        <sz val="16"/>
        <rFont val="方正仿宋_GBK"/>
        <charset val="134"/>
      </rPr>
      <t>余人（其中脱贫人口和监测对象</t>
    </r>
    <r>
      <rPr>
        <sz val="16"/>
        <rFont val="Times New Roman"/>
        <charset val="134"/>
      </rPr>
      <t>200</t>
    </r>
    <r>
      <rPr>
        <sz val="16"/>
        <rFont val="方正仿宋_GBK"/>
        <charset val="134"/>
      </rPr>
      <t>人）聚马村基本生产用水问题。</t>
    </r>
  </si>
  <si>
    <r>
      <rPr>
        <sz val="16"/>
        <rFont val="方正仿宋_GBK"/>
        <charset val="134"/>
      </rPr>
      <t>一、群众参与</t>
    </r>
    <r>
      <rPr>
        <sz val="16"/>
        <rFont val="Times New Roman"/>
        <charset val="134"/>
      </rPr>
      <t>:10</t>
    </r>
    <r>
      <rPr>
        <sz val="16"/>
        <rFont val="方正仿宋_GBK"/>
        <charset val="134"/>
      </rPr>
      <t>人参与前期项目确定会议、决议，</t>
    </r>
    <r>
      <rPr>
        <sz val="16"/>
        <rFont val="Times New Roman"/>
        <charset val="134"/>
      </rPr>
      <t>20</t>
    </r>
    <r>
      <rPr>
        <sz val="16"/>
        <rFont val="方正仿宋_GBK"/>
        <charset val="134"/>
      </rPr>
      <t>余人参与入库项目的选择，</t>
    </r>
    <r>
      <rPr>
        <sz val="16"/>
        <rFont val="Times New Roman"/>
        <charset val="134"/>
      </rPr>
      <t>3</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二、利益联结机制：通过建设聚马村人畜饮水工程，提升聚马村生产生活用水便利程度，降低聚马村</t>
    </r>
    <r>
      <rPr>
        <sz val="16"/>
        <rFont val="Times New Roman"/>
        <charset val="134"/>
      </rPr>
      <t>600</t>
    </r>
    <r>
      <rPr>
        <sz val="16"/>
        <rFont val="方正仿宋_GBK"/>
        <charset val="134"/>
      </rPr>
      <t>余人（其中脱贫人口和监测对象</t>
    </r>
    <r>
      <rPr>
        <sz val="16"/>
        <rFont val="Times New Roman"/>
        <charset val="134"/>
      </rPr>
      <t>200</t>
    </r>
    <r>
      <rPr>
        <sz val="16"/>
        <rFont val="方正仿宋_GBK"/>
        <charset val="134"/>
      </rPr>
      <t>人）生产用水支出。</t>
    </r>
  </si>
  <si>
    <r>
      <rPr>
        <sz val="16"/>
        <rFont val="方正仿宋_GBK"/>
        <charset val="134"/>
      </rPr>
      <t>建成</t>
    </r>
    <r>
      <rPr>
        <sz val="16"/>
        <rFont val="Times New Roman"/>
        <charset val="134"/>
      </rPr>
      <t>3</t>
    </r>
    <r>
      <rPr>
        <sz val="16"/>
        <rFont val="方正仿宋_GBK"/>
        <charset val="134"/>
      </rPr>
      <t>处饮水工程。</t>
    </r>
  </si>
  <si>
    <r>
      <rPr>
        <sz val="16"/>
        <rFont val="方正仿宋_GBK"/>
        <charset val="134"/>
      </rPr>
      <t>降低聚马村</t>
    </r>
    <r>
      <rPr>
        <sz val="16"/>
        <rFont val="Times New Roman"/>
        <charset val="134"/>
      </rPr>
      <t>600</t>
    </r>
    <r>
      <rPr>
        <sz val="16"/>
        <rFont val="方正仿宋_GBK"/>
        <charset val="134"/>
      </rPr>
      <t>余人生产用水支出。</t>
    </r>
  </si>
  <si>
    <r>
      <rPr>
        <sz val="16"/>
        <rFont val="方正仿宋_GBK"/>
        <charset val="134"/>
      </rPr>
      <t>全村</t>
    </r>
    <r>
      <rPr>
        <sz val="16"/>
        <rFont val="Times New Roman"/>
        <charset val="134"/>
      </rPr>
      <t>600</t>
    </r>
    <r>
      <rPr>
        <sz val="16"/>
        <rFont val="方正仿宋_GBK"/>
        <charset val="134"/>
      </rPr>
      <t>余人受益</t>
    </r>
  </si>
  <si>
    <r>
      <rPr>
        <sz val="16"/>
        <rFont val="Times New Roman"/>
        <charset val="134"/>
      </rPr>
      <t>600</t>
    </r>
    <r>
      <rPr>
        <sz val="16"/>
        <rFont val="方正仿宋_GBK"/>
        <charset val="134"/>
      </rPr>
      <t>余人</t>
    </r>
  </si>
  <si>
    <r>
      <rPr>
        <sz val="16"/>
        <rFont val="方正仿宋_GBK"/>
        <charset val="134"/>
      </rPr>
      <t>城口县</t>
    </r>
    <r>
      <rPr>
        <sz val="16"/>
        <rFont val="Times New Roman"/>
        <charset val="134"/>
      </rPr>
      <t>2024</t>
    </r>
    <r>
      <rPr>
        <sz val="16"/>
        <rFont val="方正仿宋_GBK"/>
        <charset val="134"/>
      </rPr>
      <t>年坪坝镇积分兑现制度改补为奖项目</t>
    </r>
  </si>
  <si>
    <r>
      <rPr>
        <sz val="16"/>
        <rFont val="方正仿宋_GBK"/>
        <charset val="134"/>
      </rPr>
      <t>用于全镇</t>
    </r>
    <r>
      <rPr>
        <sz val="16"/>
        <rFont val="Times New Roman"/>
        <charset val="134"/>
      </rPr>
      <t>9</t>
    </r>
    <r>
      <rPr>
        <sz val="16"/>
        <rFont val="方正仿宋_GBK"/>
        <charset val="134"/>
      </rPr>
      <t>个村（社区）开展乡风文明建设积分兑换，每个村（社区）积分超市各</t>
    </r>
    <r>
      <rPr>
        <sz val="16"/>
        <rFont val="Times New Roman"/>
        <charset val="134"/>
      </rPr>
      <t>2</t>
    </r>
    <r>
      <rPr>
        <sz val="16"/>
        <rFont val="方正仿宋_GBK"/>
        <charset val="134"/>
      </rPr>
      <t>万元采购物资，围绕整治环境卫生、参与集体公益活动、遵纪守法、遵守公序良俗等内容设置积分，根据积分兑现奖励物资，大约开展</t>
    </r>
    <r>
      <rPr>
        <sz val="16"/>
        <rFont val="Times New Roman"/>
        <charset val="134"/>
      </rPr>
      <t>9</t>
    </r>
    <r>
      <rPr>
        <sz val="16"/>
        <rFont val="方正仿宋_GBK"/>
        <charset val="134"/>
      </rPr>
      <t>场以上的兑换活动。通过</t>
    </r>
    <r>
      <rPr>
        <sz val="16"/>
        <rFont val="Times New Roman"/>
        <charset val="134"/>
      </rPr>
      <t>“</t>
    </r>
    <r>
      <rPr>
        <sz val="16"/>
        <rFont val="方正仿宋_GBK"/>
        <charset val="134"/>
      </rPr>
      <t>以奖代补</t>
    </r>
    <r>
      <rPr>
        <sz val="16"/>
        <rFont val="Times New Roman"/>
        <charset val="134"/>
      </rPr>
      <t>”</t>
    </r>
    <r>
      <rPr>
        <sz val="16"/>
        <rFont val="方正仿宋_GBK"/>
        <charset val="134"/>
      </rPr>
      <t>形式激励群众积极参与公益事业志愿服务助力治理有效，形成了乡风引领、文明共建、全民参与、齐抓共管的新风尚。</t>
    </r>
  </si>
  <si>
    <t>坪坝镇各村（社区）</t>
  </si>
  <si>
    <r>
      <rPr>
        <sz val="16"/>
        <rFont val="方正仿宋_GBK"/>
        <charset val="134"/>
      </rPr>
      <t>通过</t>
    </r>
    <r>
      <rPr>
        <sz val="16"/>
        <rFont val="Times New Roman"/>
        <charset val="134"/>
      </rPr>
      <t>“</t>
    </r>
    <r>
      <rPr>
        <sz val="16"/>
        <rFont val="方正仿宋_GBK"/>
        <charset val="134"/>
      </rPr>
      <t>以奖代补</t>
    </r>
    <r>
      <rPr>
        <sz val="16"/>
        <rFont val="Times New Roman"/>
        <charset val="134"/>
      </rPr>
      <t>”</t>
    </r>
    <r>
      <rPr>
        <sz val="16"/>
        <rFont val="方正仿宋_GBK"/>
        <charset val="134"/>
      </rPr>
      <t>形式，以新时代文明实践</t>
    </r>
    <r>
      <rPr>
        <sz val="16"/>
        <rFont val="Times New Roman"/>
        <charset val="134"/>
      </rPr>
      <t>“</t>
    </r>
    <r>
      <rPr>
        <sz val="16"/>
        <rFont val="方正仿宋_GBK"/>
        <charset val="134"/>
      </rPr>
      <t>积分超市</t>
    </r>
    <r>
      <rPr>
        <sz val="16"/>
        <rFont val="Times New Roman"/>
        <charset val="134"/>
      </rPr>
      <t>”</t>
    </r>
    <r>
      <rPr>
        <sz val="16"/>
        <rFont val="方正仿宋_GBK"/>
        <charset val="134"/>
      </rPr>
      <t>为载体，发挥积分兑换物品的激励杠杆作用，激发全镇</t>
    </r>
    <r>
      <rPr>
        <sz val="16"/>
        <rFont val="Times New Roman"/>
        <charset val="134"/>
      </rPr>
      <t>4000</t>
    </r>
    <r>
      <rPr>
        <sz val="16"/>
        <rFont val="方正仿宋_GBK"/>
        <charset val="134"/>
      </rPr>
      <t>余户群众参与美丽乡村建设的积极性，为推进乡风文明、促进乡村振兴提供精神动力，推动修齐镇乡村治理、乡风文明、文化振兴，培育和践行社会主义核心价值观。</t>
    </r>
  </si>
  <si>
    <r>
      <rPr>
        <sz val="16"/>
        <rFont val="方正仿宋_GBK"/>
        <charset val="134"/>
      </rPr>
      <t>一、群众参与</t>
    </r>
    <r>
      <rPr>
        <sz val="16"/>
        <rFont val="Times New Roman"/>
        <charset val="134"/>
      </rPr>
      <t>:10</t>
    </r>
    <r>
      <rPr>
        <sz val="16"/>
        <rFont val="方正仿宋_GBK"/>
        <charset val="134"/>
      </rPr>
      <t>人参与前期项目确定会议、决议，</t>
    </r>
    <r>
      <rPr>
        <sz val="16"/>
        <rFont val="Times New Roman"/>
        <charset val="134"/>
      </rPr>
      <t>90</t>
    </r>
    <r>
      <rPr>
        <sz val="16"/>
        <rFont val="方正仿宋_GBK"/>
        <charset val="134"/>
      </rPr>
      <t>余人参与入库项目的选择，</t>
    </r>
    <r>
      <rPr>
        <sz val="16"/>
        <rFont val="Times New Roman"/>
        <charset val="134"/>
      </rPr>
      <t>27</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 xml:space="preserve">
1.</t>
    </r>
    <r>
      <rPr>
        <sz val="16"/>
        <rFont val="方正仿宋_GBK"/>
        <charset val="134"/>
      </rPr>
      <t>通过</t>
    </r>
    <r>
      <rPr>
        <sz val="16"/>
        <rFont val="Times New Roman"/>
        <charset val="134"/>
      </rPr>
      <t>“</t>
    </r>
    <r>
      <rPr>
        <sz val="16"/>
        <rFont val="方正仿宋_GBK"/>
        <charset val="134"/>
      </rPr>
      <t>积分制</t>
    </r>
    <r>
      <rPr>
        <sz val="16"/>
        <rFont val="Times New Roman"/>
        <charset val="134"/>
      </rPr>
      <t>”</t>
    </r>
    <r>
      <rPr>
        <sz val="16"/>
        <rFont val="方正仿宋_GBK"/>
        <charset val="134"/>
      </rPr>
      <t>管理，推动农村人居环境更加干净、整洁、有序、美观。丰富群众辖区</t>
    </r>
    <r>
      <rPr>
        <sz val="16"/>
        <rFont val="Times New Roman"/>
        <charset val="134"/>
      </rPr>
      <t>10000</t>
    </r>
    <r>
      <rPr>
        <sz val="16"/>
        <rFont val="方正仿宋_GBK"/>
        <charset val="134"/>
      </rPr>
      <t>余人（其中脱贫人口和监测对象</t>
    </r>
    <r>
      <rPr>
        <sz val="16"/>
        <rFont val="Times New Roman"/>
        <charset val="134"/>
      </rPr>
      <t>2000</t>
    </r>
    <r>
      <rPr>
        <sz val="16"/>
        <rFont val="方正仿宋_GBK"/>
        <charset val="134"/>
      </rPr>
      <t>余人）精神物质生活，提升整体素质。</t>
    </r>
    <r>
      <rPr>
        <sz val="16"/>
        <rFont val="Times New Roman"/>
        <charset val="134"/>
      </rPr>
      <t xml:space="preserve">
2.</t>
    </r>
    <r>
      <rPr>
        <sz val="16"/>
        <rFont val="方正仿宋_GBK"/>
        <charset val="134"/>
      </rPr>
      <t>可以引导群众参与宣讲学习、村社公益事业、志恩服务活动等，养成良好文明习惯、遵纪守法、传承传统美德、破除陈规陋习、增强村民凝聚力、做有理想、有道德、有文化、有纪律的新型农民。</t>
    </r>
  </si>
  <si>
    <r>
      <rPr>
        <sz val="16"/>
        <rFont val="方正仿宋_GBK"/>
        <charset val="134"/>
      </rPr>
      <t>建成积分超市</t>
    </r>
    <r>
      <rPr>
        <sz val="16"/>
        <rFont val="Times New Roman"/>
        <charset val="134"/>
      </rPr>
      <t>9</t>
    </r>
    <r>
      <rPr>
        <sz val="16"/>
        <rFont val="方正仿宋_GBK"/>
        <charset val="134"/>
      </rPr>
      <t>个</t>
    </r>
  </si>
  <si>
    <r>
      <rPr>
        <sz val="16"/>
        <rFont val="方正仿宋_GBK"/>
        <charset val="134"/>
      </rPr>
      <t>当年开工率</t>
    </r>
    <r>
      <rPr>
        <sz val="16"/>
        <rFont val="Times New Roman"/>
        <charset val="134"/>
      </rPr>
      <t>100%</t>
    </r>
    <r>
      <rPr>
        <sz val="16"/>
        <rFont val="方正仿宋_GBK"/>
        <charset val="134"/>
      </rPr>
      <t>，当年完工率</t>
    </r>
    <r>
      <rPr>
        <sz val="16"/>
        <rFont val="Times New Roman"/>
        <charset val="134"/>
      </rPr>
      <t>90%</t>
    </r>
  </si>
  <si>
    <r>
      <rPr>
        <sz val="16"/>
        <rFont val="方正仿宋_GBK"/>
        <charset val="134"/>
      </rPr>
      <t>降低全镇公共服务成本</t>
    </r>
    <r>
      <rPr>
        <sz val="16"/>
        <rFont val="Times New Roman"/>
        <charset val="134"/>
      </rPr>
      <t>18</t>
    </r>
    <r>
      <rPr>
        <sz val="16"/>
        <rFont val="方正仿宋_GBK"/>
        <charset val="134"/>
      </rPr>
      <t>万元。</t>
    </r>
  </si>
  <si>
    <r>
      <rPr>
        <sz val="16"/>
        <rFont val="方正仿宋_GBK"/>
        <charset val="134"/>
      </rPr>
      <t>全镇</t>
    </r>
    <r>
      <rPr>
        <sz val="16"/>
        <rFont val="Times New Roman"/>
        <charset val="134"/>
      </rPr>
      <t>10000</t>
    </r>
    <r>
      <rPr>
        <sz val="16"/>
        <rFont val="方正仿宋_GBK"/>
        <charset val="134"/>
      </rPr>
      <t>余人受益</t>
    </r>
  </si>
  <si>
    <r>
      <rPr>
        <sz val="16"/>
        <rFont val="Times New Roman"/>
        <charset val="134"/>
      </rPr>
      <t>10000</t>
    </r>
    <r>
      <rPr>
        <sz val="16"/>
        <rFont val="方正仿宋_GBK"/>
        <charset val="134"/>
      </rPr>
      <t>余人</t>
    </r>
  </si>
  <si>
    <r>
      <rPr>
        <sz val="16"/>
        <rFont val="Times New Roman"/>
        <charset val="134"/>
      </rPr>
      <t>2000</t>
    </r>
    <r>
      <rPr>
        <sz val="16"/>
        <rFont val="方正仿宋_GBK"/>
        <charset val="134"/>
      </rPr>
      <t>余人</t>
    </r>
  </si>
  <si>
    <r>
      <rPr>
        <sz val="16"/>
        <rFont val="方正仿宋_GBK"/>
        <charset val="134"/>
      </rPr>
      <t>城口县巴山镇</t>
    </r>
    <r>
      <rPr>
        <sz val="16"/>
        <rFont val="Times New Roman"/>
        <charset val="134"/>
      </rPr>
      <t>2024</t>
    </r>
    <r>
      <rPr>
        <sz val="16"/>
        <rFont val="方正仿宋_GBK"/>
        <charset val="134"/>
      </rPr>
      <t>年老腊肉生产基地股权化项目</t>
    </r>
  </si>
  <si>
    <r>
      <rPr>
        <sz val="16"/>
        <rFont val="方正仿宋_GBK"/>
        <charset val="134"/>
      </rPr>
      <t>新建生猪股权化养殖场</t>
    </r>
    <r>
      <rPr>
        <sz val="16"/>
        <rFont val="Times New Roman"/>
        <charset val="134"/>
      </rPr>
      <t>5</t>
    </r>
    <r>
      <rPr>
        <sz val="16"/>
        <rFont val="方正仿宋_GBK"/>
        <charset val="134"/>
      </rPr>
      <t>个，建设生猪圈舍</t>
    </r>
    <r>
      <rPr>
        <sz val="16"/>
        <rFont val="Times New Roman"/>
        <charset val="134"/>
      </rPr>
      <t>4000</t>
    </r>
    <r>
      <rPr>
        <sz val="16"/>
        <rFont val="方正仿宋_GBK"/>
        <charset val="134"/>
      </rPr>
      <t>㎡，干湿分离机</t>
    </r>
    <r>
      <rPr>
        <sz val="16"/>
        <rFont val="Times New Roman"/>
        <charset val="134"/>
      </rPr>
      <t>5</t>
    </r>
    <r>
      <rPr>
        <sz val="16"/>
        <rFont val="方正仿宋_GBK"/>
        <charset val="134"/>
      </rPr>
      <t>台，购置建设生猪养殖配套设施。</t>
    </r>
  </si>
  <si>
    <t>巴山镇</t>
  </si>
  <si>
    <r>
      <rPr>
        <sz val="16"/>
        <rFont val="方正仿宋_GBK"/>
        <charset val="134"/>
      </rPr>
      <t>通过项目实施，解决约</t>
    </r>
    <r>
      <rPr>
        <sz val="16"/>
        <rFont val="Times New Roman"/>
        <charset val="134"/>
      </rPr>
      <t>20</t>
    </r>
    <r>
      <rPr>
        <sz val="16"/>
        <rFont val="方正仿宋_GBK"/>
        <charset val="134"/>
      </rPr>
      <t>名群众就近务工，人均增加务工收入约</t>
    </r>
    <r>
      <rPr>
        <sz val="16"/>
        <rFont val="Times New Roman"/>
        <charset val="134"/>
      </rPr>
      <t>2000</t>
    </r>
    <r>
      <rPr>
        <sz val="16"/>
        <rFont val="方正仿宋_GBK"/>
        <charset val="134"/>
      </rPr>
      <t>元每月；年新增出栏生猪约</t>
    </r>
    <r>
      <rPr>
        <sz val="16"/>
        <rFont val="Times New Roman"/>
        <charset val="134"/>
      </rPr>
      <t>4000</t>
    </r>
    <r>
      <rPr>
        <sz val="16"/>
        <rFont val="方正仿宋_GBK"/>
        <charset val="134"/>
      </rPr>
      <t>头，产值达</t>
    </r>
    <r>
      <rPr>
        <sz val="16"/>
        <rFont val="Times New Roman"/>
        <charset val="134"/>
      </rPr>
      <t>1000</t>
    </r>
    <r>
      <rPr>
        <sz val="16"/>
        <rFont val="方正仿宋_GBK"/>
        <charset val="134"/>
      </rPr>
      <t>万元以上，增强本地猪肉消费的稳价保供能力。股权化基地建设完成后，可为项目所在村集体经济组织持续稳定增加收入约</t>
    </r>
    <r>
      <rPr>
        <sz val="16"/>
        <rFont val="Times New Roman"/>
        <charset val="134"/>
      </rPr>
      <t>3</t>
    </r>
    <r>
      <rPr>
        <sz val="16"/>
        <rFont val="方正仿宋_GBK"/>
        <charset val="134"/>
      </rPr>
      <t>万元。受益群众</t>
    </r>
    <r>
      <rPr>
        <sz val="16"/>
        <rFont val="Times New Roman"/>
        <charset val="134"/>
      </rPr>
      <t>4000</t>
    </r>
    <r>
      <rPr>
        <sz val="16"/>
        <rFont val="方正仿宋_GBK"/>
        <charset val="134"/>
      </rPr>
      <t>余名，其中脱贫户和监测户约</t>
    </r>
    <r>
      <rPr>
        <sz val="16"/>
        <rFont val="Times New Roman"/>
        <charset val="134"/>
      </rPr>
      <t>400</t>
    </r>
    <r>
      <rPr>
        <sz val="16"/>
        <rFont val="方正仿宋_GBK"/>
        <charset val="134"/>
      </rPr>
      <t>人。</t>
    </r>
  </si>
  <si>
    <r>
      <rPr>
        <sz val="16"/>
        <rFont val="方正仿宋_GBK"/>
        <charset val="134"/>
      </rPr>
      <t>一、群众参与</t>
    </r>
    <r>
      <rPr>
        <sz val="16"/>
        <rFont val="Times New Roman"/>
        <charset val="134"/>
      </rPr>
      <t>:</t>
    </r>
    <r>
      <rPr>
        <sz val="16"/>
        <rFont val="方正仿宋_GBK"/>
        <charset val="134"/>
      </rPr>
      <t>涉及相关村的约</t>
    </r>
    <r>
      <rPr>
        <sz val="16"/>
        <rFont val="Times New Roman"/>
        <charset val="134"/>
      </rPr>
      <t>30</t>
    </r>
    <r>
      <rPr>
        <sz val="16"/>
        <rFont val="方正仿宋_GBK"/>
        <charset val="134"/>
      </rPr>
      <t>名群众代表参与项目前期申报，</t>
    </r>
    <r>
      <rPr>
        <sz val="16"/>
        <rFont val="Times New Roman"/>
        <charset val="134"/>
      </rPr>
      <t>6</t>
    </r>
    <r>
      <rPr>
        <sz val="16"/>
        <rFont val="方正仿宋_GBK"/>
        <charset val="134"/>
      </rPr>
      <t>名民生监督员参与项目的监管实施；</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带动约</t>
    </r>
    <r>
      <rPr>
        <sz val="16"/>
        <rFont val="Times New Roman"/>
        <charset val="134"/>
      </rPr>
      <t>20</t>
    </r>
    <r>
      <rPr>
        <sz val="16"/>
        <rFont val="方正仿宋_GBK"/>
        <charset val="134"/>
      </rPr>
      <t>名群众务工增加收入，增加工资性收入约</t>
    </r>
    <r>
      <rPr>
        <sz val="16"/>
        <rFont val="Times New Roman"/>
        <charset val="134"/>
      </rPr>
      <t>2.5</t>
    </r>
    <r>
      <rPr>
        <sz val="16"/>
        <rFont val="方正仿宋_GBK"/>
        <charset val="134"/>
      </rPr>
      <t>万元</t>
    </r>
    <r>
      <rPr>
        <sz val="16"/>
        <rFont val="Times New Roman"/>
        <charset val="134"/>
      </rPr>
      <t>/</t>
    </r>
    <r>
      <rPr>
        <sz val="16"/>
        <rFont val="方正仿宋_GBK"/>
        <charset val="134"/>
      </rPr>
      <t>人</t>
    </r>
    <r>
      <rPr>
        <sz val="16"/>
        <rFont val="Times New Roman"/>
        <charset val="134"/>
      </rPr>
      <t xml:space="preserve"> •</t>
    </r>
    <r>
      <rPr>
        <sz val="16"/>
        <rFont val="方正仿宋_GBK"/>
        <charset val="134"/>
      </rPr>
      <t>年。</t>
    </r>
    <r>
      <rPr>
        <sz val="16"/>
        <rFont val="Times New Roman"/>
        <charset val="134"/>
      </rPr>
      <t>2.</t>
    </r>
    <r>
      <rPr>
        <sz val="16"/>
        <rFont val="方正仿宋_GBK"/>
        <charset val="134"/>
      </rPr>
      <t>项目所在村集体经济可持续为</t>
    </r>
    <r>
      <rPr>
        <sz val="16"/>
        <rFont val="Times New Roman"/>
        <charset val="134"/>
      </rPr>
      <t>4000</t>
    </r>
    <r>
      <rPr>
        <sz val="16"/>
        <rFont val="方正仿宋_GBK"/>
        <charset val="134"/>
      </rPr>
      <t>余名群众分红，其中包含困难群众约</t>
    </r>
    <r>
      <rPr>
        <sz val="16"/>
        <rFont val="Times New Roman"/>
        <charset val="134"/>
      </rPr>
      <t>400</t>
    </r>
    <r>
      <rPr>
        <sz val="16"/>
        <rFont val="方正仿宋_GBK"/>
        <charset val="134"/>
      </rPr>
      <t>人，人均收入</t>
    </r>
    <r>
      <rPr>
        <sz val="16"/>
        <rFont val="Times New Roman"/>
        <charset val="134"/>
      </rPr>
      <t>50</t>
    </r>
    <r>
      <rPr>
        <sz val="16"/>
        <rFont val="方正仿宋_GBK"/>
        <charset val="134"/>
      </rPr>
      <t>元左右。</t>
    </r>
  </si>
  <si>
    <r>
      <rPr>
        <sz val="16"/>
        <rFont val="方正仿宋_GBK"/>
        <charset val="134"/>
      </rPr>
      <t>通过新建生猪圈舍</t>
    </r>
    <r>
      <rPr>
        <sz val="16"/>
        <rFont val="Times New Roman"/>
        <charset val="134"/>
      </rPr>
      <t>4000</t>
    </r>
    <r>
      <rPr>
        <sz val="16"/>
        <rFont val="方正仿宋_GBK"/>
        <charset val="134"/>
      </rPr>
      <t>㎡，解决约</t>
    </r>
    <r>
      <rPr>
        <sz val="16"/>
        <rFont val="Times New Roman"/>
        <charset val="134"/>
      </rPr>
      <t>20</t>
    </r>
    <r>
      <rPr>
        <sz val="16"/>
        <rFont val="方正仿宋_GBK"/>
        <charset val="134"/>
      </rPr>
      <t>名群众就近务工，年新增出栏生猪约</t>
    </r>
    <r>
      <rPr>
        <sz val="16"/>
        <rFont val="Times New Roman"/>
        <charset val="134"/>
      </rPr>
      <t>4000</t>
    </r>
    <r>
      <rPr>
        <sz val="16"/>
        <rFont val="方正仿宋_GBK"/>
        <charset val="134"/>
      </rPr>
      <t>头，为项目所在村集体经济组织持续增加收入。</t>
    </r>
  </si>
  <si>
    <r>
      <rPr>
        <sz val="16"/>
        <rFont val="方正仿宋_GBK"/>
        <charset val="134"/>
      </rPr>
      <t>新建生猪股权化养殖场</t>
    </r>
    <r>
      <rPr>
        <sz val="16"/>
        <rFont val="Times New Roman"/>
        <charset val="134"/>
      </rPr>
      <t>5</t>
    </r>
    <r>
      <rPr>
        <sz val="16"/>
        <rFont val="方正仿宋_GBK"/>
        <charset val="134"/>
      </rPr>
      <t>个</t>
    </r>
  </si>
  <si>
    <t>控制在合理范围内</t>
  </si>
  <si>
    <r>
      <rPr>
        <sz val="16"/>
        <rFont val="方正仿宋_GBK"/>
        <charset val="134"/>
      </rPr>
      <t>带动群众务工增加收入人均</t>
    </r>
    <r>
      <rPr>
        <sz val="16"/>
        <rFont val="Times New Roman"/>
        <charset val="134"/>
      </rPr>
      <t>2.5</t>
    </r>
    <r>
      <rPr>
        <sz val="16"/>
        <rFont val="方正仿宋_GBK"/>
        <charset val="134"/>
      </rPr>
      <t>万元每年。年新增出栏生猪</t>
    </r>
    <r>
      <rPr>
        <sz val="16"/>
        <rFont val="Times New Roman"/>
        <charset val="134"/>
      </rPr>
      <t>4000</t>
    </r>
    <r>
      <rPr>
        <sz val="16"/>
        <rFont val="方正仿宋_GBK"/>
        <charset val="134"/>
      </rPr>
      <t>头，产值达</t>
    </r>
    <r>
      <rPr>
        <sz val="16"/>
        <rFont val="Times New Roman"/>
        <charset val="134"/>
      </rPr>
      <t>1000</t>
    </r>
    <r>
      <rPr>
        <sz val="16"/>
        <rFont val="方正仿宋_GBK"/>
        <charset val="134"/>
      </rPr>
      <t>万元以上。进一步发展壮大村集体经济组织，每年增加约</t>
    </r>
    <r>
      <rPr>
        <sz val="16"/>
        <rFont val="Times New Roman"/>
        <charset val="134"/>
      </rPr>
      <t>3</t>
    </r>
    <r>
      <rPr>
        <sz val="16"/>
        <rFont val="方正仿宋_GBK"/>
        <charset val="134"/>
      </rPr>
      <t>万元。</t>
    </r>
  </si>
  <si>
    <r>
      <rPr>
        <sz val="16"/>
        <rFont val="方正仿宋_GBK"/>
        <charset val="134"/>
      </rPr>
      <t>受益人数</t>
    </r>
    <r>
      <rPr>
        <sz val="16"/>
        <rFont val="Times New Roman"/>
        <charset val="134"/>
      </rPr>
      <t>≥4000</t>
    </r>
    <r>
      <rPr>
        <sz val="16"/>
        <rFont val="方正仿宋_GBK"/>
        <charset val="134"/>
      </rPr>
      <t>余人</t>
    </r>
  </si>
  <si>
    <t>群众持续增收</t>
  </si>
  <si>
    <t>巴山镇人民政府</t>
  </si>
  <si>
    <r>
      <rPr>
        <sz val="16"/>
        <rFont val="方正仿宋_GBK"/>
        <charset val="134"/>
      </rPr>
      <t>约</t>
    </r>
    <r>
      <rPr>
        <sz val="16"/>
        <rFont val="Times New Roman"/>
        <charset val="134"/>
      </rPr>
      <t>4000</t>
    </r>
    <r>
      <rPr>
        <sz val="16"/>
        <rFont val="方正仿宋_GBK"/>
        <charset val="134"/>
      </rPr>
      <t>人</t>
    </r>
  </si>
  <si>
    <r>
      <rPr>
        <sz val="16"/>
        <rFont val="Times New Roman"/>
        <charset val="134"/>
      </rPr>
      <t>400</t>
    </r>
    <r>
      <rPr>
        <sz val="16"/>
        <rFont val="方正仿宋_GBK"/>
        <charset val="134"/>
      </rPr>
      <t>人左右</t>
    </r>
  </si>
  <si>
    <t>朱瑞建</t>
  </si>
  <si>
    <r>
      <rPr>
        <sz val="16"/>
        <rFont val="方正仿宋_GBK"/>
        <charset val="134"/>
      </rPr>
      <t>城口县巴山镇</t>
    </r>
    <r>
      <rPr>
        <sz val="16"/>
        <rFont val="Times New Roman"/>
        <charset val="134"/>
      </rPr>
      <t>2024</t>
    </r>
    <r>
      <rPr>
        <sz val="16"/>
        <rFont val="方正仿宋_GBK"/>
        <charset val="134"/>
      </rPr>
      <t>年五小庭院经济发展项目</t>
    </r>
  </si>
  <si>
    <r>
      <rPr>
        <sz val="16"/>
        <rFont val="方正仿宋_GBK"/>
        <charset val="134"/>
      </rPr>
      <t>组织有意愿参与发展的农户，利用各自家庭院落、房屋周边土地发展种养殖产业、（栽种果树、花卉，建设改造工匠小作坊、改造畜禽小圈舍、农副产品储存加工房，发展特色休闲旅游，多渠道发展</t>
    </r>
    <r>
      <rPr>
        <sz val="16"/>
        <rFont val="Times New Roman"/>
        <charset val="134"/>
      </rPr>
      <t>"</t>
    </r>
    <r>
      <rPr>
        <sz val="16"/>
        <rFont val="方正仿宋_GBK"/>
        <charset val="134"/>
      </rPr>
      <t>五小</t>
    </r>
    <r>
      <rPr>
        <sz val="16"/>
        <rFont val="Times New Roman"/>
        <charset val="134"/>
      </rPr>
      <t>"</t>
    </r>
    <r>
      <rPr>
        <sz val="16"/>
        <rFont val="方正仿宋_GBK"/>
        <charset val="134"/>
      </rPr>
      <t>庭院落经济，充分实现农文旅融合发展。</t>
    </r>
  </si>
  <si>
    <r>
      <rPr>
        <sz val="16"/>
        <rFont val="方正仿宋_GBK"/>
        <charset val="134"/>
      </rPr>
      <t>通过项目实施，能有效盘活我镇约</t>
    </r>
    <r>
      <rPr>
        <sz val="16"/>
        <rFont val="Times New Roman"/>
        <charset val="134"/>
      </rPr>
      <t>200</t>
    </r>
    <r>
      <rPr>
        <sz val="16"/>
        <rFont val="方正仿宋_GBK"/>
        <charset val="134"/>
      </rPr>
      <t>户农村庭院资源，有效解决辖区村民稳定就业、农产品销售难等问题，持续增加群众收入</t>
    </r>
    <r>
      <rPr>
        <sz val="16"/>
        <rFont val="Times New Roman"/>
        <charset val="134"/>
      </rPr>
      <t>500-1000</t>
    </r>
    <r>
      <rPr>
        <sz val="16"/>
        <rFont val="方正仿宋_GBK"/>
        <charset val="134"/>
      </rPr>
      <t>元</t>
    </r>
    <r>
      <rPr>
        <sz val="16"/>
        <rFont val="Times New Roman"/>
        <charset val="134"/>
      </rPr>
      <t>/</t>
    </r>
    <r>
      <rPr>
        <sz val="16"/>
        <rFont val="方正仿宋_GBK"/>
        <charset val="134"/>
      </rPr>
      <t>户。提升巴山镇乡村治理水平，促进巴山水库的旅游观光、休闲垂钓业的发展。受益群众约</t>
    </r>
    <r>
      <rPr>
        <sz val="16"/>
        <rFont val="Times New Roman"/>
        <charset val="134"/>
      </rPr>
      <t>1300</t>
    </r>
    <r>
      <rPr>
        <sz val="16"/>
        <rFont val="方正仿宋_GBK"/>
        <charset val="134"/>
      </rPr>
      <t>人，其中脱贫户和监测户约</t>
    </r>
    <r>
      <rPr>
        <sz val="16"/>
        <rFont val="Times New Roman"/>
        <charset val="134"/>
      </rPr>
      <t>150</t>
    </r>
    <r>
      <rPr>
        <sz val="16"/>
        <rFont val="方正仿宋_GBK"/>
        <charset val="134"/>
      </rPr>
      <t>人。</t>
    </r>
  </si>
  <si>
    <r>
      <rPr>
        <sz val="16"/>
        <rFont val="方正仿宋_GBK"/>
        <charset val="134"/>
      </rPr>
      <t>一、群众参与</t>
    </r>
    <r>
      <rPr>
        <sz val="16"/>
        <rFont val="Times New Roman"/>
        <charset val="134"/>
      </rPr>
      <t>:</t>
    </r>
    <r>
      <rPr>
        <sz val="16"/>
        <rFont val="方正仿宋_GBK"/>
        <charset val="134"/>
      </rPr>
      <t>涉及相关村的约</t>
    </r>
    <r>
      <rPr>
        <sz val="16"/>
        <rFont val="Times New Roman"/>
        <charset val="134"/>
      </rPr>
      <t>20</t>
    </r>
    <r>
      <rPr>
        <sz val="16"/>
        <rFont val="方正仿宋_GBK"/>
        <charset val="134"/>
      </rPr>
      <t>名群众代表参与项目前期申报，</t>
    </r>
    <r>
      <rPr>
        <sz val="16"/>
        <rFont val="Times New Roman"/>
        <charset val="134"/>
      </rPr>
      <t>8</t>
    </r>
    <r>
      <rPr>
        <sz val="16"/>
        <rFont val="方正仿宋_GBK"/>
        <charset val="134"/>
      </rPr>
      <t>名民生监督员参与项目的监管实施；</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持续为约</t>
    </r>
    <r>
      <rPr>
        <sz val="16"/>
        <rFont val="Times New Roman"/>
        <charset val="134"/>
      </rPr>
      <t>200</t>
    </r>
    <r>
      <rPr>
        <sz val="16"/>
        <rFont val="方正仿宋_GBK"/>
        <charset val="134"/>
      </rPr>
      <t>户群众务工增加收入，</t>
    </r>
    <r>
      <rPr>
        <sz val="16"/>
        <rFont val="Times New Roman"/>
        <charset val="134"/>
      </rPr>
      <t>500-1000</t>
    </r>
    <r>
      <rPr>
        <sz val="16"/>
        <rFont val="方正仿宋_GBK"/>
        <charset val="134"/>
      </rPr>
      <t>元</t>
    </r>
    <r>
      <rPr>
        <sz val="16"/>
        <rFont val="Times New Roman"/>
        <charset val="134"/>
      </rPr>
      <t>/</t>
    </r>
    <r>
      <rPr>
        <sz val="16"/>
        <rFont val="方正仿宋_GBK"/>
        <charset val="134"/>
      </rPr>
      <t>户。</t>
    </r>
    <r>
      <rPr>
        <sz val="16"/>
        <rFont val="Times New Roman"/>
        <charset val="134"/>
      </rPr>
      <t>2.</t>
    </r>
    <r>
      <rPr>
        <sz val="16"/>
        <rFont val="方正仿宋_GBK"/>
        <charset val="134"/>
      </rPr>
      <t>有效盘活我镇约</t>
    </r>
    <r>
      <rPr>
        <sz val="16"/>
        <rFont val="Times New Roman"/>
        <charset val="134"/>
      </rPr>
      <t>200</t>
    </r>
    <r>
      <rPr>
        <sz val="16"/>
        <rFont val="方正仿宋_GBK"/>
        <charset val="134"/>
      </rPr>
      <t>户农村庭院资源，带动约</t>
    </r>
    <r>
      <rPr>
        <sz val="16"/>
        <rFont val="Times New Roman"/>
        <charset val="134"/>
      </rPr>
      <t>1300</t>
    </r>
    <r>
      <rPr>
        <sz val="16"/>
        <rFont val="方正仿宋_GBK"/>
        <charset val="134"/>
      </rPr>
      <t>名群众增收。</t>
    </r>
  </si>
  <si>
    <r>
      <rPr>
        <sz val="16"/>
        <rFont val="方正仿宋_GBK"/>
        <charset val="134"/>
      </rPr>
      <t>通过发展庭院经济，盘活我镇约</t>
    </r>
    <r>
      <rPr>
        <sz val="16"/>
        <rFont val="Times New Roman"/>
        <charset val="134"/>
      </rPr>
      <t>200</t>
    </r>
    <r>
      <rPr>
        <sz val="16"/>
        <rFont val="方正仿宋_GBK"/>
        <charset val="134"/>
      </rPr>
      <t>户农村庭院资源，有效解决辖区村民稳定就业、农产品销售难等问题。提升巴山镇乡村治理水平，促进巴山水库的旅游观光、休闲垂钓业的发展。</t>
    </r>
  </si>
  <si>
    <r>
      <rPr>
        <sz val="16"/>
        <rFont val="方正仿宋_GBK"/>
        <charset val="134"/>
      </rPr>
      <t>盘活约</t>
    </r>
    <r>
      <rPr>
        <sz val="16"/>
        <rFont val="Times New Roman"/>
        <charset val="134"/>
      </rPr>
      <t>200</t>
    </r>
    <r>
      <rPr>
        <sz val="16"/>
        <rFont val="方正仿宋_GBK"/>
        <charset val="134"/>
      </rPr>
      <t>户农村庭院资源</t>
    </r>
  </si>
  <si>
    <r>
      <rPr>
        <sz val="16"/>
        <rFont val="方正仿宋_GBK"/>
        <charset val="134"/>
      </rPr>
      <t>持续为约</t>
    </r>
    <r>
      <rPr>
        <sz val="16"/>
        <rFont val="Times New Roman"/>
        <charset val="134"/>
      </rPr>
      <t>200</t>
    </r>
    <r>
      <rPr>
        <sz val="16"/>
        <rFont val="方正仿宋_GBK"/>
        <charset val="134"/>
      </rPr>
      <t>户群众增加收入，</t>
    </r>
    <r>
      <rPr>
        <sz val="16"/>
        <rFont val="Times New Roman"/>
        <charset val="134"/>
      </rPr>
      <t>500-1000</t>
    </r>
    <r>
      <rPr>
        <sz val="16"/>
        <rFont val="方正仿宋_GBK"/>
        <charset val="134"/>
      </rPr>
      <t>元</t>
    </r>
    <r>
      <rPr>
        <sz val="16"/>
        <rFont val="Times New Roman"/>
        <charset val="134"/>
      </rPr>
      <t>/</t>
    </r>
    <r>
      <rPr>
        <sz val="16"/>
        <rFont val="方正仿宋_GBK"/>
        <charset val="134"/>
      </rPr>
      <t>户。促进巴山水库的旅游观光、休闲垂钓业的发展，间接经济效益巨大。</t>
    </r>
  </si>
  <si>
    <r>
      <rPr>
        <sz val="16"/>
        <rFont val="方正仿宋_GBK"/>
        <charset val="134"/>
      </rPr>
      <t>受益人数</t>
    </r>
    <r>
      <rPr>
        <sz val="16"/>
        <rFont val="Times New Roman"/>
        <charset val="134"/>
      </rPr>
      <t>≥1300</t>
    </r>
    <r>
      <rPr>
        <sz val="16"/>
        <rFont val="方正仿宋_GBK"/>
        <charset val="134"/>
      </rPr>
      <t>名</t>
    </r>
  </si>
  <si>
    <r>
      <rPr>
        <sz val="16"/>
        <rFont val="方正仿宋_GBK"/>
        <charset val="134"/>
      </rPr>
      <t>约</t>
    </r>
    <r>
      <rPr>
        <sz val="16"/>
        <rFont val="Times New Roman"/>
        <charset val="134"/>
      </rPr>
      <t>1300</t>
    </r>
    <r>
      <rPr>
        <sz val="16"/>
        <rFont val="方正仿宋_GBK"/>
        <charset val="134"/>
      </rPr>
      <t>人</t>
    </r>
  </si>
  <si>
    <r>
      <rPr>
        <sz val="16"/>
        <rFont val="方正仿宋_GBK"/>
        <charset val="134"/>
      </rPr>
      <t>城口县巴山镇</t>
    </r>
    <r>
      <rPr>
        <sz val="16"/>
        <rFont val="Times New Roman"/>
        <charset val="134"/>
      </rPr>
      <t>2024</t>
    </r>
    <r>
      <rPr>
        <sz val="16"/>
        <rFont val="方正仿宋_GBK"/>
        <charset val="134"/>
      </rPr>
      <t>年油菜种植示范片建设项目</t>
    </r>
  </si>
  <si>
    <r>
      <rPr>
        <sz val="16"/>
        <rFont val="方正仿宋_GBK"/>
        <charset val="134"/>
      </rPr>
      <t>在全镇种植油菜约</t>
    </r>
    <r>
      <rPr>
        <sz val="16"/>
        <rFont val="Times New Roman"/>
        <charset val="134"/>
      </rPr>
      <t>3000</t>
    </r>
    <r>
      <rPr>
        <sz val="16"/>
        <rFont val="方正仿宋_GBK"/>
        <charset val="134"/>
      </rPr>
      <t>亩（以实际验亩数为准），每亩补助</t>
    </r>
    <r>
      <rPr>
        <sz val="16"/>
        <rFont val="Times New Roman"/>
        <charset val="134"/>
      </rPr>
      <t>300</t>
    </r>
    <r>
      <rPr>
        <sz val="16"/>
        <rFont val="方正仿宋_GBK"/>
        <charset val="134"/>
      </rPr>
      <t>元。</t>
    </r>
  </si>
  <si>
    <r>
      <rPr>
        <sz val="16"/>
        <rFont val="方正仿宋_GBK"/>
        <charset val="134"/>
      </rPr>
      <t>通过项目实施，为辖区油菜种植户提供补助，提高群众种植油菜的积极性。预计全镇种植油菜约</t>
    </r>
    <r>
      <rPr>
        <sz val="16"/>
        <rFont val="Times New Roman"/>
        <charset val="134"/>
      </rPr>
      <t>3000</t>
    </r>
    <r>
      <rPr>
        <sz val="16"/>
        <rFont val="方正仿宋_GBK"/>
        <charset val="134"/>
      </rPr>
      <t>亩，产值约</t>
    </r>
    <r>
      <rPr>
        <sz val="16"/>
        <rFont val="Times New Roman"/>
        <charset val="134"/>
      </rPr>
      <t>300</t>
    </r>
    <r>
      <rPr>
        <sz val="16"/>
        <rFont val="方正仿宋_GBK"/>
        <charset val="134"/>
      </rPr>
      <t>万元，新增约</t>
    </r>
    <r>
      <rPr>
        <sz val="16"/>
        <rFont val="Times New Roman"/>
        <charset val="134"/>
      </rPr>
      <t>600</t>
    </r>
    <r>
      <rPr>
        <sz val="16"/>
        <rFont val="方正仿宋_GBK"/>
        <charset val="134"/>
      </rPr>
      <t>亩，确保市场稳定和粮油安全。受益群众约</t>
    </r>
    <r>
      <rPr>
        <sz val="16"/>
        <rFont val="Times New Roman"/>
        <charset val="134"/>
      </rPr>
      <t>1800</t>
    </r>
    <r>
      <rPr>
        <sz val="16"/>
        <rFont val="方正仿宋_GBK"/>
        <charset val="134"/>
      </rPr>
      <t>户</t>
    </r>
    <r>
      <rPr>
        <sz val="16"/>
        <rFont val="Times New Roman"/>
        <charset val="134"/>
      </rPr>
      <t>6000</t>
    </r>
    <r>
      <rPr>
        <sz val="16"/>
        <rFont val="方正仿宋_GBK"/>
        <charset val="134"/>
      </rPr>
      <t>人，其中脱贫户和监测户约</t>
    </r>
    <r>
      <rPr>
        <sz val="16"/>
        <rFont val="Times New Roman"/>
        <charset val="134"/>
      </rPr>
      <t>1700</t>
    </r>
    <r>
      <rPr>
        <sz val="16"/>
        <rFont val="方正仿宋_GBK"/>
        <charset val="134"/>
      </rPr>
      <t>人。</t>
    </r>
  </si>
  <si>
    <r>
      <rPr>
        <sz val="16"/>
        <rFont val="方正仿宋_GBK"/>
        <charset val="134"/>
      </rPr>
      <t>一、群众参与</t>
    </r>
    <r>
      <rPr>
        <sz val="16"/>
        <rFont val="Times New Roman"/>
        <charset val="134"/>
      </rPr>
      <t>:</t>
    </r>
    <r>
      <rPr>
        <sz val="16"/>
        <rFont val="方正仿宋_GBK"/>
        <charset val="134"/>
      </rPr>
      <t>经征求辖区</t>
    </r>
    <r>
      <rPr>
        <sz val="16"/>
        <rFont val="Times New Roman"/>
        <charset val="134"/>
      </rPr>
      <t>10</t>
    </r>
    <r>
      <rPr>
        <sz val="16"/>
        <rFont val="方正仿宋_GBK"/>
        <charset val="134"/>
      </rPr>
      <t>个村群众意见，所有种植油菜的群众都大力赞成此项目，约</t>
    </r>
    <r>
      <rPr>
        <sz val="16"/>
        <rFont val="Times New Roman"/>
        <charset val="134"/>
      </rPr>
      <t>50</t>
    </r>
    <r>
      <rPr>
        <sz val="16"/>
        <rFont val="方正仿宋_GBK"/>
        <charset val="134"/>
      </rPr>
      <t>名名群众代表参与项目前期申报。</t>
    </r>
    <r>
      <rPr>
        <sz val="16"/>
        <rFont val="Times New Roman"/>
        <charset val="134"/>
      </rPr>
      <t xml:space="preserve">                              </t>
    </r>
    <r>
      <rPr>
        <sz val="16"/>
        <rFont val="方正仿宋_GBK"/>
        <charset val="134"/>
      </rPr>
      <t>二、利益联结机制：通过种植油菜约</t>
    </r>
    <r>
      <rPr>
        <sz val="16"/>
        <rFont val="Times New Roman"/>
        <charset val="134"/>
      </rPr>
      <t>3000</t>
    </r>
    <r>
      <rPr>
        <sz val="16"/>
        <rFont val="方正仿宋_GBK"/>
        <charset val="134"/>
      </rPr>
      <t>亩，带动全镇约</t>
    </r>
    <r>
      <rPr>
        <sz val="16"/>
        <rFont val="Times New Roman"/>
        <charset val="134"/>
      </rPr>
      <t>1800</t>
    </r>
    <r>
      <rPr>
        <sz val="16"/>
        <rFont val="方正仿宋_GBK"/>
        <charset val="134"/>
      </rPr>
      <t>户群众增收。</t>
    </r>
  </si>
  <si>
    <r>
      <rPr>
        <sz val="16"/>
        <rFont val="方正仿宋_GBK"/>
        <charset val="134"/>
      </rPr>
      <t>通过种植油菜约</t>
    </r>
    <r>
      <rPr>
        <sz val="16"/>
        <rFont val="Times New Roman"/>
        <charset val="134"/>
      </rPr>
      <t>3000</t>
    </r>
    <r>
      <rPr>
        <sz val="16"/>
        <rFont val="方正仿宋_GBK"/>
        <charset val="134"/>
      </rPr>
      <t>亩，带动全镇约</t>
    </r>
    <r>
      <rPr>
        <sz val="16"/>
        <rFont val="Times New Roman"/>
        <charset val="134"/>
      </rPr>
      <t>1800</t>
    </r>
    <r>
      <rPr>
        <sz val="16"/>
        <rFont val="方正仿宋_GBK"/>
        <charset val="134"/>
      </rPr>
      <t>户群众增收。</t>
    </r>
  </si>
  <si>
    <r>
      <rPr>
        <sz val="16"/>
        <rFont val="方正仿宋_GBK"/>
        <charset val="134"/>
      </rPr>
      <t>种植油菜约</t>
    </r>
    <r>
      <rPr>
        <sz val="16"/>
        <rFont val="Times New Roman"/>
        <charset val="134"/>
      </rPr>
      <t>3000</t>
    </r>
    <r>
      <rPr>
        <sz val="16"/>
        <rFont val="方正仿宋_GBK"/>
        <charset val="134"/>
      </rPr>
      <t>亩</t>
    </r>
  </si>
  <si>
    <r>
      <rPr>
        <sz val="16"/>
        <rFont val="方正仿宋_GBK"/>
        <charset val="134"/>
      </rPr>
      <t>产值约</t>
    </r>
    <r>
      <rPr>
        <sz val="16"/>
        <rFont val="Times New Roman"/>
        <charset val="134"/>
      </rPr>
      <t>300</t>
    </r>
    <r>
      <rPr>
        <sz val="16"/>
        <rFont val="方正仿宋_GBK"/>
        <charset val="134"/>
      </rPr>
      <t>万元，带动全镇约</t>
    </r>
    <r>
      <rPr>
        <sz val="16"/>
        <rFont val="Times New Roman"/>
        <charset val="134"/>
      </rPr>
      <t>1800</t>
    </r>
    <r>
      <rPr>
        <sz val="16"/>
        <rFont val="方正仿宋_GBK"/>
        <charset val="134"/>
      </rPr>
      <t>户群众增收，户均收入约</t>
    </r>
    <r>
      <rPr>
        <sz val="16"/>
        <rFont val="Times New Roman"/>
        <charset val="134"/>
      </rPr>
      <t>1700</t>
    </r>
    <r>
      <rPr>
        <sz val="16"/>
        <rFont val="方正仿宋_GBK"/>
        <charset val="134"/>
      </rPr>
      <t>元。确保市场稳定和粮油安全。</t>
    </r>
  </si>
  <si>
    <r>
      <rPr>
        <sz val="16"/>
        <rFont val="方正仿宋_GBK"/>
        <charset val="134"/>
      </rPr>
      <t>带动全镇约</t>
    </r>
    <r>
      <rPr>
        <sz val="16"/>
        <rFont val="Times New Roman"/>
        <charset val="134"/>
      </rPr>
      <t>1800</t>
    </r>
    <r>
      <rPr>
        <sz val="16"/>
        <rFont val="方正仿宋_GBK"/>
        <charset val="134"/>
      </rPr>
      <t>户群众增收，其中困难群众约</t>
    </r>
    <r>
      <rPr>
        <sz val="16"/>
        <rFont val="Times New Roman"/>
        <charset val="134"/>
      </rPr>
      <t>430</t>
    </r>
    <r>
      <rPr>
        <sz val="16"/>
        <rFont val="方正仿宋_GBK"/>
        <charset val="134"/>
      </rPr>
      <t>户</t>
    </r>
    <r>
      <rPr>
        <sz val="16"/>
        <rFont val="Times New Roman"/>
        <charset val="134"/>
      </rPr>
      <t>1700</t>
    </r>
    <r>
      <rPr>
        <sz val="16"/>
        <rFont val="方正仿宋_GBK"/>
        <charset val="134"/>
      </rPr>
      <t>人。</t>
    </r>
  </si>
  <si>
    <r>
      <rPr>
        <sz val="16"/>
        <rFont val="方正仿宋_GBK"/>
        <charset val="134"/>
      </rPr>
      <t>约</t>
    </r>
    <r>
      <rPr>
        <sz val="16"/>
        <rFont val="Times New Roman"/>
        <charset val="134"/>
      </rPr>
      <t>6000</t>
    </r>
    <r>
      <rPr>
        <sz val="16"/>
        <rFont val="方正仿宋_GBK"/>
        <charset val="134"/>
      </rPr>
      <t>人</t>
    </r>
  </si>
  <si>
    <r>
      <rPr>
        <sz val="16"/>
        <rFont val="Times New Roman"/>
        <charset val="134"/>
      </rPr>
      <t>1700</t>
    </r>
    <r>
      <rPr>
        <sz val="16"/>
        <rFont val="方正仿宋_GBK"/>
        <charset val="134"/>
      </rPr>
      <t>人左右</t>
    </r>
  </si>
  <si>
    <r>
      <rPr>
        <sz val="16"/>
        <rFont val="方正仿宋_GBK"/>
        <charset val="134"/>
      </rPr>
      <t>城口县巴山镇</t>
    </r>
    <r>
      <rPr>
        <sz val="16"/>
        <rFont val="Times New Roman"/>
        <charset val="134"/>
      </rPr>
      <t>2024</t>
    </r>
    <r>
      <rPr>
        <sz val="16"/>
        <rFont val="方正仿宋_GBK"/>
        <charset val="134"/>
      </rPr>
      <t>年中药材种植奖补项目</t>
    </r>
  </si>
  <si>
    <t>对全镇种植独活、大黄、天麻等中药材农户进行奖补，奖补金额以最终奖补方案标准和实际验收数量为准。</t>
  </si>
  <si>
    <r>
      <rPr>
        <sz val="16"/>
        <rFont val="方正仿宋_GBK"/>
        <charset val="134"/>
      </rPr>
      <t>通过中药材种植补助的方式，持续推进中药材产业发展，巩固发展成果；丰富产业类型，提高群众收入，增加产业技能；带动</t>
    </r>
    <r>
      <rPr>
        <sz val="16"/>
        <rFont val="Times New Roman"/>
        <charset val="134"/>
      </rPr>
      <t>800</t>
    </r>
    <r>
      <rPr>
        <sz val="16"/>
        <rFont val="方正仿宋_GBK"/>
        <charset val="134"/>
      </rPr>
      <t>余名群众务工增收，其中脱贫人口和监测对象约</t>
    </r>
    <r>
      <rPr>
        <sz val="16"/>
        <rFont val="Times New Roman"/>
        <charset val="134"/>
      </rPr>
      <t>200</t>
    </r>
    <r>
      <rPr>
        <sz val="16"/>
        <rFont val="方正仿宋_GBK"/>
        <charset val="134"/>
      </rPr>
      <t>人。</t>
    </r>
  </si>
  <si>
    <r>
      <rPr>
        <sz val="16"/>
        <rFont val="方正仿宋_GBK"/>
        <charset val="134"/>
      </rPr>
      <t>一、群众参与</t>
    </r>
    <r>
      <rPr>
        <sz val="16"/>
        <rFont val="Times New Roman"/>
        <charset val="134"/>
      </rPr>
      <t>:16</t>
    </r>
    <r>
      <rPr>
        <sz val="16"/>
        <rFont val="方正仿宋_GBK"/>
        <charset val="134"/>
      </rPr>
      <t>名群众代表参与项目前期申报，</t>
    </r>
    <r>
      <rPr>
        <sz val="16"/>
        <rFont val="Times New Roman"/>
        <charset val="134"/>
      </rPr>
      <t>6</t>
    </r>
    <r>
      <rPr>
        <sz val="16"/>
        <rFont val="方正仿宋_GBK"/>
        <charset val="134"/>
      </rPr>
      <t>名民生监督员参与项目的监管实施；</t>
    </r>
    <r>
      <rPr>
        <sz val="16"/>
        <rFont val="Times New Roman"/>
        <charset val="134"/>
      </rPr>
      <t xml:space="preserve">                                             </t>
    </r>
    <r>
      <rPr>
        <sz val="16"/>
        <rFont val="方正仿宋_GBK"/>
        <charset val="134"/>
      </rPr>
      <t>二、利益联结机制：通过发展中药材种植，带动</t>
    </r>
    <r>
      <rPr>
        <sz val="16"/>
        <rFont val="Times New Roman"/>
        <charset val="134"/>
      </rPr>
      <t>10</t>
    </r>
    <r>
      <rPr>
        <sz val="16"/>
        <rFont val="方正仿宋_GBK"/>
        <charset val="134"/>
      </rPr>
      <t>个村约</t>
    </r>
    <r>
      <rPr>
        <sz val="16"/>
        <rFont val="Times New Roman"/>
        <charset val="134"/>
      </rPr>
      <t>800</t>
    </r>
    <r>
      <rPr>
        <sz val="16"/>
        <rFont val="方正仿宋_GBK"/>
        <charset val="134"/>
      </rPr>
      <t>名群众增加收入共</t>
    </r>
    <r>
      <rPr>
        <sz val="16"/>
        <rFont val="Times New Roman"/>
        <charset val="134"/>
      </rPr>
      <t>50</t>
    </r>
    <r>
      <rPr>
        <sz val="16"/>
        <rFont val="方正仿宋_GBK"/>
        <charset val="134"/>
      </rPr>
      <t>万。</t>
    </r>
  </si>
  <si>
    <t>通过发展中药村种植，带动周边群众增加收入。</t>
  </si>
  <si>
    <t>中药材奖补</t>
  </si>
  <si>
    <t>以奖补方案为准</t>
  </si>
  <si>
    <t>增加农户产业收入</t>
  </si>
  <si>
    <r>
      <rPr>
        <sz val="16"/>
        <rFont val="方正仿宋_GBK"/>
        <charset val="134"/>
      </rPr>
      <t>受益人数</t>
    </r>
    <r>
      <rPr>
        <sz val="16"/>
        <rFont val="Times New Roman"/>
        <charset val="134"/>
      </rPr>
      <t>≥800</t>
    </r>
    <r>
      <rPr>
        <sz val="16"/>
        <rFont val="方正仿宋_GBK"/>
        <charset val="134"/>
      </rPr>
      <t>人</t>
    </r>
  </si>
  <si>
    <r>
      <rPr>
        <sz val="16"/>
        <rFont val="方正仿宋_GBK"/>
        <charset val="134"/>
      </rPr>
      <t>约</t>
    </r>
    <r>
      <rPr>
        <sz val="16"/>
        <rFont val="Times New Roman"/>
        <charset val="134"/>
      </rPr>
      <t>800</t>
    </r>
    <r>
      <rPr>
        <sz val="16"/>
        <rFont val="方正仿宋_GBK"/>
        <charset val="134"/>
      </rPr>
      <t>人</t>
    </r>
  </si>
  <si>
    <r>
      <rPr>
        <sz val="16"/>
        <rFont val="方正仿宋_GBK"/>
        <charset val="134"/>
      </rPr>
      <t>约</t>
    </r>
    <r>
      <rPr>
        <sz val="16"/>
        <rFont val="Times New Roman"/>
        <charset val="134"/>
      </rPr>
      <t>200</t>
    </r>
    <r>
      <rPr>
        <sz val="16"/>
        <rFont val="方正仿宋_GBK"/>
        <charset val="134"/>
      </rPr>
      <t>人</t>
    </r>
  </si>
  <si>
    <r>
      <rPr>
        <sz val="16"/>
        <rFont val="方正仿宋_GBK"/>
        <charset val="134"/>
      </rPr>
      <t>城口县巴山镇</t>
    </r>
    <r>
      <rPr>
        <sz val="16"/>
        <rFont val="Times New Roman"/>
        <charset val="134"/>
      </rPr>
      <t>2024</t>
    </r>
    <r>
      <rPr>
        <sz val="16"/>
        <rFont val="方正仿宋_GBK"/>
        <charset val="134"/>
      </rPr>
      <t>年人居环境整治项目</t>
    </r>
  </si>
  <si>
    <r>
      <rPr>
        <sz val="16"/>
        <rFont val="方正仿宋_GBK"/>
        <charset val="134"/>
      </rPr>
      <t>对主公路沿线卫生死角、脏乱差地段、村民聚居点进行综合整治，改造院坝约</t>
    </r>
    <r>
      <rPr>
        <sz val="16"/>
        <rFont val="Times New Roman"/>
        <charset val="134"/>
      </rPr>
      <t>3000</t>
    </r>
    <r>
      <rPr>
        <sz val="16"/>
        <rFont val="方正仿宋_GBK"/>
        <charset val="134"/>
      </rPr>
      <t>平方米、阴阳二沟约</t>
    </r>
    <r>
      <rPr>
        <sz val="16"/>
        <rFont val="Times New Roman"/>
        <charset val="134"/>
      </rPr>
      <t>2000</t>
    </r>
    <r>
      <rPr>
        <sz val="16"/>
        <rFont val="方正仿宋_GBK"/>
        <charset val="134"/>
      </rPr>
      <t>米、畜圈约</t>
    </r>
    <r>
      <rPr>
        <sz val="16"/>
        <rFont val="Times New Roman"/>
        <charset val="134"/>
      </rPr>
      <t>1500</t>
    </r>
    <r>
      <rPr>
        <sz val="16"/>
        <rFont val="方正仿宋_GBK"/>
        <charset val="134"/>
      </rPr>
      <t>平方米、垃圾死角</t>
    </r>
    <r>
      <rPr>
        <sz val="16"/>
        <rFont val="Times New Roman"/>
        <charset val="134"/>
      </rPr>
      <t>12</t>
    </r>
    <r>
      <rPr>
        <sz val="16"/>
        <rFont val="方正仿宋_GBK"/>
        <charset val="134"/>
      </rPr>
      <t>处等，具体建设内容以实际建设和验收为准。</t>
    </r>
  </si>
  <si>
    <t>巴山镇元坝村、立新村、民生村</t>
  </si>
  <si>
    <r>
      <rPr>
        <sz val="16"/>
        <rFont val="方正仿宋_GBK"/>
        <charset val="134"/>
      </rPr>
      <t>通过项目实施，改善村民居住环境和整治乡村主干道脏乱差问题，受益群众约</t>
    </r>
    <r>
      <rPr>
        <sz val="16"/>
        <rFont val="Times New Roman"/>
        <charset val="134"/>
      </rPr>
      <t>3000</t>
    </r>
    <r>
      <rPr>
        <sz val="16"/>
        <rFont val="方正仿宋_GBK"/>
        <charset val="134"/>
      </rPr>
      <t>人，提高群众的满意度</t>
    </r>
    <r>
      <rPr>
        <sz val="16"/>
        <rFont val="Times New Roman"/>
        <charset val="134"/>
      </rPr>
      <t>.</t>
    </r>
    <r>
      <rPr>
        <sz val="16"/>
        <rFont val="方正仿宋_GBK"/>
        <charset val="134"/>
      </rPr>
      <t>群众参与务工增加务工收入约</t>
    </r>
    <r>
      <rPr>
        <sz val="16"/>
        <rFont val="Times New Roman"/>
        <charset val="134"/>
      </rPr>
      <t>20</t>
    </r>
    <r>
      <rPr>
        <sz val="16"/>
        <rFont val="方正仿宋_GBK"/>
        <charset val="134"/>
      </rPr>
      <t>万元。其中脱贫人口和监测对象约</t>
    </r>
    <r>
      <rPr>
        <sz val="16"/>
        <rFont val="Times New Roman"/>
        <charset val="134"/>
      </rPr>
      <t>400</t>
    </r>
    <r>
      <rPr>
        <sz val="16"/>
        <rFont val="方正仿宋_GBK"/>
        <charset val="134"/>
      </rPr>
      <t>人。</t>
    </r>
  </si>
  <si>
    <r>
      <rPr>
        <sz val="16"/>
        <rFont val="方正仿宋_GBK"/>
        <charset val="134"/>
      </rPr>
      <t>一、群众参与</t>
    </r>
    <r>
      <rPr>
        <sz val="16"/>
        <rFont val="Times New Roman"/>
        <charset val="134"/>
      </rPr>
      <t>:32</t>
    </r>
    <r>
      <rPr>
        <sz val="16"/>
        <rFont val="方正仿宋_GBK"/>
        <charset val="134"/>
      </rPr>
      <t>名群众参与项目前期申报，</t>
    </r>
    <r>
      <rPr>
        <sz val="16"/>
        <rFont val="Times New Roman"/>
        <charset val="134"/>
      </rPr>
      <t>3</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工程建设提供务工岗位</t>
    </r>
    <r>
      <rPr>
        <sz val="16"/>
        <rFont val="Times New Roman"/>
        <charset val="134"/>
      </rPr>
      <t>80</t>
    </r>
    <r>
      <rPr>
        <sz val="16"/>
        <rFont val="方正仿宋_GBK"/>
        <charset val="134"/>
      </rPr>
      <t>个，群众务工总增收约</t>
    </r>
    <r>
      <rPr>
        <sz val="16"/>
        <rFont val="Times New Roman"/>
        <charset val="134"/>
      </rPr>
      <t>20</t>
    </r>
    <r>
      <rPr>
        <sz val="16"/>
        <rFont val="方正仿宋_GBK"/>
        <charset val="134"/>
      </rPr>
      <t>万元。</t>
    </r>
  </si>
  <si>
    <t>通过人居环境整治，改善村民居住环境和整治乡村主干道脏乱差问题。</t>
  </si>
  <si>
    <r>
      <rPr>
        <sz val="16"/>
        <rFont val="方正仿宋_GBK"/>
        <charset val="134"/>
      </rPr>
      <t>环境整治约</t>
    </r>
    <r>
      <rPr>
        <sz val="16"/>
        <rFont val="Times New Roman"/>
        <charset val="134"/>
      </rPr>
      <t>100</t>
    </r>
    <r>
      <rPr>
        <sz val="16"/>
        <rFont val="方正仿宋_GBK"/>
        <charset val="134"/>
      </rPr>
      <t>户</t>
    </r>
  </si>
  <si>
    <r>
      <rPr>
        <sz val="16"/>
        <rFont val="方正仿宋_GBK"/>
        <charset val="134"/>
      </rPr>
      <t>降低群众环境整治成本，增加群众务工收约</t>
    </r>
    <r>
      <rPr>
        <sz val="16"/>
        <rFont val="Times New Roman"/>
        <charset val="134"/>
      </rPr>
      <t>20</t>
    </r>
    <r>
      <rPr>
        <sz val="16"/>
        <rFont val="方正仿宋_GBK"/>
        <charset val="134"/>
      </rPr>
      <t>万元。</t>
    </r>
  </si>
  <si>
    <r>
      <rPr>
        <sz val="16"/>
        <rFont val="方正仿宋_GBK"/>
        <charset val="134"/>
      </rPr>
      <t>受益人数</t>
    </r>
    <r>
      <rPr>
        <sz val="16"/>
        <rFont val="Times New Roman"/>
        <charset val="134"/>
      </rPr>
      <t>≥3000</t>
    </r>
    <r>
      <rPr>
        <sz val="16"/>
        <rFont val="方正仿宋_GBK"/>
        <charset val="134"/>
      </rPr>
      <t>人</t>
    </r>
  </si>
  <si>
    <r>
      <rPr>
        <sz val="16"/>
        <rFont val="方正仿宋_GBK"/>
        <charset val="134"/>
      </rPr>
      <t>约</t>
    </r>
    <r>
      <rPr>
        <sz val="16"/>
        <rFont val="Times New Roman"/>
        <charset val="134"/>
      </rPr>
      <t>3000</t>
    </r>
    <r>
      <rPr>
        <sz val="16"/>
        <rFont val="方正仿宋_GBK"/>
        <charset val="134"/>
      </rPr>
      <t>人</t>
    </r>
  </si>
  <si>
    <r>
      <rPr>
        <sz val="16"/>
        <rFont val="方正仿宋_GBK"/>
        <charset val="134"/>
      </rPr>
      <t>约</t>
    </r>
    <r>
      <rPr>
        <sz val="16"/>
        <rFont val="Times New Roman"/>
        <charset val="134"/>
      </rPr>
      <t>400</t>
    </r>
    <r>
      <rPr>
        <sz val="16"/>
        <rFont val="方正仿宋_GBK"/>
        <charset val="134"/>
      </rPr>
      <t>人</t>
    </r>
  </si>
  <si>
    <r>
      <rPr>
        <sz val="16"/>
        <rFont val="方正仿宋_GBK"/>
        <charset val="134"/>
      </rPr>
      <t>城口县巴山镇</t>
    </r>
    <r>
      <rPr>
        <sz val="16"/>
        <rFont val="Times New Roman"/>
        <charset val="134"/>
      </rPr>
      <t>2024</t>
    </r>
    <r>
      <rPr>
        <sz val="16"/>
        <rFont val="方正仿宋_GBK"/>
        <charset val="134"/>
      </rPr>
      <t>年积分兑现制度改补为奖项目</t>
    </r>
  </si>
  <si>
    <r>
      <rPr>
        <sz val="16"/>
        <rFont val="Times New Roman"/>
        <charset val="134"/>
      </rPr>
      <t>11</t>
    </r>
    <r>
      <rPr>
        <sz val="16"/>
        <rFont val="方正仿宋_GBK"/>
        <charset val="134"/>
      </rPr>
      <t>个村（社区），每村</t>
    </r>
    <r>
      <rPr>
        <sz val="16"/>
        <rFont val="Times New Roman"/>
        <charset val="134"/>
      </rPr>
      <t>2</t>
    </r>
    <r>
      <rPr>
        <sz val="16"/>
        <rFont val="方正仿宋_GBK"/>
        <charset val="134"/>
      </rPr>
      <t>万元，组织群众开展公益活动，每村每季度开展一次积分兑换活动，激发群众积极参与村社公益事业积极性，增强村民凝聚力。</t>
    </r>
  </si>
  <si>
    <r>
      <rPr>
        <sz val="16"/>
        <rFont val="方正仿宋_GBK"/>
        <charset val="134"/>
      </rPr>
      <t>巴山镇</t>
    </r>
    <r>
      <rPr>
        <sz val="16"/>
        <rFont val="Times New Roman"/>
        <charset val="134"/>
      </rPr>
      <t>11</t>
    </r>
    <r>
      <rPr>
        <sz val="16"/>
        <rFont val="方正仿宋_GBK"/>
        <charset val="134"/>
      </rPr>
      <t>个村（社区）</t>
    </r>
  </si>
  <si>
    <r>
      <rPr>
        <sz val="16"/>
        <rFont val="方正仿宋_GBK"/>
        <charset val="134"/>
      </rPr>
      <t>通过组织群众开展公益活动，每村每季度开展</t>
    </r>
    <r>
      <rPr>
        <sz val="16"/>
        <rFont val="Times New Roman"/>
        <charset val="134"/>
      </rPr>
      <t>1</t>
    </r>
    <r>
      <rPr>
        <sz val="16"/>
        <rFont val="方正仿宋_GBK"/>
        <charset val="134"/>
      </rPr>
      <t>次积分兑换活动，激发全镇约</t>
    </r>
    <r>
      <rPr>
        <sz val="16"/>
        <rFont val="Times New Roman"/>
        <charset val="134"/>
      </rPr>
      <t>13472</t>
    </r>
    <r>
      <rPr>
        <sz val="16"/>
        <rFont val="方正仿宋_GBK"/>
        <charset val="134"/>
      </rPr>
      <t>人群众积极参与村社公益事业积极性，增强村民凝聚力。激发群众内生动力，引导群众参与美丽乡村建设。其中脱贫人口和监测对象约</t>
    </r>
    <r>
      <rPr>
        <sz val="16"/>
        <rFont val="Times New Roman"/>
        <charset val="134"/>
      </rPr>
      <t>2678</t>
    </r>
    <r>
      <rPr>
        <sz val="16"/>
        <rFont val="方正仿宋_GBK"/>
        <charset val="134"/>
      </rPr>
      <t>人。</t>
    </r>
  </si>
  <si>
    <r>
      <rPr>
        <sz val="16"/>
        <rFont val="方正仿宋_GBK"/>
        <charset val="134"/>
      </rPr>
      <t>一、群众参与</t>
    </r>
    <r>
      <rPr>
        <sz val="16"/>
        <rFont val="Times New Roman"/>
        <charset val="134"/>
      </rPr>
      <t>:11</t>
    </r>
    <r>
      <rPr>
        <sz val="16"/>
        <rFont val="方正仿宋_GBK"/>
        <charset val="134"/>
      </rPr>
      <t>个村（社区）人参与前期项目确定会议、决议，</t>
    </r>
    <r>
      <rPr>
        <sz val="16"/>
        <rFont val="Times New Roman"/>
        <charset val="134"/>
      </rPr>
      <t>11</t>
    </r>
    <r>
      <rPr>
        <sz val="16"/>
        <rFont val="方正仿宋_GBK"/>
        <charset val="134"/>
      </rPr>
      <t>人参与项目实施过程中资金使用和物资采购的监督等；</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、通过积分和物品兑换，每村</t>
    </r>
    <r>
      <rPr>
        <sz val="16"/>
        <rFont val="Times New Roman"/>
        <charset val="134"/>
      </rPr>
      <t>2</t>
    </r>
    <r>
      <rPr>
        <sz val="16"/>
        <rFont val="方正仿宋_GBK"/>
        <charset val="134"/>
      </rPr>
      <t>万元。</t>
    </r>
    <r>
      <rPr>
        <sz val="16"/>
        <rFont val="Times New Roman"/>
        <charset val="134"/>
      </rPr>
      <t>2</t>
    </r>
    <r>
      <rPr>
        <sz val="16"/>
        <rFont val="方正仿宋_GBK"/>
        <charset val="134"/>
      </rPr>
      <t>、可以引导群众参与宣讲学习、村社公益事业、志恩服务活动等，养成良好文明习惯、遵纪守法、传承传统美德、破除陈规陋习、增强村民凝聚力、做有理想、有道德、有文化、有纪律的新型农民。</t>
    </r>
  </si>
  <si>
    <r>
      <rPr>
        <sz val="16"/>
        <rFont val="方正仿宋_GBK"/>
        <charset val="134"/>
      </rPr>
      <t>通过组织群众开展公益活动，</t>
    </r>
    <r>
      <rPr>
        <sz val="16"/>
        <rFont val="Times New Roman"/>
        <charset val="134"/>
      </rPr>
      <t>11</t>
    </r>
    <r>
      <rPr>
        <sz val="16"/>
        <rFont val="方正仿宋_GBK"/>
        <charset val="134"/>
      </rPr>
      <t>个村（社区），每村</t>
    </r>
    <r>
      <rPr>
        <sz val="16"/>
        <rFont val="Times New Roman"/>
        <charset val="134"/>
      </rPr>
      <t>2</t>
    </r>
    <r>
      <rPr>
        <sz val="16"/>
        <rFont val="方正仿宋_GBK"/>
        <charset val="134"/>
      </rPr>
      <t>万元，。</t>
    </r>
  </si>
  <si>
    <r>
      <rPr>
        <sz val="16"/>
        <rFont val="Times New Roman"/>
        <charset val="134"/>
      </rPr>
      <t>11</t>
    </r>
    <r>
      <rPr>
        <sz val="16"/>
        <rFont val="方正仿宋_GBK"/>
        <charset val="134"/>
      </rPr>
      <t>个村（社区），每村</t>
    </r>
    <r>
      <rPr>
        <sz val="16"/>
        <rFont val="Times New Roman"/>
        <charset val="134"/>
      </rPr>
      <t>2</t>
    </r>
    <r>
      <rPr>
        <sz val="16"/>
        <rFont val="方正仿宋_GBK"/>
        <charset val="134"/>
      </rPr>
      <t>万元</t>
    </r>
  </si>
  <si>
    <r>
      <rPr>
        <sz val="16"/>
        <rFont val="Times New Roman"/>
        <charset val="134"/>
      </rPr>
      <t>13472</t>
    </r>
    <r>
      <rPr>
        <sz val="16"/>
        <rFont val="方正仿宋_GBK"/>
        <charset val="134"/>
      </rPr>
      <t>名群众受益</t>
    </r>
  </si>
  <si>
    <r>
      <rPr>
        <sz val="16"/>
        <rFont val="方正仿宋_GBK"/>
        <charset val="134"/>
      </rPr>
      <t>使用年限</t>
    </r>
    <r>
      <rPr>
        <sz val="16"/>
        <rFont val="Times New Roman"/>
        <charset val="134"/>
      </rPr>
      <t>1</t>
    </r>
    <r>
      <rPr>
        <sz val="16"/>
        <rFont val="方正仿宋_GBK"/>
        <charset val="134"/>
      </rPr>
      <t>年</t>
    </r>
  </si>
  <si>
    <r>
      <rPr>
        <sz val="16"/>
        <rFont val="方正仿宋_GBK"/>
        <charset val="134"/>
      </rPr>
      <t>约</t>
    </r>
    <r>
      <rPr>
        <sz val="16"/>
        <rFont val="Times New Roman"/>
        <charset val="134"/>
      </rPr>
      <t>13472</t>
    </r>
    <r>
      <rPr>
        <sz val="16"/>
        <rFont val="方正仿宋_GBK"/>
        <charset val="134"/>
      </rPr>
      <t>人</t>
    </r>
  </si>
  <si>
    <r>
      <rPr>
        <sz val="16"/>
        <rFont val="Times New Roman"/>
        <charset val="134"/>
      </rPr>
      <t>2678</t>
    </r>
    <r>
      <rPr>
        <sz val="16"/>
        <rFont val="方正仿宋_GBK"/>
        <charset val="134"/>
      </rPr>
      <t>人</t>
    </r>
  </si>
  <si>
    <r>
      <rPr>
        <sz val="16"/>
        <rFont val="方正仿宋_GBK"/>
        <charset val="134"/>
      </rPr>
      <t>城口县巴山镇</t>
    </r>
    <r>
      <rPr>
        <sz val="16"/>
        <rFont val="Times New Roman"/>
        <charset val="134"/>
      </rPr>
      <t>2024</t>
    </r>
    <r>
      <rPr>
        <sz val="16"/>
        <rFont val="方正仿宋_GBK"/>
        <charset val="134"/>
      </rPr>
      <t>年黄溪村</t>
    </r>
    <r>
      <rPr>
        <sz val="16"/>
        <rFont val="Times New Roman"/>
        <charset val="134"/>
      </rPr>
      <t>4</t>
    </r>
    <r>
      <rPr>
        <sz val="16"/>
        <rFont val="方正仿宋_GBK"/>
        <charset val="134"/>
      </rPr>
      <t>社自然村通硬化路工程</t>
    </r>
  </si>
  <si>
    <r>
      <rPr>
        <sz val="16"/>
        <rFont val="方正仿宋_GBK"/>
        <charset val="134"/>
      </rPr>
      <t>对黄溪村</t>
    </r>
    <r>
      <rPr>
        <sz val="16"/>
        <rFont val="Times New Roman"/>
        <charset val="134"/>
      </rPr>
      <t>4</t>
    </r>
    <r>
      <rPr>
        <sz val="16"/>
        <rFont val="方正仿宋_GBK"/>
        <charset val="134"/>
      </rPr>
      <t>社村级公路进行硬化，全长</t>
    </r>
    <r>
      <rPr>
        <sz val="16"/>
        <rFont val="Times New Roman"/>
        <charset val="134"/>
      </rPr>
      <t>1.55</t>
    </r>
    <r>
      <rPr>
        <sz val="16"/>
        <rFont val="方正仿宋_GBK"/>
        <charset val="134"/>
      </rPr>
      <t>公里，硬化宽度为</t>
    </r>
    <r>
      <rPr>
        <sz val="16"/>
        <rFont val="Times New Roman"/>
        <charset val="134"/>
      </rPr>
      <t>4.5</t>
    </r>
    <r>
      <rPr>
        <sz val="16"/>
        <rFont val="方正仿宋_GBK"/>
        <charset val="134"/>
      </rPr>
      <t>米。</t>
    </r>
  </si>
  <si>
    <t>黄溪村</t>
  </si>
  <si>
    <r>
      <rPr>
        <sz val="16"/>
        <rFont val="方正仿宋_GBK"/>
        <charset val="134"/>
      </rPr>
      <t>通达公路建设，方便群众出行，完善村级基础设施建设，提供务工岗位</t>
    </r>
    <r>
      <rPr>
        <sz val="16"/>
        <rFont val="Times New Roman"/>
        <charset val="134"/>
      </rPr>
      <t>6</t>
    </r>
    <r>
      <rPr>
        <sz val="16"/>
        <rFont val="方正仿宋_GBK"/>
        <charset val="134"/>
      </rPr>
      <t>个，增加周边务工群众收入</t>
    </r>
  </si>
  <si>
    <r>
      <rPr>
        <sz val="16"/>
        <rFont val="Times New Roman"/>
        <charset val="134"/>
      </rPr>
      <t>12</t>
    </r>
    <r>
      <rPr>
        <sz val="16"/>
        <rFont val="方正仿宋_GBK"/>
        <charset val="134"/>
      </rPr>
      <t>名群众参与项目前期申报，群众参与建设，增加群众务工收入方便</t>
    </r>
    <r>
      <rPr>
        <sz val="16"/>
        <rFont val="Times New Roman"/>
        <charset val="134"/>
      </rPr>
      <t>30</t>
    </r>
    <r>
      <rPr>
        <sz val="16"/>
        <rFont val="方正仿宋_GBK"/>
        <charset val="134"/>
      </rPr>
      <t>人出行</t>
    </r>
  </si>
  <si>
    <r>
      <rPr>
        <sz val="16"/>
        <rFont val="方正仿宋_GBK"/>
        <charset val="134"/>
      </rPr>
      <t>对村道进行硬化，长</t>
    </r>
    <r>
      <rPr>
        <sz val="16"/>
        <rFont val="Times New Roman"/>
        <charset val="134"/>
      </rPr>
      <t>1.55</t>
    </r>
    <r>
      <rPr>
        <sz val="16"/>
        <rFont val="方正仿宋_GBK"/>
        <charset val="134"/>
      </rPr>
      <t>公里，宽</t>
    </r>
    <r>
      <rPr>
        <sz val="16"/>
        <rFont val="Times New Roman"/>
        <charset val="134"/>
      </rPr>
      <t>4.5</t>
    </r>
    <r>
      <rPr>
        <sz val="16"/>
        <rFont val="方正仿宋_GBK"/>
        <charset val="134"/>
      </rPr>
      <t>米</t>
    </r>
  </si>
  <si>
    <r>
      <rPr>
        <sz val="16"/>
        <rFont val="方正仿宋_GBK"/>
        <charset val="134"/>
      </rPr>
      <t>村级公路硬化</t>
    </r>
    <r>
      <rPr>
        <sz val="16"/>
        <rFont val="Times New Roman"/>
        <charset val="134"/>
      </rPr>
      <t>1.55</t>
    </r>
    <r>
      <rPr>
        <sz val="16"/>
        <rFont val="方正仿宋_GBK"/>
        <charset val="134"/>
      </rPr>
      <t>公里</t>
    </r>
  </si>
  <si>
    <r>
      <rPr>
        <sz val="16"/>
        <rFont val="方正仿宋_GBK"/>
        <charset val="134"/>
      </rPr>
      <t>提供务工岗位</t>
    </r>
    <r>
      <rPr>
        <sz val="16"/>
        <rFont val="Times New Roman"/>
        <charset val="134"/>
      </rPr>
      <t>6</t>
    </r>
    <r>
      <rPr>
        <sz val="16"/>
        <rFont val="方正仿宋_GBK"/>
        <charset val="134"/>
      </rPr>
      <t>个，群众参与务工，增加收入</t>
    </r>
    <r>
      <rPr>
        <sz val="16"/>
        <rFont val="Times New Roman"/>
        <charset val="134"/>
      </rPr>
      <t>5000</t>
    </r>
    <r>
      <rPr>
        <sz val="16"/>
        <rFont val="方正仿宋_GBK"/>
        <charset val="134"/>
      </rPr>
      <t>元</t>
    </r>
  </si>
  <si>
    <r>
      <rPr>
        <sz val="16"/>
        <rFont val="Times New Roman"/>
        <charset val="134"/>
      </rPr>
      <t>30</t>
    </r>
    <r>
      <rPr>
        <sz val="16"/>
        <rFont val="方正仿宋_GBK"/>
        <charset val="134"/>
      </rPr>
      <t>名群众受益</t>
    </r>
  </si>
  <si>
    <r>
      <rPr>
        <sz val="16"/>
        <rFont val="方正仿宋_GBK"/>
        <charset val="134"/>
      </rPr>
      <t>维修使用年限</t>
    </r>
    <r>
      <rPr>
        <sz val="16"/>
        <rFont val="Times New Roman"/>
        <charset val="134"/>
      </rPr>
      <t>≥10</t>
    </r>
    <r>
      <rPr>
        <sz val="16"/>
        <rFont val="方正仿宋_GBK"/>
        <charset val="134"/>
      </rPr>
      <t>年</t>
    </r>
  </si>
  <si>
    <r>
      <rPr>
        <sz val="16"/>
        <rFont val="Times New Roman"/>
        <charset val="134"/>
      </rPr>
      <t>30</t>
    </r>
    <r>
      <rPr>
        <sz val="16"/>
        <rFont val="方正仿宋_GBK"/>
        <charset val="134"/>
      </rPr>
      <t>人</t>
    </r>
  </si>
  <si>
    <r>
      <rPr>
        <sz val="16"/>
        <rFont val="方正仿宋_GBK"/>
        <charset val="134"/>
      </rPr>
      <t>城口县巴山镇</t>
    </r>
    <r>
      <rPr>
        <sz val="16"/>
        <rFont val="Times New Roman"/>
        <charset val="134"/>
      </rPr>
      <t>2024</t>
    </r>
    <r>
      <rPr>
        <sz val="16"/>
        <rFont val="方正仿宋_GBK"/>
        <charset val="134"/>
      </rPr>
      <t>年黄溪村</t>
    </r>
    <r>
      <rPr>
        <sz val="16"/>
        <rFont val="Times New Roman"/>
        <charset val="134"/>
      </rPr>
      <t>1</t>
    </r>
    <r>
      <rPr>
        <sz val="16"/>
        <rFont val="方正仿宋_GBK"/>
        <charset val="134"/>
      </rPr>
      <t>社自然村通硬化路工程</t>
    </r>
  </si>
  <si>
    <r>
      <rPr>
        <sz val="16"/>
        <rFont val="方正仿宋_GBK"/>
        <charset val="134"/>
      </rPr>
      <t>对黄溪村</t>
    </r>
    <r>
      <rPr>
        <sz val="16"/>
        <rFont val="Times New Roman"/>
        <charset val="134"/>
      </rPr>
      <t>1</t>
    </r>
    <r>
      <rPr>
        <sz val="16"/>
        <rFont val="方正仿宋_GBK"/>
        <charset val="134"/>
      </rPr>
      <t>社村级公路进行硬化，全长</t>
    </r>
    <r>
      <rPr>
        <sz val="16"/>
        <rFont val="Times New Roman"/>
        <charset val="134"/>
      </rPr>
      <t>4.15</t>
    </r>
    <r>
      <rPr>
        <sz val="16"/>
        <rFont val="方正仿宋_GBK"/>
        <charset val="134"/>
      </rPr>
      <t>公里，硬化宽度为</t>
    </r>
    <r>
      <rPr>
        <sz val="16"/>
        <rFont val="Times New Roman"/>
        <charset val="134"/>
      </rPr>
      <t>4.5</t>
    </r>
    <r>
      <rPr>
        <sz val="16"/>
        <rFont val="方正仿宋_GBK"/>
        <charset val="134"/>
      </rPr>
      <t>米。</t>
    </r>
  </si>
  <si>
    <r>
      <rPr>
        <sz val="16"/>
        <rFont val="方正仿宋_GBK"/>
        <charset val="134"/>
      </rPr>
      <t>通达公路建设，方便群众出行，完善村级基础设施建设，提供务工岗位</t>
    </r>
    <r>
      <rPr>
        <sz val="16"/>
        <rFont val="Times New Roman"/>
        <charset val="134"/>
      </rPr>
      <t>12</t>
    </r>
    <r>
      <rPr>
        <sz val="16"/>
        <rFont val="方正仿宋_GBK"/>
        <charset val="134"/>
      </rPr>
      <t>个，增加周边务工群众收入</t>
    </r>
  </si>
  <si>
    <r>
      <rPr>
        <sz val="16"/>
        <rFont val="Times New Roman"/>
        <charset val="134"/>
      </rPr>
      <t>12</t>
    </r>
    <r>
      <rPr>
        <sz val="16"/>
        <rFont val="方正仿宋_GBK"/>
        <charset val="134"/>
      </rPr>
      <t>名群众参与项目前期申报，群众参与建设，增加群众务工收入方便</t>
    </r>
    <r>
      <rPr>
        <sz val="16"/>
        <rFont val="Times New Roman"/>
        <charset val="134"/>
      </rPr>
      <t>78</t>
    </r>
    <r>
      <rPr>
        <sz val="16"/>
        <rFont val="方正仿宋_GBK"/>
        <charset val="134"/>
      </rPr>
      <t>人出行</t>
    </r>
  </si>
  <si>
    <r>
      <rPr>
        <sz val="16"/>
        <rFont val="方正仿宋_GBK"/>
        <charset val="134"/>
      </rPr>
      <t>对村道进行硬化，长</t>
    </r>
    <r>
      <rPr>
        <sz val="16"/>
        <rFont val="Times New Roman"/>
        <charset val="134"/>
      </rPr>
      <t>4.15</t>
    </r>
    <r>
      <rPr>
        <sz val="16"/>
        <rFont val="方正仿宋_GBK"/>
        <charset val="134"/>
      </rPr>
      <t>公里，宽</t>
    </r>
    <r>
      <rPr>
        <sz val="16"/>
        <rFont val="Times New Roman"/>
        <charset val="134"/>
      </rPr>
      <t>4.5</t>
    </r>
    <r>
      <rPr>
        <sz val="16"/>
        <rFont val="方正仿宋_GBK"/>
        <charset val="134"/>
      </rPr>
      <t>米</t>
    </r>
  </si>
  <si>
    <r>
      <rPr>
        <sz val="16"/>
        <rFont val="方正仿宋_GBK"/>
        <charset val="134"/>
      </rPr>
      <t>村级公路硬化</t>
    </r>
    <r>
      <rPr>
        <sz val="16"/>
        <rFont val="Times New Roman"/>
        <charset val="134"/>
      </rPr>
      <t>4.15</t>
    </r>
    <r>
      <rPr>
        <sz val="16"/>
        <rFont val="方正仿宋_GBK"/>
        <charset val="134"/>
      </rPr>
      <t>公里</t>
    </r>
  </si>
  <si>
    <r>
      <rPr>
        <sz val="16"/>
        <rFont val="方正仿宋_GBK"/>
        <charset val="134"/>
      </rPr>
      <t>提供就业岗位</t>
    </r>
    <r>
      <rPr>
        <sz val="16"/>
        <rFont val="Times New Roman"/>
        <charset val="134"/>
      </rPr>
      <t>12</t>
    </r>
    <r>
      <rPr>
        <sz val="16"/>
        <rFont val="方正仿宋_GBK"/>
        <charset val="134"/>
      </rPr>
      <t>个，群众参与务工，增加收入</t>
    </r>
  </si>
  <si>
    <r>
      <rPr>
        <sz val="16"/>
        <rFont val="Times New Roman"/>
        <charset val="134"/>
      </rPr>
      <t>78</t>
    </r>
    <r>
      <rPr>
        <sz val="16"/>
        <rFont val="方正仿宋_GBK"/>
        <charset val="134"/>
      </rPr>
      <t>人受益</t>
    </r>
  </si>
  <si>
    <r>
      <rPr>
        <sz val="16"/>
        <rFont val="Times New Roman"/>
        <charset val="134"/>
      </rPr>
      <t>78</t>
    </r>
    <r>
      <rPr>
        <sz val="16"/>
        <rFont val="方正仿宋_GBK"/>
        <charset val="134"/>
      </rPr>
      <t>人</t>
    </r>
  </si>
  <si>
    <r>
      <rPr>
        <sz val="16"/>
        <rFont val="Times New Roman"/>
        <charset val="134"/>
      </rPr>
      <t>14</t>
    </r>
    <r>
      <rPr>
        <sz val="16"/>
        <rFont val="方正仿宋_GBK"/>
        <charset val="134"/>
      </rPr>
      <t>人</t>
    </r>
  </si>
  <si>
    <r>
      <rPr>
        <sz val="16"/>
        <rFont val="方正仿宋_GBK"/>
        <charset val="134"/>
      </rPr>
      <t>城口县巴山镇</t>
    </r>
    <r>
      <rPr>
        <sz val="16"/>
        <rFont val="Times New Roman"/>
        <charset val="134"/>
      </rPr>
      <t>2024</t>
    </r>
    <r>
      <rPr>
        <sz val="16"/>
        <rFont val="方正仿宋_GBK"/>
        <charset val="134"/>
      </rPr>
      <t>年新岭村</t>
    </r>
    <r>
      <rPr>
        <sz val="16"/>
        <rFont val="Times New Roman"/>
        <charset val="134"/>
      </rPr>
      <t>2</t>
    </r>
    <r>
      <rPr>
        <sz val="16"/>
        <rFont val="方正仿宋_GBK"/>
        <charset val="134"/>
      </rPr>
      <t>社自然村通硬化路工程</t>
    </r>
  </si>
  <si>
    <r>
      <rPr>
        <sz val="16"/>
        <rFont val="方正仿宋_GBK"/>
        <charset val="134"/>
      </rPr>
      <t>对新岭村</t>
    </r>
    <r>
      <rPr>
        <sz val="16"/>
        <rFont val="Times New Roman"/>
        <charset val="134"/>
      </rPr>
      <t>2</t>
    </r>
    <r>
      <rPr>
        <sz val="16"/>
        <rFont val="方正仿宋_GBK"/>
        <charset val="134"/>
      </rPr>
      <t>社村级公路进行硬化，全长</t>
    </r>
    <r>
      <rPr>
        <sz val="16"/>
        <rFont val="Times New Roman"/>
        <charset val="134"/>
      </rPr>
      <t>2.7</t>
    </r>
    <r>
      <rPr>
        <sz val="16"/>
        <rFont val="方正仿宋_GBK"/>
        <charset val="134"/>
      </rPr>
      <t>公里，硬化宽度为</t>
    </r>
    <r>
      <rPr>
        <sz val="16"/>
        <rFont val="Times New Roman"/>
        <charset val="134"/>
      </rPr>
      <t>4.5</t>
    </r>
    <r>
      <rPr>
        <sz val="16"/>
        <rFont val="方正仿宋_GBK"/>
        <charset val="134"/>
      </rPr>
      <t>米。</t>
    </r>
  </si>
  <si>
    <t>新岭村</t>
  </si>
  <si>
    <r>
      <rPr>
        <sz val="16"/>
        <rFont val="方正仿宋_GBK"/>
        <charset val="134"/>
      </rPr>
      <t>通达公路建设，方便群众出行，完善村级基础设施建设，提供务工岗位</t>
    </r>
    <r>
      <rPr>
        <sz val="16"/>
        <rFont val="Times New Roman"/>
        <charset val="134"/>
      </rPr>
      <t>8</t>
    </r>
    <r>
      <rPr>
        <sz val="16"/>
        <rFont val="方正仿宋_GBK"/>
        <charset val="134"/>
      </rPr>
      <t>个，增加周边务工群众收入</t>
    </r>
  </si>
  <si>
    <r>
      <rPr>
        <sz val="16"/>
        <rFont val="Times New Roman"/>
        <charset val="134"/>
      </rPr>
      <t>10</t>
    </r>
    <r>
      <rPr>
        <sz val="16"/>
        <rFont val="方正仿宋_GBK"/>
        <charset val="134"/>
      </rPr>
      <t>名群众参与项目前期申报，群众参与建设，增加群众务工收入方便</t>
    </r>
    <r>
      <rPr>
        <sz val="16"/>
        <rFont val="Times New Roman"/>
        <charset val="134"/>
      </rPr>
      <t>105</t>
    </r>
    <r>
      <rPr>
        <sz val="16"/>
        <rFont val="方正仿宋_GBK"/>
        <charset val="134"/>
      </rPr>
      <t>人出行</t>
    </r>
  </si>
  <si>
    <r>
      <rPr>
        <sz val="16"/>
        <rFont val="方正仿宋_GBK"/>
        <charset val="134"/>
      </rPr>
      <t>对村道进行硬化，长</t>
    </r>
    <r>
      <rPr>
        <sz val="16"/>
        <rFont val="Times New Roman"/>
        <charset val="134"/>
      </rPr>
      <t>2.7</t>
    </r>
    <r>
      <rPr>
        <sz val="16"/>
        <rFont val="方正仿宋_GBK"/>
        <charset val="134"/>
      </rPr>
      <t>公里，宽</t>
    </r>
    <r>
      <rPr>
        <sz val="16"/>
        <rFont val="Times New Roman"/>
        <charset val="134"/>
      </rPr>
      <t>4.5</t>
    </r>
    <r>
      <rPr>
        <sz val="16"/>
        <rFont val="方正仿宋_GBK"/>
        <charset val="134"/>
      </rPr>
      <t>米</t>
    </r>
  </si>
  <si>
    <r>
      <rPr>
        <sz val="16"/>
        <rFont val="方正仿宋_GBK"/>
        <charset val="134"/>
      </rPr>
      <t>村级公路硬化</t>
    </r>
    <r>
      <rPr>
        <sz val="16"/>
        <rFont val="Times New Roman"/>
        <charset val="134"/>
      </rPr>
      <t>2.7</t>
    </r>
    <r>
      <rPr>
        <sz val="16"/>
        <rFont val="方正仿宋_GBK"/>
        <charset val="134"/>
      </rPr>
      <t>公里</t>
    </r>
  </si>
  <si>
    <r>
      <rPr>
        <sz val="16"/>
        <rFont val="方正仿宋_GBK"/>
        <charset val="134"/>
      </rPr>
      <t>提供就业岗位</t>
    </r>
    <r>
      <rPr>
        <sz val="16"/>
        <rFont val="Times New Roman"/>
        <charset val="134"/>
      </rPr>
      <t>8</t>
    </r>
    <r>
      <rPr>
        <sz val="16"/>
        <rFont val="方正仿宋_GBK"/>
        <charset val="134"/>
      </rPr>
      <t>个，群众参与务工，增加收入</t>
    </r>
  </si>
  <si>
    <r>
      <rPr>
        <sz val="16"/>
        <rFont val="Times New Roman"/>
        <charset val="134"/>
      </rPr>
      <t>105</t>
    </r>
    <r>
      <rPr>
        <sz val="16"/>
        <rFont val="方正仿宋_GBK"/>
        <charset val="134"/>
      </rPr>
      <t>人群众受益</t>
    </r>
  </si>
  <si>
    <r>
      <rPr>
        <sz val="16"/>
        <rFont val="Times New Roman"/>
        <charset val="134"/>
      </rPr>
      <t>105</t>
    </r>
    <r>
      <rPr>
        <sz val="16"/>
        <rFont val="方正仿宋_GBK"/>
        <charset val="134"/>
      </rPr>
      <t>人</t>
    </r>
  </si>
  <si>
    <r>
      <rPr>
        <sz val="16"/>
        <rFont val="Times New Roman"/>
        <charset val="134"/>
      </rPr>
      <t>18</t>
    </r>
    <r>
      <rPr>
        <sz val="16"/>
        <rFont val="方正仿宋_GBK"/>
        <charset val="134"/>
      </rPr>
      <t>人</t>
    </r>
  </si>
  <si>
    <r>
      <rPr>
        <sz val="16"/>
        <rFont val="方正仿宋_GBK"/>
        <charset val="134"/>
      </rPr>
      <t>城口县巴山镇</t>
    </r>
    <r>
      <rPr>
        <sz val="16"/>
        <rFont val="Times New Roman"/>
        <charset val="134"/>
      </rPr>
      <t>2024</t>
    </r>
    <r>
      <rPr>
        <sz val="16"/>
        <rFont val="方正仿宋_GBK"/>
        <charset val="134"/>
      </rPr>
      <t>年新岭村</t>
    </r>
    <r>
      <rPr>
        <sz val="16"/>
        <rFont val="Times New Roman"/>
        <charset val="134"/>
      </rPr>
      <t>3</t>
    </r>
    <r>
      <rPr>
        <sz val="16"/>
        <rFont val="方正仿宋_GBK"/>
        <charset val="134"/>
      </rPr>
      <t>社自然村通硬化路工程</t>
    </r>
  </si>
  <si>
    <r>
      <rPr>
        <sz val="16"/>
        <rFont val="方正仿宋_GBK"/>
        <charset val="134"/>
      </rPr>
      <t>对新岭村</t>
    </r>
    <r>
      <rPr>
        <sz val="16"/>
        <rFont val="Times New Roman"/>
        <charset val="134"/>
      </rPr>
      <t>3</t>
    </r>
    <r>
      <rPr>
        <sz val="16"/>
        <rFont val="方正仿宋_GBK"/>
        <charset val="134"/>
      </rPr>
      <t>社村级公路进行硬化，全长</t>
    </r>
    <r>
      <rPr>
        <sz val="16"/>
        <rFont val="Times New Roman"/>
        <charset val="134"/>
      </rPr>
      <t>2.3</t>
    </r>
    <r>
      <rPr>
        <sz val="16"/>
        <rFont val="方正仿宋_GBK"/>
        <charset val="134"/>
      </rPr>
      <t>公里，硬化宽度为</t>
    </r>
    <r>
      <rPr>
        <sz val="16"/>
        <rFont val="Times New Roman"/>
        <charset val="134"/>
      </rPr>
      <t>4.5</t>
    </r>
    <r>
      <rPr>
        <sz val="16"/>
        <rFont val="方正仿宋_GBK"/>
        <charset val="134"/>
      </rPr>
      <t>米。</t>
    </r>
  </si>
  <si>
    <r>
      <rPr>
        <sz val="16"/>
        <rFont val="方正仿宋_GBK"/>
        <charset val="134"/>
      </rPr>
      <t>通达公路建设，方便群众出行，完善村级基础设施建设，提供务工岗位</t>
    </r>
    <r>
      <rPr>
        <sz val="16"/>
        <rFont val="Times New Roman"/>
        <charset val="134"/>
      </rPr>
      <t>7</t>
    </r>
    <r>
      <rPr>
        <sz val="16"/>
        <rFont val="方正仿宋_GBK"/>
        <charset val="134"/>
      </rPr>
      <t>个，增加周边务工群众收入</t>
    </r>
  </si>
  <si>
    <r>
      <rPr>
        <sz val="16"/>
        <rFont val="Times New Roman"/>
        <charset val="134"/>
      </rPr>
      <t>10</t>
    </r>
    <r>
      <rPr>
        <sz val="16"/>
        <rFont val="方正仿宋_GBK"/>
        <charset val="134"/>
      </rPr>
      <t>名群众参与项目前期申报，群众参与建设，增加群众务工收入方便</t>
    </r>
    <r>
      <rPr>
        <sz val="16"/>
        <rFont val="Times New Roman"/>
        <charset val="134"/>
      </rPr>
      <t>92</t>
    </r>
    <r>
      <rPr>
        <sz val="16"/>
        <rFont val="方正仿宋_GBK"/>
        <charset val="134"/>
      </rPr>
      <t>人出行</t>
    </r>
  </si>
  <si>
    <r>
      <rPr>
        <sz val="16"/>
        <rFont val="方正仿宋_GBK"/>
        <charset val="134"/>
      </rPr>
      <t>对村道进行硬化，长</t>
    </r>
    <r>
      <rPr>
        <sz val="16"/>
        <rFont val="Times New Roman"/>
        <charset val="134"/>
      </rPr>
      <t>2.3</t>
    </r>
    <r>
      <rPr>
        <sz val="16"/>
        <rFont val="方正仿宋_GBK"/>
        <charset val="134"/>
      </rPr>
      <t>公里，宽</t>
    </r>
    <r>
      <rPr>
        <sz val="16"/>
        <rFont val="Times New Roman"/>
        <charset val="134"/>
      </rPr>
      <t>4.5</t>
    </r>
    <r>
      <rPr>
        <sz val="16"/>
        <rFont val="方正仿宋_GBK"/>
        <charset val="134"/>
      </rPr>
      <t>米</t>
    </r>
  </si>
  <si>
    <r>
      <rPr>
        <sz val="16"/>
        <rFont val="方正仿宋_GBK"/>
        <charset val="134"/>
      </rPr>
      <t>村级公路硬化</t>
    </r>
    <r>
      <rPr>
        <sz val="16"/>
        <rFont val="Times New Roman"/>
        <charset val="134"/>
      </rPr>
      <t>2.3</t>
    </r>
    <r>
      <rPr>
        <sz val="16"/>
        <rFont val="方正仿宋_GBK"/>
        <charset val="134"/>
      </rPr>
      <t>公里</t>
    </r>
  </si>
  <si>
    <r>
      <rPr>
        <sz val="16"/>
        <rFont val="方正仿宋_GBK"/>
        <charset val="134"/>
      </rPr>
      <t>提供就业岗位</t>
    </r>
    <r>
      <rPr>
        <sz val="16"/>
        <rFont val="Times New Roman"/>
        <charset val="134"/>
      </rPr>
      <t>7</t>
    </r>
    <r>
      <rPr>
        <sz val="16"/>
        <rFont val="方正仿宋_GBK"/>
        <charset val="134"/>
      </rPr>
      <t>个，群众参与务工，增加收入</t>
    </r>
  </si>
  <si>
    <r>
      <rPr>
        <sz val="16"/>
        <rFont val="Times New Roman"/>
        <charset val="134"/>
      </rPr>
      <t>92</t>
    </r>
    <r>
      <rPr>
        <sz val="16"/>
        <rFont val="方正仿宋_GBK"/>
        <charset val="134"/>
      </rPr>
      <t>人受益</t>
    </r>
  </si>
  <si>
    <r>
      <rPr>
        <sz val="16"/>
        <rFont val="Times New Roman"/>
        <charset val="134"/>
      </rPr>
      <t>90</t>
    </r>
    <r>
      <rPr>
        <sz val="16"/>
        <rFont val="方正仿宋_GBK"/>
        <charset val="134"/>
      </rPr>
      <t>人</t>
    </r>
  </si>
  <si>
    <r>
      <rPr>
        <sz val="16"/>
        <rFont val="Times New Roman"/>
        <charset val="134"/>
      </rPr>
      <t>13</t>
    </r>
    <r>
      <rPr>
        <sz val="16"/>
        <rFont val="方正仿宋_GBK"/>
        <charset val="134"/>
      </rPr>
      <t>人</t>
    </r>
  </si>
  <si>
    <r>
      <rPr>
        <sz val="16"/>
        <rFont val="方正仿宋_GBK"/>
        <charset val="134"/>
      </rPr>
      <t>城口县巴山镇</t>
    </r>
    <r>
      <rPr>
        <sz val="16"/>
        <rFont val="Times New Roman"/>
        <charset val="134"/>
      </rPr>
      <t>2023</t>
    </r>
    <r>
      <rPr>
        <sz val="16"/>
        <rFont val="方正仿宋_GBK"/>
        <charset val="134"/>
      </rPr>
      <t>年元坝村村道拓宽项目</t>
    </r>
  </si>
  <si>
    <r>
      <rPr>
        <sz val="16"/>
        <rFont val="方正仿宋_GBK"/>
        <charset val="134"/>
      </rPr>
      <t>主要工程内容排水沟清理</t>
    </r>
    <r>
      <rPr>
        <sz val="16"/>
        <rFont val="Times New Roman"/>
        <charset val="134"/>
      </rPr>
      <t xml:space="preserve"> 4750m</t>
    </r>
    <r>
      <rPr>
        <sz val="16"/>
        <rFont val="方正仿宋_GBK"/>
        <charset val="134"/>
      </rPr>
      <t>，路基挖方</t>
    </r>
    <r>
      <rPr>
        <sz val="16"/>
        <rFont val="Times New Roman"/>
        <charset val="134"/>
      </rPr>
      <t xml:space="preserve"> 1719.73m³</t>
    </r>
    <r>
      <rPr>
        <sz val="16"/>
        <rFont val="方正仿宋_GBK"/>
        <charset val="134"/>
      </rPr>
      <t>，垮方清理</t>
    </r>
    <r>
      <rPr>
        <sz val="16"/>
        <rFont val="Times New Roman"/>
        <charset val="134"/>
      </rPr>
      <t xml:space="preserve"> 300m³</t>
    </r>
    <r>
      <rPr>
        <sz val="16"/>
        <rFont val="方正仿宋_GBK"/>
        <charset val="134"/>
      </rPr>
      <t>，排水沟</t>
    </r>
    <r>
      <rPr>
        <sz val="16"/>
        <rFont val="Times New Roman"/>
        <charset val="134"/>
      </rPr>
      <t xml:space="preserve"> 50m</t>
    </r>
    <r>
      <rPr>
        <sz val="16"/>
        <rFont val="方正仿宋_GBK"/>
        <charset val="134"/>
      </rPr>
      <t>，片石挡土墙</t>
    </r>
    <r>
      <rPr>
        <sz val="16"/>
        <rFont val="Times New Roman"/>
        <charset val="134"/>
      </rPr>
      <t xml:space="preserve"> 1884.3m³</t>
    </r>
    <r>
      <rPr>
        <sz val="16"/>
        <rFont val="方正仿宋_GBK"/>
        <charset val="134"/>
      </rPr>
      <t>，混凝土路面</t>
    </r>
    <r>
      <rPr>
        <sz val="16"/>
        <rFont val="Times New Roman"/>
        <charset val="134"/>
      </rPr>
      <t xml:space="preserve"> 2184.97 </t>
    </r>
    <r>
      <rPr>
        <sz val="16"/>
        <rFont val="方正仿宋_GBK"/>
        <charset val="134"/>
      </rPr>
      <t>㎡，钢筋混凝土圆管涵</t>
    </r>
    <r>
      <rPr>
        <sz val="16"/>
        <rFont val="Times New Roman"/>
        <charset val="134"/>
      </rPr>
      <t xml:space="preserve"> 13m</t>
    </r>
    <r>
      <rPr>
        <sz val="16"/>
        <rFont val="方正仿宋_GBK"/>
        <charset val="134"/>
      </rPr>
      <t>，钢筋混凝土盖板涵</t>
    </r>
    <r>
      <rPr>
        <sz val="16"/>
        <rFont val="Times New Roman"/>
        <charset val="134"/>
      </rPr>
      <t xml:space="preserve"> 1 </t>
    </r>
    <r>
      <rPr>
        <sz val="16"/>
        <rFont val="方正仿宋_GBK"/>
        <charset val="134"/>
      </rPr>
      <t>座，波形钢板护栏</t>
    </r>
    <r>
      <rPr>
        <sz val="16"/>
        <rFont val="Times New Roman"/>
        <charset val="134"/>
      </rPr>
      <t xml:space="preserve"> 160m</t>
    </r>
    <r>
      <rPr>
        <sz val="16"/>
        <rFont val="方正仿宋_GBK"/>
        <charset val="134"/>
      </rPr>
      <t>，波形钢板护栏拆除及恢复</t>
    </r>
    <r>
      <rPr>
        <sz val="16"/>
        <rFont val="Times New Roman"/>
        <charset val="134"/>
      </rPr>
      <t xml:space="preserve"> 150m </t>
    </r>
    <r>
      <rPr>
        <sz val="16"/>
        <rFont val="方正仿宋_GBK"/>
        <charset val="134"/>
      </rPr>
      <t>等工程内容。</t>
    </r>
  </si>
  <si>
    <t>元坝村</t>
  </si>
  <si>
    <r>
      <rPr>
        <sz val="16"/>
        <rFont val="方正仿宋_GBK"/>
        <charset val="134"/>
      </rPr>
      <t>通过项目实施，方便约</t>
    </r>
    <r>
      <rPr>
        <sz val="16"/>
        <rFont val="Times New Roman"/>
        <charset val="134"/>
      </rPr>
      <t>2000</t>
    </r>
    <r>
      <rPr>
        <sz val="16"/>
        <rFont val="方正仿宋_GBK"/>
        <charset val="134"/>
      </rPr>
      <t>人出行，完善村级基础设施建设，提高生产效率，降低生活生产成本，提升群众的幸福指数。提供务工岗位约</t>
    </r>
    <r>
      <rPr>
        <sz val="16"/>
        <rFont val="Times New Roman"/>
        <charset val="134"/>
      </rPr>
      <t>20</t>
    </r>
    <r>
      <rPr>
        <sz val="16"/>
        <rFont val="方正仿宋_GBK"/>
        <charset val="134"/>
      </rPr>
      <t>个，增加农户务工收入，增加村集体经济收入。其中脱贫人口及监测对象约</t>
    </r>
    <r>
      <rPr>
        <sz val="16"/>
        <rFont val="Times New Roman"/>
        <charset val="134"/>
      </rPr>
      <t>353</t>
    </r>
    <r>
      <rPr>
        <sz val="16"/>
        <rFont val="方正仿宋_GBK"/>
        <charset val="134"/>
      </rPr>
      <t>人。</t>
    </r>
  </si>
  <si>
    <r>
      <rPr>
        <sz val="16"/>
        <rFont val="方正仿宋_GBK"/>
        <charset val="134"/>
      </rPr>
      <t>一、群众参与</t>
    </r>
    <r>
      <rPr>
        <sz val="16"/>
        <rFont val="Times New Roman"/>
        <charset val="134"/>
      </rPr>
      <t>:18</t>
    </r>
    <r>
      <rPr>
        <sz val="16"/>
        <rFont val="方正仿宋_GBK"/>
        <charset val="134"/>
      </rPr>
      <t>名群众参与项目前期申报，</t>
    </r>
    <r>
      <rPr>
        <sz val="16"/>
        <rFont val="Times New Roman"/>
        <charset val="134"/>
      </rPr>
      <t>3</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、项目实施可以带动</t>
    </r>
    <r>
      <rPr>
        <sz val="16"/>
        <rFont val="Times New Roman"/>
        <charset val="134"/>
      </rPr>
      <t>20</t>
    </r>
    <r>
      <rPr>
        <sz val="16"/>
        <rFont val="方正仿宋_GBK"/>
        <charset val="134"/>
      </rPr>
      <t>余人务工增收，人均务工增收约</t>
    </r>
    <r>
      <rPr>
        <sz val="16"/>
        <rFont val="Times New Roman"/>
        <charset val="134"/>
      </rPr>
      <t>3000</t>
    </r>
    <r>
      <rPr>
        <sz val="16"/>
        <rFont val="方正仿宋_GBK"/>
        <charset val="134"/>
      </rPr>
      <t>元。</t>
    </r>
    <r>
      <rPr>
        <sz val="16"/>
        <rFont val="Times New Roman"/>
        <charset val="134"/>
      </rPr>
      <t>2</t>
    </r>
    <r>
      <rPr>
        <sz val="16"/>
        <rFont val="方正仿宋_GBK"/>
        <charset val="134"/>
      </rPr>
      <t>、将矿山产业路入股到企业，按生产量为村集体经济分红。人均收入</t>
    </r>
    <r>
      <rPr>
        <sz val="16"/>
        <rFont val="Times New Roman"/>
        <charset val="134"/>
      </rPr>
      <t>50</t>
    </r>
    <r>
      <rPr>
        <sz val="16"/>
        <rFont val="方正仿宋_GBK"/>
        <charset val="134"/>
      </rPr>
      <t>元左右。</t>
    </r>
  </si>
  <si>
    <r>
      <rPr>
        <sz val="16"/>
        <rFont val="方正仿宋_GBK"/>
        <charset val="134"/>
      </rPr>
      <t>拓宽村道</t>
    </r>
    <r>
      <rPr>
        <sz val="16"/>
        <rFont val="Times New Roman"/>
        <charset val="134"/>
      </rPr>
      <t>4.8</t>
    </r>
    <r>
      <rPr>
        <sz val="16"/>
        <rFont val="方正仿宋_GBK"/>
        <charset val="134"/>
      </rPr>
      <t>公里，提供务工岗位约</t>
    </r>
    <r>
      <rPr>
        <sz val="16"/>
        <rFont val="Times New Roman"/>
        <charset val="134"/>
      </rPr>
      <t>20</t>
    </r>
    <r>
      <rPr>
        <sz val="16"/>
        <rFont val="方正仿宋_GBK"/>
        <charset val="134"/>
      </rPr>
      <t>个，增加农户收入，增加村集体经济收入。</t>
    </r>
  </si>
  <si>
    <r>
      <rPr>
        <sz val="16"/>
        <rFont val="方正仿宋_GBK"/>
        <charset val="134"/>
      </rPr>
      <t>道路拓宽</t>
    </r>
    <r>
      <rPr>
        <sz val="16"/>
        <rFont val="Times New Roman"/>
        <charset val="134"/>
      </rPr>
      <t>4.8</t>
    </r>
    <r>
      <rPr>
        <sz val="16"/>
        <rFont val="方正仿宋_GBK"/>
        <charset val="134"/>
      </rPr>
      <t>公里</t>
    </r>
  </si>
  <si>
    <r>
      <rPr>
        <sz val="16"/>
        <rFont val="Times New Roman"/>
        <charset val="134"/>
      </rPr>
      <t>60</t>
    </r>
    <r>
      <rPr>
        <sz val="16"/>
        <rFont val="方正仿宋_GBK"/>
        <charset val="134"/>
      </rPr>
      <t>万元</t>
    </r>
    <r>
      <rPr>
        <sz val="16"/>
        <rFont val="Times New Roman"/>
        <charset val="134"/>
      </rPr>
      <t>/</t>
    </r>
    <r>
      <rPr>
        <sz val="16"/>
        <rFont val="方正仿宋_GBK"/>
        <charset val="134"/>
      </rPr>
      <t>公里</t>
    </r>
  </si>
  <si>
    <r>
      <rPr>
        <sz val="16"/>
        <rFont val="方正仿宋_GBK"/>
        <charset val="134"/>
      </rPr>
      <t>提供务工岗约</t>
    </r>
    <r>
      <rPr>
        <sz val="16"/>
        <rFont val="Times New Roman"/>
        <charset val="134"/>
      </rPr>
      <t>20</t>
    </r>
    <r>
      <rPr>
        <sz val="16"/>
        <rFont val="方正仿宋_GBK"/>
        <charset val="134"/>
      </rPr>
      <t>个，人均务工增收约</t>
    </r>
    <r>
      <rPr>
        <sz val="16"/>
        <rFont val="Times New Roman"/>
        <charset val="134"/>
      </rPr>
      <t>3000</t>
    </r>
    <r>
      <rPr>
        <sz val="16"/>
        <rFont val="方正仿宋_GBK"/>
        <charset val="134"/>
      </rPr>
      <t>元。为村集体经济组织分红。</t>
    </r>
  </si>
  <si>
    <r>
      <rPr>
        <sz val="16"/>
        <rFont val="方正仿宋_GBK"/>
        <charset val="134"/>
      </rPr>
      <t>约</t>
    </r>
    <r>
      <rPr>
        <sz val="16"/>
        <rFont val="Times New Roman"/>
        <charset val="134"/>
      </rPr>
      <t>2000</t>
    </r>
    <r>
      <rPr>
        <sz val="16"/>
        <rFont val="方正仿宋_GBK"/>
        <charset val="134"/>
      </rPr>
      <t>名群众受益</t>
    </r>
  </si>
  <si>
    <r>
      <rPr>
        <sz val="16"/>
        <rFont val="方正仿宋_GBK"/>
        <charset val="134"/>
      </rPr>
      <t>约</t>
    </r>
    <r>
      <rPr>
        <sz val="16"/>
        <rFont val="Times New Roman"/>
        <charset val="134"/>
      </rPr>
      <t>2000</t>
    </r>
    <r>
      <rPr>
        <sz val="16"/>
        <rFont val="方正仿宋_GBK"/>
        <charset val="134"/>
      </rPr>
      <t>人</t>
    </r>
  </si>
  <si>
    <r>
      <rPr>
        <sz val="16"/>
        <rFont val="方正仿宋_GBK"/>
        <charset val="134"/>
      </rPr>
      <t>约</t>
    </r>
    <r>
      <rPr>
        <sz val="16"/>
        <rFont val="Times New Roman"/>
        <charset val="134"/>
      </rPr>
      <t>353</t>
    </r>
    <r>
      <rPr>
        <sz val="16"/>
        <rFont val="方正仿宋_GBK"/>
        <charset val="134"/>
      </rPr>
      <t>人</t>
    </r>
  </si>
  <si>
    <r>
      <rPr>
        <sz val="16"/>
        <rFont val="方正仿宋_GBK"/>
        <charset val="134"/>
      </rPr>
      <t>城口县巴山镇</t>
    </r>
    <r>
      <rPr>
        <sz val="16"/>
        <rFont val="Times New Roman"/>
        <charset val="134"/>
      </rPr>
      <t>2023</t>
    </r>
    <r>
      <rPr>
        <sz val="16"/>
        <rFont val="方正仿宋_GBK"/>
        <charset val="134"/>
      </rPr>
      <t>年民生村矿山产业路建设项目</t>
    </r>
  </si>
  <si>
    <r>
      <rPr>
        <sz val="16"/>
        <rFont val="方正仿宋_GBK"/>
        <charset val="134"/>
      </rPr>
      <t>主要工程内容路基挖方</t>
    </r>
    <r>
      <rPr>
        <sz val="16"/>
        <rFont val="Times New Roman"/>
        <charset val="134"/>
      </rPr>
      <t xml:space="preserve"> 86891m³</t>
    </r>
    <r>
      <rPr>
        <sz val="16"/>
        <rFont val="方正仿宋_GBK"/>
        <charset val="134"/>
      </rPr>
      <t>，回填方</t>
    </r>
    <r>
      <rPr>
        <sz val="16"/>
        <rFont val="Times New Roman"/>
        <charset val="134"/>
      </rPr>
      <t xml:space="preserve"> 9855.1m³</t>
    </r>
    <r>
      <rPr>
        <sz val="16"/>
        <rFont val="方正仿宋_GBK"/>
        <charset val="134"/>
      </rPr>
      <t>，钢筋混凝土圆管涵</t>
    </r>
    <r>
      <rPr>
        <sz val="16"/>
        <rFont val="Times New Roman"/>
        <charset val="134"/>
      </rPr>
      <t xml:space="preserve"> 84.5m</t>
    </r>
    <r>
      <rPr>
        <sz val="16"/>
        <rFont val="方正仿宋_GBK"/>
        <charset val="134"/>
      </rPr>
      <t>，钢筋混凝土盖板涵</t>
    </r>
    <r>
      <rPr>
        <sz val="16"/>
        <rFont val="Times New Roman"/>
        <charset val="134"/>
      </rPr>
      <t xml:space="preserve"> 4 </t>
    </r>
    <r>
      <rPr>
        <sz val="16"/>
        <rFont val="方正仿宋_GBK"/>
        <charset val="134"/>
      </rPr>
      <t>座等工程内容。新建矿山产业路</t>
    </r>
    <r>
      <rPr>
        <sz val="16"/>
        <rFont val="Times New Roman"/>
        <charset val="134"/>
      </rPr>
      <t>4.0</t>
    </r>
    <r>
      <rPr>
        <sz val="16"/>
        <rFont val="方正仿宋_GBK"/>
        <charset val="134"/>
      </rPr>
      <t>公里，宽度</t>
    </r>
    <r>
      <rPr>
        <sz val="16"/>
        <rFont val="Times New Roman"/>
        <charset val="134"/>
      </rPr>
      <t>5</t>
    </r>
    <r>
      <rPr>
        <sz val="16"/>
        <rFont val="方正仿宋_GBK"/>
        <charset val="134"/>
      </rPr>
      <t>米。</t>
    </r>
  </si>
  <si>
    <t>民生村</t>
  </si>
  <si>
    <r>
      <rPr>
        <sz val="16"/>
        <rFont val="方正仿宋_GBK"/>
        <charset val="134"/>
      </rPr>
      <t>通过项目实施，方便约</t>
    </r>
    <r>
      <rPr>
        <sz val="16"/>
        <rFont val="Times New Roman"/>
        <charset val="134"/>
      </rPr>
      <t>1800</t>
    </r>
    <r>
      <rPr>
        <sz val="16"/>
        <rFont val="方正仿宋_GBK"/>
        <charset val="134"/>
      </rPr>
      <t>人出行，完善村级基础设施建设，提高生产效率，降低生活生产成本，提升群众的幸福指数。提供务工岗位约</t>
    </r>
    <r>
      <rPr>
        <sz val="16"/>
        <rFont val="Times New Roman"/>
        <charset val="134"/>
      </rPr>
      <t>20</t>
    </r>
    <r>
      <rPr>
        <sz val="16"/>
        <rFont val="方正仿宋_GBK"/>
        <charset val="134"/>
      </rPr>
      <t>个，增加农户务工收入，增加村集体经济收入。其中脱贫人口及监测对象约</t>
    </r>
    <r>
      <rPr>
        <sz val="16"/>
        <rFont val="Times New Roman"/>
        <charset val="134"/>
      </rPr>
      <t>308</t>
    </r>
    <r>
      <rPr>
        <sz val="16"/>
        <rFont val="方正仿宋_GBK"/>
        <charset val="134"/>
      </rPr>
      <t>人。</t>
    </r>
  </si>
  <si>
    <r>
      <rPr>
        <sz val="16"/>
        <rFont val="方正仿宋_GBK"/>
        <charset val="134"/>
      </rPr>
      <t>一、群众参与</t>
    </r>
    <r>
      <rPr>
        <sz val="16"/>
        <rFont val="Times New Roman"/>
        <charset val="134"/>
      </rPr>
      <t>:12</t>
    </r>
    <r>
      <rPr>
        <sz val="16"/>
        <rFont val="方正仿宋_GBK"/>
        <charset val="134"/>
      </rPr>
      <t>名群众参与项目前期申报，</t>
    </r>
    <r>
      <rPr>
        <sz val="16"/>
        <rFont val="Times New Roman"/>
        <charset val="134"/>
      </rPr>
      <t>2</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、项目实施可以带动</t>
    </r>
    <r>
      <rPr>
        <sz val="16"/>
        <rFont val="Times New Roman"/>
        <charset val="134"/>
      </rPr>
      <t>20</t>
    </r>
    <r>
      <rPr>
        <sz val="16"/>
        <rFont val="方正仿宋_GBK"/>
        <charset val="134"/>
      </rPr>
      <t>余人务工增收，人均务工增收约</t>
    </r>
    <r>
      <rPr>
        <sz val="16"/>
        <rFont val="Times New Roman"/>
        <charset val="134"/>
      </rPr>
      <t>3000</t>
    </r>
    <r>
      <rPr>
        <sz val="16"/>
        <rFont val="方正仿宋_GBK"/>
        <charset val="134"/>
      </rPr>
      <t>元。</t>
    </r>
    <r>
      <rPr>
        <sz val="16"/>
        <rFont val="Times New Roman"/>
        <charset val="134"/>
      </rPr>
      <t>2</t>
    </r>
    <r>
      <rPr>
        <sz val="16"/>
        <rFont val="方正仿宋_GBK"/>
        <charset val="134"/>
      </rPr>
      <t>、将矿山产业路入股到企业，按生产量为村集体经济分红。预计分红</t>
    </r>
    <r>
      <rPr>
        <sz val="16"/>
        <rFont val="Times New Roman"/>
        <charset val="134"/>
      </rPr>
      <t>800</t>
    </r>
    <r>
      <rPr>
        <sz val="16"/>
        <rFont val="方正仿宋_GBK"/>
        <charset val="134"/>
      </rPr>
      <t>人左右，人均分红</t>
    </r>
    <r>
      <rPr>
        <sz val="16"/>
        <rFont val="Times New Roman"/>
        <charset val="134"/>
      </rPr>
      <t>30</t>
    </r>
    <r>
      <rPr>
        <sz val="16"/>
        <rFont val="方正仿宋_GBK"/>
        <charset val="134"/>
      </rPr>
      <t>元左右。</t>
    </r>
  </si>
  <si>
    <r>
      <rPr>
        <sz val="16"/>
        <rFont val="方正仿宋_GBK"/>
        <charset val="134"/>
      </rPr>
      <t>新建矿山产业路</t>
    </r>
    <r>
      <rPr>
        <sz val="16"/>
        <rFont val="Times New Roman"/>
        <charset val="134"/>
      </rPr>
      <t>4</t>
    </r>
    <r>
      <rPr>
        <sz val="16"/>
        <rFont val="方正仿宋_GBK"/>
        <charset val="134"/>
      </rPr>
      <t>公里，提供务工岗位约</t>
    </r>
    <r>
      <rPr>
        <sz val="16"/>
        <rFont val="Times New Roman"/>
        <charset val="134"/>
      </rPr>
      <t>20</t>
    </r>
    <r>
      <rPr>
        <sz val="16"/>
        <rFont val="方正仿宋_GBK"/>
        <charset val="134"/>
      </rPr>
      <t>个，增加农户收入，提高村集体经济收入。</t>
    </r>
  </si>
  <si>
    <r>
      <rPr>
        <sz val="16"/>
        <rFont val="方正仿宋_GBK"/>
        <charset val="134"/>
      </rPr>
      <t>新建产业路</t>
    </r>
    <r>
      <rPr>
        <sz val="16"/>
        <rFont val="Times New Roman"/>
        <charset val="134"/>
      </rPr>
      <t>4.0</t>
    </r>
    <r>
      <rPr>
        <sz val="16"/>
        <rFont val="方正仿宋_GBK"/>
        <charset val="134"/>
      </rPr>
      <t>公里</t>
    </r>
  </si>
  <si>
    <r>
      <rPr>
        <sz val="16"/>
        <rFont val="方正仿宋_GBK"/>
        <charset val="134"/>
      </rPr>
      <t>约</t>
    </r>
    <r>
      <rPr>
        <sz val="16"/>
        <rFont val="Times New Roman"/>
        <charset val="134"/>
      </rPr>
      <t>1800</t>
    </r>
    <r>
      <rPr>
        <sz val="16"/>
        <rFont val="方正仿宋_GBK"/>
        <charset val="134"/>
      </rPr>
      <t>名群众受益</t>
    </r>
  </si>
  <si>
    <r>
      <rPr>
        <sz val="16"/>
        <rFont val="方正仿宋_GBK"/>
        <charset val="134"/>
      </rPr>
      <t>约</t>
    </r>
    <r>
      <rPr>
        <sz val="16"/>
        <rFont val="Times New Roman"/>
        <charset val="134"/>
      </rPr>
      <t>1800</t>
    </r>
    <r>
      <rPr>
        <sz val="16"/>
        <rFont val="方正仿宋_GBK"/>
        <charset val="134"/>
      </rPr>
      <t>人</t>
    </r>
  </si>
  <si>
    <r>
      <rPr>
        <sz val="16"/>
        <rFont val="方正仿宋_GBK"/>
        <charset val="134"/>
      </rPr>
      <t>约</t>
    </r>
    <r>
      <rPr>
        <sz val="16"/>
        <rFont val="Times New Roman"/>
        <charset val="134"/>
      </rPr>
      <t>308</t>
    </r>
    <r>
      <rPr>
        <sz val="16"/>
        <rFont val="方正仿宋_GBK"/>
        <charset val="134"/>
      </rPr>
      <t>人</t>
    </r>
  </si>
  <si>
    <r>
      <rPr>
        <sz val="16"/>
        <rFont val="方正仿宋_GBK"/>
        <charset val="134"/>
      </rPr>
      <t>城口县巴山镇</t>
    </r>
    <r>
      <rPr>
        <sz val="16"/>
        <rFont val="Times New Roman"/>
        <charset val="134"/>
      </rPr>
      <t>2024</t>
    </r>
    <r>
      <rPr>
        <sz val="16"/>
        <rFont val="方正仿宋_GBK"/>
        <charset val="134"/>
      </rPr>
      <t>年元坝村平板桥建设项目</t>
    </r>
  </si>
  <si>
    <r>
      <rPr>
        <sz val="16"/>
        <rFont val="方正仿宋_GBK"/>
        <charset val="134"/>
      </rPr>
      <t>对原已成危桥的索桥进行拆除，拟建人行平板桥：桥面净宽</t>
    </r>
    <r>
      <rPr>
        <sz val="16"/>
        <rFont val="Times New Roman"/>
        <charset val="134"/>
      </rPr>
      <t>3.5m</t>
    </r>
    <r>
      <rPr>
        <sz val="16"/>
        <rFont val="方正仿宋_GBK"/>
        <charset val="134"/>
      </rPr>
      <t>，桥梁全宽</t>
    </r>
    <r>
      <rPr>
        <sz val="16"/>
        <rFont val="Times New Roman"/>
        <charset val="134"/>
      </rPr>
      <t>4.5m</t>
    </r>
    <r>
      <rPr>
        <sz val="16"/>
        <rFont val="方正仿宋_GBK"/>
        <charset val="134"/>
      </rPr>
      <t>，桥跨</t>
    </r>
    <r>
      <rPr>
        <sz val="16"/>
        <rFont val="Times New Roman"/>
        <charset val="134"/>
      </rPr>
      <t>5</t>
    </r>
    <r>
      <rPr>
        <sz val="16"/>
        <rFont val="方正仿宋_GBK"/>
        <charset val="134"/>
      </rPr>
      <t>跨</t>
    </r>
    <r>
      <rPr>
        <sz val="16"/>
        <rFont val="Times New Roman"/>
        <charset val="134"/>
      </rPr>
      <t>20m</t>
    </r>
    <r>
      <rPr>
        <sz val="16"/>
        <rFont val="方正仿宋_GBK"/>
        <charset val="134"/>
      </rPr>
      <t>，全长</t>
    </r>
    <r>
      <rPr>
        <sz val="16"/>
        <rFont val="Times New Roman"/>
        <charset val="134"/>
      </rPr>
      <t>107</t>
    </r>
    <r>
      <rPr>
        <sz val="16"/>
        <rFont val="方正仿宋_GBK"/>
        <charset val="134"/>
      </rPr>
      <t>米，上部结构采用预应力简支小箱梁桥面连续，下部结构采用柱式墩台桩基础。</t>
    </r>
  </si>
  <si>
    <r>
      <rPr>
        <sz val="16"/>
        <rFont val="方正仿宋_GBK"/>
        <charset val="134"/>
      </rPr>
      <t>通过项目实施，方便场镇周边及元坝村、民生村约</t>
    </r>
    <r>
      <rPr>
        <sz val="16"/>
        <rFont val="Times New Roman"/>
        <charset val="134"/>
      </rPr>
      <t>2000</t>
    </r>
    <r>
      <rPr>
        <sz val="16"/>
        <rFont val="方正仿宋_GBK"/>
        <charset val="134"/>
      </rPr>
      <t>人出行，节省大量通行时间，方便群众的生产生活，提高群众满意度。提供务工岗位约</t>
    </r>
    <r>
      <rPr>
        <sz val="16"/>
        <rFont val="Times New Roman"/>
        <charset val="134"/>
      </rPr>
      <t>30</t>
    </r>
    <r>
      <rPr>
        <sz val="16"/>
        <rFont val="方正仿宋_GBK"/>
        <charset val="134"/>
      </rPr>
      <t>个，增加务工群众收入合计约</t>
    </r>
    <r>
      <rPr>
        <sz val="16"/>
        <rFont val="Times New Roman"/>
        <charset val="134"/>
      </rPr>
      <t>50</t>
    </r>
    <r>
      <rPr>
        <sz val="16"/>
        <rFont val="方正仿宋_GBK"/>
        <charset val="134"/>
      </rPr>
      <t>万元。其中脱贫人口及监测对象约</t>
    </r>
    <r>
      <rPr>
        <sz val="16"/>
        <rFont val="Times New Roman"/>
        <charset val="134"/>
      </rPr>
      <t>400</t>
    </r>
    <r>
      <rPr>
        <sz val="16"/>
        <rFont val="方正仿宋_GBK"/>
        <charset val="134"/>
      </rPr>
      <t>人。</t>
    </r>
  </si>
  <si>
    <r>
      <rPr>
        <sz val="16"/>
        <rFont val="方正仿宋_GBK"/>
        <charset val="134"/>
      </rPr>
      <t>一、群众参与</t>
    </r>
    <r>
      <rPr>
        <sz val="16"/>
        <rFont val="Times New Roman"/>
        <charset val="134"/>
      </rPr>
      <t>:</t>
    </r>
    <r>
      <rPr>
        <sz val="16"/>
        <rFont val="方正仿宋_GBK"/>
        <charset val="134"/>
      </rPr>
      <t>约</t>
    </r>
    <r>
      <rPr>
        <sz val="16"/>
        <rFont val="Times New Roman"/>
        <charset val="134"/>
      </rPr>
      <t>30</t>
    </r>
    <r>
      <rPr>
        <sz val="16"/>
        <rFont val="方正仿宋_GBK"/>
        <charset val="134"/>
      </rPr>
      <t>名群众代表参与项目前期申报，</t>
    </r>
    <r>
      <rPr>
        <sz val="16"/>
        <rFont val="Times New Roman"/>
        <charset val="134"/>
      </rPr>
      <t>6</t>
    </r>
    <r>
      <rPr>
        <sz val="16"/>
        <rFont val="方正仿宋_GBK"/>
        <charset val="134"/>
      </rPr>
      <t>名民生监督员对项目的实施进行监督；</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、提供务工岗位约</t>
    </r>
    <r>
      <rPr>
        <sz val="16"/>
        <rFont val="Times New Roman"/>
        <charset val="134"/>
      </rPr>
      <t>30</t>
    </r>
    <r>
      <rPr>
        <sz val="16"/>
        <rFont val="方正仿宋_GBK"/>
        <charset val="134"/>
      </rPr>
      <t>个，增加务工群众收入合计约</t>
    </r>
    <r>
      <rPr>
        <sz val="16"/>
        <rFont val="Times New Roman"/>
        <charset val="134"/>
      </rPr>
      <t>50</t>
    </r>
    <r>
      <rPr>
        <sz val="16"/>
        <rFont val="方正仿宋_GBK"/>
        <charset val="134"/>
      </rPr>
      <t>万元，人均收入</t>
    </r>
    <r>
      <rPr>
        <sz val="16"/>
        <rFont val="Times New Roman"/>
        <charset val="134"/>
      </rPr>
      <t>1.5</t>
    </r>
    <r>
      <rPr>
        <sz val="16"/>
        <rFont val="方正仿宋_GBK"/>
        <charset val="134"/>
      </rPr>
      <t>万元。</t>
    </r>
    <r>
      <rPr>
        <sz val="16"/>
        <rFont val="Times New Roman"/>
        <charset val="134"/>
      </rPr>
      <t>2</t>
    </r>
    <r>
      <rPr>
        <sz val="16"/>
        <rFont val="方正仿宋_GBK"/>
        <charset val="134"/>
      </rPr>
      <t>、方便</t>
    </r>
    <r>
      <rPr>
        <sz val="16"/>
        <rFont val="Times New Roman"/>
        <charset val="134"/>
      </rPr>
      <t>2000</t>
    </r>
    <r>
      <rPr>
        <sz val="16"/>
        <rFont val="方正仿宋_GBK"/>
        <charset val="134"/>
      </rPr>
      <t>余人出行，节省大量通行时间，方便群众的生产生活，提高群众满意度。</t>
    </r>
  </si>
  <si>
    <t>元坝村新建场镇至三元坝平板桥一座。</t>
  </si>
  <si>
    <r>
      <rPr>
        <sz val="16"/>
        <rFont val="方正仿宋_GBK"/>
        <charset val="134"/>
      </rPr>
      <t>新建场镇至三元坝平板桥一座，长约</t>
    </r>
    <r>
      <rPr>
        <sz val="16"/>
        <rFont val="Times New Roman"/>
        <charset val="134"/>
      </rPr>
      <t>107</t>
    </r>
    <r>
      <rPr>
        <sz val="16"/>
        <rFont val="方正仿宋_GBK"/>
        <charset val="134"/>
      </rPr>
      <t>米。</t>
    </r>
  </si>
  <si>
    <r>
      <rPr>
        <sz val="16"/>
        <rFont val="方正仿宋_GBK"/>
        <charset val="134"/>
      </rPr>
      <t>提供就业岗位</t>
    </r>
    <r>
      <rPr>
        <sz val="16"/>
        <rFont val="Times New Roman"/>
        <charset val="134"/>
      </rPr>
      <t>30</t>
    </r>
    <r>
      <rPr>
        <sz val="16"/>
        <rFont val="方正仿宋_GBK"/>
        <charset val="134"/>
      </rPr>
      <t>个，群众参与务工，增加收入</t>
    </r>
  </si>
  <si>
    <r>
      <rPr>
        <sz val="16"/>
        <rFont val="Times New Roman"/>
        <charset val="134"/>
      </rPr>
      <t>2000</t>
    </r>
    <r>
      <rPr>
        <sz val="16"/>
        <rFont val="方正仿宋_GBK"/>
        <charset val="134"/>
      </rPr>
      <t>余人受益</t>
    </r>
  </si>
  <si>
    <r>
      <rPr>
        <sz val="16"/>
        <rFont val="方正仿宋_GBK"/>
        <charset val="134"/>
      </rPr>
      <t>城口县高燕镇</t>
    </r>
    <r>
      <rPr>
        <sz val="16"/>
        <rFont val="Times New Roman"/>
        <charset val="134"/>
      </rPr>
      <t>2023</t>
    </r>
    <r>
      <rPr>
        <sz val="16"/>
        <rFont val="方正仿宋_GBK"/>
        <charset val="134"/>
      </rPr>
      <t>年新军村</t>
    </r>
    <r>
      <rPr>
        <sz val="16"/>
        <rFont val="Times New Roman"/>
        <charset val="134"/>
      </rPr>
      <t>5</t>
    </r>
    <r>
      <rPr>
        <sz val="16"/>
        <rFont val="方正仿宋_GBK"/>
        <charset val="134"/>
      </rPr>
      <t>社自然村通硬化路工程</t>
    </r>
  </si>
  <si>
    <r>
      <rPr>
        <sz val="16"/>
        <rFont val="方正仿宋_GBK"/>
        <charset val="134"/>
      </rPr>
      <t>投入资金硬化新军村</t>
    </r>
    <r>
      <rPr>
        <sz val="16"/>
        <rFont val="Times New Roman"/>
        <charset val="134"/>
      </rPr>
      <t>5</t>
    </r>
    <r>
      <rPr>
        <sz val="16"/>
        <rFont val="方正仿宋_GBK"/>
        <charset val="134"/>
      </rPr>
      <t>社覃友兵房屋旁至骑马梁宽</t>
    </r>
    <r>
      <rPr>
        <sz val="16"/>
        <rFont val="Times New Roman"/>
        <charset val="134"/>
      </rPr>
      <t>4.5</t>
    </r>
    <r>
      <rPr>
        <sz val="16"/>
        <rFont val="方正仿宋_GBK"/>
        <charset val="134"/>
      </rPr>
      <t>米，长约</t>
    </r>
    <r>
      <rPr>
        <sz val="16"/>
        <rFont val="Times New Roman"/>
        <charset val="134"/>
      </rPr>
      <t>5.2</t>
    </r>
    <r>
      <rPr>
        <sz val="16"/>
        <rFont val="方正仿宋_GBK"/>
        <charset val="134"/>
      </rPr>
      <t>公里村级公路。</t>
    </r>
  </si>
  <si>
    <t>高燕镇新军村</t>
  </si>
  <si>
    <r>
      <rPr>
        <sz val="16"/>
        <rFont val="方正仿宋_GBK"/>
        <charset val="134"/>
      </rPr>
      <t>提供务工岗位约</t>
    </r>
    <r>
      <rPr>
        <sz val="16"/>
        <rFont val="Times New Roman"/>
        <charset val="134"/>
      </rPr>
      <t>26</t>
    </r>
    <r>
      <rPr>
        <sz val="16"/>
        <rFont val="方正仿宋_GBK"/>
        <charset val="134"/>
      </rPr>
      <t>个，增加村集体收入，带动道路沿线约</t>
    </r>
    <r>
      <rPr>
        <sz val="16"/>
        <rFont val="Times New Roman"/>
        <charset val="134"/>
      </rPr>
      <t>42</t>
    </r>
    <r>
      <rPr>
        <sz val="16"/>
        <rFont val="方正仿宋_GBK"/>
        <charset val="134"/>
      </rPr>
      <t>户</t>
    </r>
    <r>
      <rPr>
        <sz val="16"/>
        <rFont val="Times New Roman"/>
        <charset val="134"/>
      </rPr>
      <t>127</t>
    </r>
    <r>
      <rPr>
        <sz val="16"/>
        <rFont val="方正仿宋_GBK"/>
        <charset val="134"/>
      </rPr>
      <t>人增收。</t>
    </r>
  </si>
  <si>
    <r>
      <rPr>
        <sz val="16"/>
        <rFont val="Times New Roman"/>
        <charset val="134"/>
      </rPr>
      <t>18</t>
    </r>
    <r>
      <rPr>
        <sz val="16"/>
        <rFont val="方正仿宋_GBK"/>
        <charset val="134"/>
      </rPr>
      <t>名群众参与项目前期申报，群众参与建设，施工期间为当地群众提供就业岗位，增加群众务工收入和村集体经济收入。</t>
    </r>
  </si>
  <si>
    <r>
      <rPr>
        <sz val="16"/>
        <rFont val="方正仿宋_GBK"/>
        <charset val="134"/>
      </rPr>
      <t>自然村通硬化路</t>
    </r>
    <r>
      <rPr>
        <sz val="16"/>
        <rFont val="Times New Roman"/>
        <charset val="134"/>
      </rPr>
      <t>5.2</t>
    </r>
    <r>
      <rPr>
        <sz val="16"/>
        <rFont val="方正仿宋_GBK"/>
        <charset val="134"/>
      </rPr>
      <t>公里</t>
    </r>
  </si>
  <si>
    <r>
      <rPr>
        <sz val="16"/>
        <rFont val="方正仿宋_GBK"/>
        <charset val="134"/>
      </rPr>
      <t>提供务工岗位约</t>
    </r>
    <r>
      <rPr>
        <sz val="16"/>
        <rFont val="Times New Roman"/>
        <charset val="134"/>
      </rPr>
      <t>26</t>
    </r>
    <r>
      <rPr>
        <sz val="16"/>
        <rFont val="方正仿宋_GBK"/>
        <charset val="134"/>
      </rPr>
      <t>个，群众参与务工，增加收入约</t>
    </r>
    <r>
      <rPr>
        <sz val="16"/>
        <rFont val="Times New Roman"/>
        <charset val="134"/>
      </rPr>
      <t>5000</t>
    </r>
    <r>
      <rPr>
        <sz val="16"/>
        <rFont val="方正仿宋_GBK"/>
        <charset val="134"/>
      </rPr>
      <t>元</t>
    </r>
  </si>
  <si>
    <r>
      <rPr>
        <sz val="16"/>
        <rFont val="方正仿宋_GBK"/>
        <charset val="134"/>
      </rPr>
      <t>约</t>
    </r>
    <r>
      <rPr>
        <sz val="16"/>
        <rFont val="Times New Roman"/>
        <charset val="134"/>
      </rPr>
      <t>172</t>
    </r>
    <r>
      <rPr>
        <sz val="16"/>
        <rFont val="方正仿宋_GBK"/>
        <charset val="134"/>
      </rPr>
      <t>名群众受益</t>
    </r>
  </si>
  <si>
    <t>高燕镇人民政府</t>
  </si>
  <si>
    <r>
      <rPr>
        <sz val="16"/>
        <rFont val="Times New Roman"/>
        <charset val="134"/>
      </rPr>
      <t>42</t>
    </r>
    <r>
      <rPr>
        <sz val="16"/>
        <rFont val="方正仿宋_GBK"/>
        <charset val="134"/>
      </rPr>
      <t>户</t>
    </r>
    <r>
      <rPr>
        <sz val="16"/>
        <rFont val="Times New Roman"/>
        <charset val="134"/>
      </rPr>
      <t>127</t>
    </r>
    <r>
      <rPr>
        <sz val="16"/>
        <rFont val="方正仿宋_GBK"/>
        <charset val="134"/>
      </rPr>
      <t>人</t>
    </r>
  </si>
  <si>
    <r>
      <rPr>
        <sz val="16"/>
        <rFont val="Times New Roman"/>
        <charset val="134"/>
      </rPr>
      <t>12</t>
    </r>
    <r>
      <rPr>
        <sz val="16"/>
        <rFont val="方正仿宋_GBK"/>
        <charset val="134"/>
      </rPr>
      <t>户</t>
    </r>
    <r>
      <rPr>
        <sz val="16"/>
        <rFont val="Times New Roman"/>
        <charset val="134"/>
      </rPr>
      <t>35</t>
    </r>
    <r>
      <rPr>
        <sz val="16"/>
        <rFont val="方正仿宋_GBK"/>
        <charset val="134"/>
      </rPr>
      <t>人</t>
    </r>
  </si>
  <si>
    <t>于少晋</t>
  </si>
  <si>
    <r>
      <rPr>
        <sz val="16"/>
        <rFont val="方正仿宋_GBK"/>
        <charset val="134"/>
      </rPr>
      <t>城口县</t>
    </r>
    <r>
      <rPr>
        <sz val="16"/>
        <rFont val="Times New Roman"/>
        <charset val="134"/>
      </rPr>
      <t>2024</t>
    </r>
    <r>
      <rPr>
        <sz val="16"/>
        <rFont val="方正仿宋_GBK"/>
        <charset val="134"/>
      </rPr>
      <t>年高燕镇凉桥村生猪股权化改革项目</t>
    </r>
  </si>
  <si>
    <r>
      <rPr>
        <sz val="16"/>
        <rFont val="方正仿宋_GBK"/>
        <charset val="134"/>
      </rPr>
      <t>新建生猪股权化改革项目一处：新建育肥圏</t>
    </r>
    <r>
      <rPr>
        <sz val="16"/>
        <rFont val="Times New Roman"/>
        <charset val="134"/>
      </rPr>
      <t>1100</t>
    </r>
    <r>
      <rPr>
        <sz val="16"/>
        <rFont val="方正仿宋_GBK"/>
        <charset val="134"/>
      </rPr>
      <t>平方米，配备风机</t>
    </r>
    <r>
      <rPr>
        <sz val="16"/>
        <rFont val="Times New Roman"/>
        <charset val="134"/>
      </rPr>
      <t>8</t>
    </r>
    <r>
      <rPr>
        <sz val="16"/>
        <rFont val="方正仿宋_GBK"/>
        <charset val="134"/>
      </rPr>
      <t>台、水帘</t>
    </r>
    <r>
      <rPr>
        <sz val="16"/>
        <rFont val="Times New Roman"/>
        <charset val="134"/>
      </rPr>
      <t>30</t>
    </r>
    <r>
      <rPr>
        <sz val="16"/>
        <rFont val="方正仿宋_GBK"/>
        <charset val="134"/>
      </rPr>
      <t>平方米、刮粪机</t>
    </r>
    <r>
      <rPr>
        <sz val="16"/>
        <rFont val="Times New Roman"/>
        <charset val="134"/>
      </rPr>
      <t>3</t>
    </r>
    <r>
      <rPr>
        <sz val="16"/>
        <rFont val="方正仿宋_GBK"/>
        <charset val="134"/>
      </rPr>
      <t>套等相关育肥猪养殖设施设备。</t>
    </r>
  </si>
  <si>
    <t>城口县高燕镇凉桥村</t>
  </si>
  <si>
    <r>
      <rPr>
        <sz val="16"/>
        <rFont val="方正仿宋_GBK"/>
        <charset val="134"/>
      </rPr>
      <t>通过新建生猪股权化改革项目，新建育肥圏</t>
    </r>
    <r>
      <rPr>
        <sz val="16"/>
        <rFont val="Times New Roman"/>
        <charset val="134"/>
      </rPr>
      <t>1100</t>
    </r>
    <r>
      <rPr>
        <sz val="16"/>
        <rFont val="方正仿宋_GBK"/>
        <charset val="134"/>
      </rPr>
      <t>平方米，配备风机</t>
    </r>
    <r>
      <rPr>
        <sz val="16"/>
        <rFont val="Times New Roman"/>
        <charset val="134"/>
      </rPr>
      <t>8</t>
    </r>
    <r>
      <rPr>
        <sz val="16"/>
        <rFont val="方正仿宋_GBK"/>
        <charset val="134"/>
      </rPr>
      <t>台、水帘</t>
    </r>
    <r>
      <rPr>
        <sz val="16"/>
        <rFont val="Times New Roman"/>
        <charset val="134"/>
      </rPr>
      <t>30</t>
    </r>
    <r>
      <rPr>
        <sz val="16"/>
        <rFont val="方正仿宋_GBK"/>
        <charset val="134"/>
      </rPr>
      <t>平方米、刮粪机</t>
    </r>
    <r>
      <rPr>
        <sz val="16"/>
        <rFont val="Times New Roman"/>
        <charset val="134"/>
      </rPr>
      <t>3</t>
    </r>
    <r>
      <rPr>
        <sz val="16"/>
        <rFont val="方正仿宋_GBK"/>
        <charset val="134"/>
      </rPr>
      <t>套等相关育肥猪养殖设施设备，带动凉桥村生猪产业发展。村集体经济组织每年收取固定分红，增加集体收入，集体股东</t>
    </r>
    <r>
      <rPr>
        <sz val="16"/>
        <rFont val="Times New Roman"/>
        <charset val="134"/>
      </rPr>
      <t>635</t>
    </r>
    <r>
      <rPr>
        <sz val="16"/>
        <rFont val="方正仿宋_GBK"/>
        <charset val="134"/>
      </rPr>
      <t>人（其中脱贫人口</t>
    </r>
    <r>
      <rPr>
        <sz val="16"/>
        <rFont val="Times New Roman"/>
        <charset val="134"/>
      </rPr>
      <t>169</t>
    </r>
    <r>
      <rPr>
        <sz val="16"/>
        <rFont val="方正仿宋_GBK"/>
        <charset val="134"/>
      </rPr>
      <t>人）受益。</t>
    </r>
  </si>
  <si>
    <r>
      <rPr>
        <sz val="16"/>
        <rFont val="Times New Roman"/>
        <charset val="134"/>
      </rPr>
      <t>1.</t>
    </r>
    <r>
      <rPr>
        <sz val="16"/>
        <rFont val="方正仿宋_GBK"/>
        <charset val="134"/>
      </rPr>
      <t>群众参与：</t>
    </r>
    <r>
      <rPr>
        <sz val="16"/>
        <rFont val="Times New Roman"/>
        <charset val="134"/>
      </rPr>
      <t>10</t>
    </r>
    <r>
      <rPr>
        <sz val="16"/>
        <rFont val="方正仿宋_GBK"/>
        <charset val="134"/>
      </rPr>
      <t>人参与前期项目确定会议、决议，</t>
    </r>
    <r>
      <rPr>
        <sz val="16"/>
        <rFont val="Times New Roman"/>
        <charset val="134"/>
      </rPr>
      <t>10</t>
    </r>
    <r>
      <rPr>
        <sz val="16"/>
        <rFont val="方正仿宋_GBK"/>
        <charset val="134"/>
      </rPr>
      <t>人参与入库项目的选择。</t>
    </r>
    <r>
      <rPr>
        <sz val="16"/>
        <rFont val="Times New Roman"/>
        <charset val="134"/>
      </rPr>
      <t xml:space="preserve">
2.</t>
    </r>
    <r>
      <rPr>
        <sz val="16"/>
        <rFont val="方正仿宋_GBK"/>
        <charset val="134"/>
      </rPr>
      <t>利益联结机制：通过新建生猪股权化改革项目，村集体经济组织每年收取固定分红，增加集体收入，集体股东</t>
    </r>
    <r>
      <rPr>
        <sz val="16"/>
        <rFont val="Times New Roman"/>
        <charset val="134"/>
      </rPr>
      <t>635</t>
    </r>
    <r>
      <rPr>
        <sz val="16"/>
        <rFont val="方正仿宋_GBK"/>
        <charset val="134"/>
      </rPr>
      <t>人（其中脱贫人口</t>
    </r>
    <r>
      <rPr>
        <sz val="16"/>
        <rFont val="Times New Roman"/>
        <charset val="134"/>
      </rPr>
      <t>169</t>
    </r>
    <r>
      <rPr>
        <sz val="16"/>
        <rFont val="方正仿宋_GBK"/>
        <charset val="134"/>
      </rPr>
      <t>人）受益。</t>
    </r>
  </si>
  <si>
    <r>
      <rPr>
        <sz val="16"/>
        <rFont val="方正仿宋_GBK"/>
        <charset val="134"/>
      </rPr>
      <t>通过新建生猪股权化改革项目，新建育肥圏</t>
    </r>
    <r>
      <rPr>
        <sz val="16"/>
        <rFont val="Times New Roman"/>
        <charset val="134"/>
      </rPr>
      <t>1100</t>
    </r>
    <r>
      <rPr>
        <sz val="16"/>
        <rFont val="方正仿宋_GBK"/>
        <charset val="134"/>
      </rPr>
      <t>平方米，配备相关育肥猪养殖设施设备，带动凉桥村生猪产业发展。村集体经济组织每年收取固定分红，增加集体收入，集体股东</t>
    </r>
    <r>
      <rPr>
        <sz val="16"/>
        <rFont val="Times New Roman"/>
        <charset val="134"/>
      </rPr>
      <t>635</t>
    </r>
    <r>
      <rPr>
        <sz val="16"/>
        <rFont val="方正仿宋_GBK"/>
        <charset val="134"/>
      </rPr>
      <t>人（其中脱贫人口</t>
    </r>
    <r>
      <rPr>
        <sz val="16"/>
        <rFont val="Times New Roman"/>
        <charset val="134"/>
      </rPr>
      <t>169</t>
    </r>
    <r>
      <rPr>
        <sz val="16"/>
        <rFont val="方正仿宋_GBK"/>
        <charset val="134"/>
      </rPr>
      <t>人）受益。</t>
    </r>
  </si>
  <si>
    <r>
      <rPr>
        <sz val="16"/>
        <rFont val="方正仿宋_GBK"/>
        <charset val="134"/>
      </rPr>
      <t>新建育肥圏</t>
    </r>
    <r>
      <rPr>
        <sz val="16"/>
        <rFont val="Times New Roman"/>
        <charset val="134"/>
      </rPr>
      <t>1100</t>
    </r>
    <r>
      <rPr>
        <sz val="16"/>
        <rFont val="方正仿宋_GBK"/>
        <charset val="134"/>
      </rPr>
      <t>平方米，配备相关育肥猪养殖设施设备。</t>
    </r>
  </si>
  <si>
    <t>按期完成项目建设</t>
  </si>
  <si>
    <r>
      <rPr>
        <sz val="16"/>
        <rFont val="方正仿宋_GBK"/>
        <charset val="134"/>
      </rPr>
      <t>成本</t>
    </r>
    <r>
      <rPr>
        <sz val="16"/>
        <rFont val="Times New Roman"/>
        <charset val="134"/>
      </rPr>
      <t>≤50</t>
    </r>
    <r>
      <rPr>
        <sz val="16"/>
        <rFont val="方正仿宋_GBK"/>
        <charset val="134"/>
      </rPr>
      <t>万元</t>
    </r>
  </si>
  <si>
    <r>
      <rPr>
        <sz val="16"/>
        <rFont val="方正仿宋_GBK"/>
        <charset val="134"/>
      </rPr>
      <t>村集体经济组织每年收取固定分红，增加集体收入，集体股东</t>
    </r>
    <r>
      <rPr>
        <sz val="16"/>
        <rFont val="Times New Roman"/>
        <charset val="134"/>
      </rPr>
      <t>635</t>
    </r>
    <r>
      <rPr>
        <sz val="16"/>
        <rFont val="方正仿宋_GBK"/>
        <charset val="134"/>
      </rPr>
      <t>人（其中脱贫人口</t>
    </r>
    <r>
      <rPr>
        <sz val="16"/>
        <rFont val="Times New Roman"/>
        <charset val="134"/>
      </rPr>
      <t>169</t>
    </r>
    <r>
      <rPr>
        <sz val="16"/>
        <rFont val="方正仿宋_GBK"/>
        <charset val="134"/>
      </rPr>
      <t>人）受益。</t>
    </r>
  </si>
  <si>
    <r>
      <rPr>
        <sz val="16"/>
        <rFont val="方正仿宋_GBK"/>
        <charset val="134"/>
      </rPr>
      <t>通过新建生猪股权化改革项目，新建育肥圏</t>
    </r>
    <r>
      <rPr>
        <sz val="16"/>
        <rFont val="Times New Roman"/>
        <charset val="134"/>
      </rPr>
      <t>1100</t>
    </r>
    <r>
      <rPr>
        <sz val="16"/>
        <rFont val="方正仿宋_GBK"/>
        <charset val="134"/>
      </rPr>
      <t>平方米，配备相关育肥猪养殖设施设备，带动凉桥村生猪产业发展。</t>
    </r>
  </si>
  <si>
    <r>
      <rPr>
        <sz val="16"/>
        <rFont val="方正仿宋_GBK"/>
        <charset val="134"/>
      </rPr>
      <t>正常运行年限</t>
    </r>
    <r>
      <rPr>
        <sz val="16"/>
        <rFont val="Times New Roman"/>
        <charset val="134"/>
      </rPr>
      <t>≥5</t>
    </r>
    <r>
      <rPr>
        <sz val="16"/>
        <rFont val="方正仿宋_GBK"/>
        <charset val="134"/>
      </rPr>
      <t>年</t>
    </r>
  </si>
  <si>
    <t>村集体经济组织投入股金到市场主体，固定分红。</t>
  </si>
  <si>
    <t>合作企业与集体按照项目下达资金进行分红。</t>
  </si>
  <si>
    <t>施加爽</t>
  </si>
  <si>
    <r>
      <rPr>
        <sz val="16"/>
        <rFont val="方正仿宋_GBK"/>
        <charset val="134"/>
      </rPr>
      <t>城口县</t>
    </r>
    <r>
      <rPr>
        <sz val="16"/>
        <rFont val="Times New Roman"/>
        <charset val="134"/>
      </rPr>
      <t>2024</t>
    </r>
    <r>
      <rPr>
        <sz val="16"/>
        <rFont val="方正仿宋_GBK"/>
        <charset val="134"/>
      </rPr>
      <t>年高燕镇山地鸡生产、加工、销售及生态文化产业提升项目</t>
    </r>
  </si>
  <si>
    <t>加工业</t>
  </si>
  <si>
    <r>
      <rPr>
        <sz val="16"/>
        <rFont val="Times New Roman"/>
        <charset val="134"/>
      </rPr>
      <t>1.</t>
    </r>
    <r>
      <rPr>
        <sz val="16"/>
        <rFont val="方正仿宋_GBK"/>
        <charset val="134"/>
      </rPr>
      <t>生产端：标准化建设山地鸡圈舍、作业便道及其他配套基础设施等；</t>
    </r>
    <r>
      <rPr>
        <sz val="16"/>
        <rFont val="Times New Roman"/>
        <charset val="134"/>
      </rPr>
      <t xml:space="preserve">
2.</t>
    </r>
    <r>
      <rPr>
        <sz val="16"/>
        <rFont val="方正仿宋_GBK"/>
        <charset val="134"/>
      </rPr>
      <t>加工端：建设加工车间（含加工、储藏等）；</t>
    </r>
    <r>
      <rPr>
        <sz val="16"/>
        <rFont val="Times New Roman"/>
        <charset val="134"/>
      </rPr>
      <t xml:space="preserve">
3.</t>
    </r>
    <r>
      <rPr>
        <sz val="16"/>
        <rFont val="方正仿宋_GBK"/>
        <charset val="134"/>
      </rPr>
      <t>销售端：打造山地鸡生态文化特色小镇（含餐饮、品牌提升拓展等）。</t>
    </r>
  </si>
  <si>
    <t>高燕镇</t>
  </si>
  <si>
    <t>通过实施该项目，打造特色山地鸡产品，延长山地鸡产业链，发展具有特色的山地鸡产业生态文化示范点。</t>
  </si>
  <si>
    <r>
      <rPr>
        <sz val="16"/>
        <rFont val="Times New Roman"/>
        <charset val="134"/>
      </rPr>
      <t>1.</t>
    </r>
    <r>
      <rPr>
        <sz val="16"/>
        <rFont val="方正仿宋_GBK"/>
        <charset val="134"/>
      </rPr>
      <t>群众参与：当地群众参与前期项目确定会议、决议、入库项目的选择。</t>
    </r>
    <r>
      <rPr>
        <sz val="16"/>
        <rFont val="Times New Roman"/>
        <charset val="134"/>
      </rPr>
      <t xml:space="preserve">
2.</t>
    </r>
    <r>
      <rPr>
        <sz val="16"/>
        <rFont val="方正仿宋_GBK"/>
        <charset val="134"/>
      </rPr>
      <t>利益联结机制：项目建设期间，带动当地群众务工增收，平均每人增收</t>
    </r>
    <r>
      <rPr>
        <sz val="16"/>
        <rFont val="Times New Roman"/>
        <charset val="134"/>
      </rPr>
      <t>1000</t>
    </r>
    <r>
      <rPr>
        <sz val="16"/>
        <rFont val="方正仿宋_GBK"/>
        <charset val="134"/>
      </rPr>
      <t>元以上。</t>
    </r>
  </si>
  <si>
    <t>标准化建设山地鸡产业链</t>
  </si>
  <si>
    <r>
      <rPr>
        <sz val="16"/>
        <rFont val="方正仿宋_GBK"/>
        <charset val="134"/>
      </rPr>
      <t>总成本控制在</t>
    </r>
    <r>
      <rPr>
        <sz val="16"/>
        <rFont val="Times New Roman"/>
        <charset val="134"/>
      </rPr>
      <t>2000</t>
    </r>
    <r>
      <rPr>
        <sz val="16"/>
        <rFont val="方正仿宋_GBK"/>
        <charset val="134"/>
      </rPr>
      <t>万元内</t>
    </r>
  </si>
  <si>
    <r>
      <rPr>
        <sz val="16"/>
        <rFont val="Times New Roman"/>
        <charset val="134"/>
      </rPr>
      <t>1.</t>
    </r>
    <r>
      <rPr>
        <sz val="16"/>
        <rFont val="方正仿宋_GBK"/>
        <charset val="134"/>
      </rPr>
      <t>项目建设期间，带动当地群众务工增收，平均每人增收</t>
    </r>
    <r>
      <rPr>
        <sz val="16"/>
        <rFont val="Times New Roman"/>
        <charset val="134"/>
      </rPr>
      <t>1000</t>
    </r>
    <r>
      <rPr>
        <sz val="16"/>
        <rFont val="方正仿宋_GBK"/>
        <charset val="134"/>
      </rPr>
      <t>元以上。</t>
    </r>
    <r>
      <rPr>
        <sz val="16"/>
        <rFont val="Times New Roman"/>
        <charset val="134"/>
      </rPr>
      <t xml:space="preserve">
2.</t>
    </r>
    <r>
      <rPr>
        <sz val="16"/>
        <rFont val="方正仿宋_GBK"/>
        <charset val="134"/>
      </rPr>
      <t>项目建设完成后，促进山地鸡产业发展，形成山地鸡产业生态文化小镇。</t>
    </r>
  </si>
  <si>
    <t>通过实施该项目，促进山地鸡产业发展。</t>
  </si>
  <si>
    <r>
      <rPr>
        <sz val="16"/>
        <rFont val="方正仿宋_GBK"/>
        <charset val="134"/>
      </rPr>
      <t>城口县</t>
    </r>
    <r>
      <rPr>
        <sz val="16"/>
        <rFont val="Times New Roman"/>
        <charset val="134"/>
      </rPr>
      <t>2024</t>
    </r>
    <r>
      <rPr>
        <sz val="16"/>
        <rFont val="方正仿宋_GBK"/>
        <charset val="134"/>
      </rPr>
      <t>年高燕镇来凤村老旧茶园改造项目</t>
    </r>
  </si>
  <si>
    <r>
      <rPr>
        <sz val="16"/>
        <rFont val="方正仿宋_GBK"/>
        <charset val="134"/>
      </rPr>
      <t>改造老旧茶园</t>
    </r>
    <r>
      <rPr>
        <sz val="16"/>
        <rFont val="Times New Roman"/>
        <charset val="134"/>
      </rPr>
      <t>178</t>
    </r>
    <r>
      <rPr>
        <sz val="16"/>
        <rFont val="方正仿宋_GBK"/>
        <charset val="134"/>
      </rPr>
      <t>亩，提纯复壮老旧茶树，修枝整形，除去杂草杂木。</t>
    </r>
  </si>
  <si>
    <t>城口县高燕镇来凤村</t>
  </si>
  <si>
    <r>
      <rPr>
        <sz val="16"/>
        <rFont val="方正仿宋_GBK"/>
        <charset val="134"/>
      </rPr>
      <t>改造老旧茶园</t>
    </r>
    <r>
      <rPr>
        <sz val="16"/>
        <rFont val="Times New Roman"/>
        <charset val="134"/>
      </rPr>
      <t>178</t>
    </r>
    <r>
      <rPr>
        <sz val="16"/>
        <rFont val="方正仿宋_GBK"/>
        <charset val="134"/>
      </rPr>
      <t>亩，本村村民</t>
    </r>
    <r>
      <rPr>
        <sz val="16"/>
        <rFont val="Times New Roman"/>
        <charset val="134"/>
      </rPr>
      <t>100</t>
    </r>
    <r>
      <rPr>
        <sz val="16"/>
        <rFont val="方正仿宋_GBK"/>
        <charset val="134"/>
      </rPr>
      <t>余人参与改造，增加农户收入。</t>
    </r>
  </si>
  <si>
    <r>
      <rPr>
        <sz val="16"/>
        <rFont val="Times New Roman"/>
        <charset val="134"/>
      </rPr>
      <t>1.</t>
    </r>
    <r>
      <rPr>
        <sz val="16"/>
        <rFont val="方正仿宋_GBK"/>
        <charset val="134"/>
      </rPr>
      <t>群众参与：</t>
    </r>
    <r>
      <rPr>
        <sz val="16"/>
        <rFont val="Times New Roman"/>
        <charset val="134"/>
      </rPr>
      <t>10</t>
    </r>
    <r>
      <rPr>
        <sz val="16"/>
        <rFont val="方正仿宋_GBK"/>
        <charset val="134"/>
      </rPr>
      <t>人参与前期项目确定会议、决议，</t>
    </r>
    <r>
      <rPr>
        <sz val="16"/>
        <rFont val="Times New Roman"/>
        <charset val="134"/>
      </rPr>
      <t>10</t>
    </r>
    <r>
      <rPr>
        <sz val="16"/>
        <rFont val="方正仿宋_GBK"/>
        <charset val="134"/>
      </rPr>
      <t>人参与入库项目的选择。</t>
    </r>
    <r>
      <rPr>
        <sz val="16"/>
        <rFont val="Times New Roman"/>
        <charset val="134"/>
      </rPr>
      <t xml:space="preserve">
2.</t>
    </r>
    <r>
      <rPr>
        <sz val="16"/>
        <rFont val="方正仿宋_GBK"/>
        <charset val="134"/>
      </rPr>
      <t>利益联结机制：通过改造老旧茶园</t>
    </r>
    <r>
      <rPr>
        <sz val="16"/>
        <rFont val="Times New Roman"/>
        <charset val="134"/>
      </rPr>
      <t>178</t>
    </r>
    <r>
      <rPr>
        <sz val="16"/>
        <rFont val="方正仿宋_GBK"/>
        <charset val="134"/>
      </rPr>
      <t>亩，带动本村村民</t>
    </r>
    <r>
      <rPr>
        <sz val="16"/>
        <rFont val="Times New Roman"/>
        <charset val="134"/>
      </rPr>
      <t>100</t>
    </r>
    <r>
      <rPr>
        <sz val="16"/>
        <rFont val="方正仿宋_GBK"/>
        <charset val="134"/>
      </rPr>
      <t>余人参与茶园改造，增加农户收入。</t>
    </r>
  </si>
  <si>
    <r>
      <rPr>
        <sz val="16"/>
        <rFont val="方正仿宋_GBK"/>
        <charset val="134"/>
      </rPr>
      <t>通过改造老旧茶园</t>
    </r>
    <r>
      <rPr>
        <sz val="16"/>
        <rFont val="Times New Roman"/>
        <charset val="134"/>
      </rPr>
      <t>178</t>
    </r>
    <r>
      <rPr>
        <sz val="16"/>
        <rFont val="方正仿宋_GBK"/>
        <charset val="134"/>
      </rPr>
      <t>亩，提纯复壮老旧茶树，修枝整形，除去杂草杂木。</t>
    </r>
  </si>
  <si>
    <r>
      <rPr>
        <sz val="16"/>
        <rFont val="方正仿宋_GBK"/>
        <charset val="134"/>
      </rPr>
      <t>改造老旧茶园</t>
    </r>
    <r>
      <rPr>
        <sz val="16"/>
        <rFont val="Times New Roman"/>
        <charset val="134"/>
      </rPr>
      <t>178</t>
    </r>
    <r>
      <rPr>
        <sz val="16"/>
        <rFont val="方正仿宋_GBK"/>
        <charset val="134"/>
      </rPr>
      <t>亩。</t>
    </r>
  </si>
  <si>
    <r>
      <rPr>
        <sz val="16"/>
        <rFont val="方正仿宋_GBK"/>
        <charset val="134"/>
      </rPr>
      <t>验收合格率</t>
    </r>
    <r>
      <rPr>
        <sz val="16"/>
        <rFont val="Times New Roman"/>
        <charset val="0"/>
      </rPr>
      <t>100%</t>
    </r>
  </si>
  <si>
    <r>
      <rPr>
        <sz val="16"/>
        <rFont val="方正仿宋_GBK"/>
        <charset val="134"/>
      </rPr>
      <t>成本</t>
    </r>
    <r>
      <rPr>
        <sz val="16"/>
        <rFont val="Times New Roman"/>
        <charset val="134"/>
      </rPr>
      <t>≤13</t>
    </r>
    <r>
      <rPr>
        <sz val="16"/>
        <rFont val="方正仿宋_GBK"/>
        <charset val="134"/>
      </rPr>
      <t>万元</t>
    </r>
  </si>
  <si>
    <t>带动农户发展茶产业，增加农户收入。</t>
  </si>
  <si>
    <r>
      <rPr>
        <sz val="16"/>
        <rFont val="方正仿宋_GBK"/>
        <charset val="134"/>
      </rPr>
      <t>正常运行年限</t>
    </r>
    <r>
      <rPr>
        <sz val="16"/>
        <rFont val="Times New Roman"/>
        <charset val="134"/>
      </rPr>
      <t>≥10</t>
    </r>
    <r>
      <rPr>
        <sz val="16"/>
        <rFont val="方正仿宋_GBK"/>
        <charset val="134"/>
      </rPr>
      <t>年</t>
    </r>
  </si>
  <si>
    <r>
      <rPr>
        <sz val="16"/>
        <rFont val="方正仿宋_GBK"/>
        <charset val="134"/>
      </rPr>
      <t>城口县</t>
    </r>
    <r>
      <rPr>
        <sz val="16"/>
        <rFont val="Times New Roman"/>
        <charset val="134"/>
      </rPr>
      <t>2024</t>
    </r>
    <r>
      <rPr>
        <sz val="16"/>
        <rFont val="方正仿宋_GBK"/>
        <charset val="134"/>
      </rPr>
      <t>年高燕镇垃圾治理建设项目</t>
    </r>
  </si>
  <si>
    <t>农村垃圾治理</t>
  </si>
  <si>
    <r>
      <rPr>
        <sz val="16"/>
        <rFont val="Times New Roman"/>
        <charset val="134"/>
      </rPr>
      <t>1.</t>
    </r>
    <r>
      <rPr>
        <sz val="16"/>
        <rFont val="方正仿宋_GBK"/>
        <charset val="134"/>
      </rPr>
      <t>新建垃圾分类处理设施</t>
    </r>
    <r>
      <rPr>
        <sz val="16"/>
        <rFont val="Times New Roman"/>
        <charset val="134"/>
      </rPr>
      <t>30</t>
    </r>
    <r>
      <rPr>
        <sz val="16"/>
        <rFont val="方正仿宋_GBK"/>
        <charset val="134"/>
      </rPr>
      <t>个</t>
    </r>
    <r>
      <rPr>
        <sz val="16"/>
        <rFont val="Times New Roman"/>
        <charset val="134"/>
      </rPr>
      <t>(</t>
    </r>
    <r>
      <rPr>
        <sz val="16"/>
        <rFont val="方正仿宋_GBK"/>
        <charset val="134"/>
      </rPr>
      <t>（采用钢性材质，四桶位长</t>
    </r>
    <r>
      <rPr>
        <sz val="16"/>
        <rFont val="Times New Roman"/>
        <charset val="134"/>
      </rPr>
      <t>3.2m*</t>
    </r>
    <r>
      <rPr>
        <sz val="16"/>
        <rFont val="方正仿宋_GBK"/>
        <charset val="134"/>
      </rPr>
      <t>宽</t>
    </r>
    <r>
      <rPr>
        <sz val="16"/>
        <rFont val="Times New Roman"/>
        <charset val="134"/>
      </rPr>
      <t>1.5m*</t>
    </r>
    <r>
      <rPr>
        <sz val="16"/>
        <rFont val="方正仿宋_GBK"/>
        <charset val="134"/>
      </rPr>
      <t>高</t>
    </r>
    <r>
      <rPr>
        <sz val="16"/>
        <rFont val="Times New Roman"/>
        <charset val="134"/>
      </rPr>
      <t>2.8m</t>
    </r>
    <r>
      <rPr>
        <sz val="16"/>
        <rFont val="方正仿宋_GBK"/>
        <charset val="134"/>
      </rPr>
      <t>；两桶位长</t>
    </r>
    <r>
      <rPr>
        <sz val="16"/>
        <rFont val="Times New Roman"/>
        <charset val="134"/>
      </rPr>
      <t>1.6m*</t>
    </r>
    <r>
      <rPr>
        <sz val="16"/>
        <rFont val="方正仿宋_GBK"/>
        <charset val="134"/>
      </rPr>
      <t>宽</t>
    </r>
    <r>
      <rPr>
        <sz val="16"/>
        <rFont val="Times New Roman"/>
        <charset val="134"/>
      </rPr>
      <t>1.5m*</t>
    </r>
    <r>
      <rPr>
        <sz val="16"/>
        <rFont val="方正仿宋_GBK"/>
        <charset val="134"/>
      </rPr>
      <t>高</t>
    </r>
    <r>
      <rPr>
        <sz val="16"/>
        <rFont val="Times New Roman"/>
        <charset val="134"/>
      </rPr>
      <t>2.8m</t>
    </r>
    <r>
      <rPr>
        <sz val="16"/>
        <rFont val="方正仿宋_GBK"/>
        <charset val="134"/>
      </rPr>
      <t>），</t>
    </r>
    <r>
      <rPr>
        <sz val="16"/>
        <rFont val="Times New Roman"/>
        <charset val="134"/>
      </rPr>
      <t>2.</t>
    </r>
    <r>
      <rPr>
        <sz val="16"/>
        <rFont val="方正仿宋_GBK"/>
        <charset val="134"/>
      </rPr>
      <t>户分类垃圾桶</t>
    </r>
    <r>
      <rPr>
        <sz val="16"/>
        <rFont val="Times New Roman"/>
        <charset val="134"/>
      </rPr>
      <t>3000</t>
    </r>
    <r>
      <rPr>
        <sz val="16"/>
        <rFont val="方正仿宋_GBK"/>
        <charset val="134"/>
      </rPr>
      <t>个</t>
    </r>
    <r>
      <rPr>
        <sz val="16"/>
        <rFont val="Times New Roman"/>
        <charset val="134"/>
      </rPr>
      <t>(20</t>
    </r>
    <r>
      <rPr>
        <sz val="16"/>
        <rFont val="方正仿宋_GBK"/>
        <charset val="134"/>
      </rPr>
      <t>升</t>
    </r>
    <r>
      <rPr>
        <sz val="16"/>
        <rFont val="Times New Roman"/>
        <charset val="134"/>
      </rPr>
      <t>/</t>
    </r>
    <r>
      <rPr>
        <sz val="16"/>
        <rFont val="方正仿宋_GBK"/>
        <charset val="134"/>
      </rPr>
      <t>个</t>
    </r>
    <r>
      <rPr>
        <sz val="16"/>
        <rFont val="Times New Roman"/>
        <charset val="134"/>
      </rPr>
      <t>)</t>
    </r>
    <r>
      <rPr>
        <sz val="16"/>
        <rFont val="方正仿宋_GBK"/>
        <charset val="134"/>
      </rPr>
      <t>，</t>
    </r>
    <r>
      <rPr>
        <sz val="16"/>
        <rFont val="Times New Roman"/>
        <charset val="134"/>
      </rPr>
      <t>3.</t>
    </r>
    <r>
      <rPr>
        <sz val="16"/>
        <rFont val="方正仿宋_GBK"/>
        <charset val="134"/>
      </rPr>
      <t>建立垃圾收运规范化处置系统</t>
    </r>
    <r>
      <rPr>
        <sz val="16"/>
        <rFont val="Times New Roman"/>
        <charset val="134"/>
      </rPr>
      <t>1</t>
    </r>
    <r>
      <rPr>
        <sz val="16"/>
        <rFont val="方正仿宋_GBK"/>
        <charset val="134"/>
      </rPr>
      <t>个。</t>
    </r>
  </si>
  <si>
    <r>
      <rPr>
        <sz val="16"/>
        <rFont val="方正仿宋_GBK"/>
        <charset val="134"/>
      </rPr>
      <t>城口县高燕镇</t>
    </r>
    <r>
      <rPr>
        <sz val="16"/>
        <rFont val="Times New Roman"/>
        <charset val="134"/>
      </rPr>
      <t>14</t>
    </r>
    <r>
      <rPr>
        <sz val="16"/>
        <rFont val="方正仿宋_GBK"/>
        <charset val="134"/>
      </rPr>
      <t>个村（社区）</t>
    </r>
  </si>
  <si>
    <r>
      <rPr>
        <sz val="16"/>
        <rFont val="方正仿宋_GBK"/>
        <charset val="134"/>
      </rPr>
      <t>通过垃圾收集点，户分类垃圾桶和垃圾收运规范化处置系统建设，进一步提升我镇整体公共环境卫生，可解决</t>
    </r>
    <r>
      <rPr>
        <sz val="16"/>
        <rFont val="Times New Roman"/>
        <charset val="134"/>
      </rPr>
      <t>3000</t>
    </r>
    <r>
      <rPr>
        <sz val="16"/>
        <rFont val="方正仿宋_GBK"/>
        <charset val="134"/>
      </rPr>
      <t>余户</t>
    </r>
    <r>
      <rPr>
        <sz val="16"/>
        <rFont val="Times New Roman"/>
        <charset val="134"/>
      </rPr>
      <t>8000</t>
    </r>
    <r>
      <rPr>
        <sz val="16"/>
        <rFont val="方正仿宋_GBK"/>
        <charset val="134"/>
      </rPr>
      <t>余人生活垃圾分类、清运及处置问题。</t>
    </r>
  </si>
  <si>
    <r>
      <rPr>
        <sz val="16"/>
        <rFont val="Times New Roman"/>
        <charset val="134"/>
      </rPr>
      <t>1.</t>
    </r>
    <r>
      <rPr>
        <sz val="16"/>
        <rFont val="方正仿宋_GBK"/>
        <charset val="134"/>
      </rPr>
      <t>群众参与度：</t>
    </r>
    <r>
      <rPr>
        <sz val="16"/>
        <rFont val="Times New Roman"/>
        <charset val="134"/>
      </rPr>
      <t>18</t>
    </r>
    <r>
      <rPr>
        <sz val="16"/>
        <rFont val="方正仿宋_GBK"/>
        <charset val="134"/>
      </rPr>
      <t>人参与前期项目确定会议、决议，</t>
    </r>
    <r>
      <rPr>
        <sz val="16"/>
        <rFont val="Times New Roman"/>
        <charset val="134"/>
      </rPr>
      <t>13</t>
    </r>
    <r>
      <rPr>
        <sz val="16"/>
        <rFont val="方正仿宋_GBK"/>
        <charset val="134"/>
      </rPr>
      <t>人参与入库项目的选择，</t>
    </r>
    <r>
      <rPr>
        <sz val="16"/>
        <rFont val="Times New Roman"/>
        <charset val="134"/>
      </rPr>
      <t>10</t>
    </r>
    <r>
      <rPr>
        <sz val="16"/>
        <rFont val="方正仿宋_GBK"/>
        <charset val="134"/>
      </rPr>
      <t>人参与项目实施过程中施工质量和资金使用的监督等。</t>
    </r>
    <r>
      <rPr>
        <sz val="16"/>
        <rFont val="Times New Roman"/>
        <charset val="134"/>
      </rPr>
      <t xml:space="preserve">                               2.</t>
    </r>
    <r>
      <rPr>
        <sz val="16"/>
        <rFont val="方正仿宋_GBK"/>
        <charset val="134"/>
      </rPr>
      <t>利益联结机制：通过改善垃圾收集设施设备条件，降低了</t>
    </r>
    <r>
      <rPr>
        <sz val="16"/>
        <rFont val="Times New Roman"/>
        <charset val="134"/>
      </rPr>
      <t>8000</t>
    </r>
    <r>
      <rPr>
        <sz val="16"/>
        <rFont val="方正仿宋_GBK"/>
        <charset val="134"/>
      </rPr>
      <t>余人（其中脱贫人口</t>
    </r>
    <r>
      <rPr>
        <sz val="16"/>
        <rFont val="Times New Roman"/>
        <charset val="134"/>
      </rPr>
      <t>2000</t>
    </r>
    <r>
      <rPr>
        <sz val="16"/>
        <rFont val="方正仿宋_GBK"/>
        <charset val="134"/>
      </rPr>
      <t>人）垃圾收运处置方面费用的支出，提高群众满意度</t>
    </r>
  </si>
  <si>
    <r>
      <rPr>
        <sz val="16"/>
        <rFont val="Times New Roman"/>
        <charset val="134"/>
      </rPr>
      <t>1.</t>
    </r>
    <r>
      <rPr>
        <sz val="16"/>
        <rFont val="方正仿宋_GBK"/>
        <charset val="134"/>
      </rPr>
      <t>新建垃圾分类处理设施</t>
    </r>
    <r>
      <rPr>
        <sz val="16"/>
        <rFont val="Times New Roman"/>
        <charset val="134"/>
      </rPr>
      <t>30</t>
    </r>
    <r>
      <rPr>
        <sz val="16"/>
        <rFont val="方正仿宋_GBK"/>
        <charset val="134"/>
      </rPr>
      <t>个；</t>
    </r>
    <r>
      <rPr>
        <sz val="16"/>
        <rFont val="Times New Roman"/>
        <charset val="134"/>
      </rPr>
      <t>2.</t>
    </r>
    <r>
      <rPr>
        <sz val="16"/>
        <rFont val="方正仿宋_GBK"/>
        <charset val="134"/>
      </rPr>
      <t>户分类垃圾桶</t>
    </r>
    <r>
      <rPr>
        <sz val="16"/>
        <rFont val="Times New Roman"/>
        <charset val="134"/>
      </rPr>
      <t>3000</t>
    </r>
    <r>
      <rPr>
        <sz val="16"/>
        <rFont val="方正仿宋_GBK"/>
        <charset val="134"/>
      </rPr>
      <t>个；</t>
    </r>
    <r>
      <rPr>
        <sz val="16"/>
        <rFont val="Times New Roman"/>
        <charset val="134"/>
      </rPr>
      <t>3.</t>
    </r>
    <r>
      <rPr>
        <sz val="16"/>
        <rFont val="方正仿宋_GBK"/>
        <charset val="134"/>
      </rPr>
      <t>建立垃圾收运规范化处置系统</t>
    </r>
    <r>
      <rPr>
        <sz val="16"/>
        <rFont val="Times New Roman"/>
        <charset val="134"/>
      </rPr>
      <t>1</t>
    </r>
    <r>
      <rPr>
        <sz val="16"/>
        <rFont val="方正仿宋_GBK"/>
        <charset val="134"/>
      </rPr>
      <t>个。</t>
    </r>
  </si>
  <si>
    <r>
      <rPr>
        <sz val="16"/>
        <rFont val="Times New Roman"/>
        <charset val="134"/>
      </rPr>
      <t>1.</t>
    </r>
    <r>
      <rPr>
        <sz val="16"/>
        <rFont val="方正仿宋_GBK"/>
        <charset val="134"/>
      </rPr>
      <t>新建垃圾分类处理设施</t>
    </r>
    <r>
      <rPr>
        <sz val="16"/>
        <rFont val="Times New Roman"/>
        <charset val="134"/>
      </rPr>
      <t>30</t>
    </r>
    <r>
      <rPr>
        <sz val="16"/>
        <rFont val="方正仿宋_GBK"/>
        <charset val="134"/>
      </rPr>
      <t>个。</t>
    </r>
    <r>
      <rPr>
        <sz val="16"/>
        <rFont val="Times New Roman"/>
        <charset val="134"/>
      </rPr>
      <t>2.</t>
    </r>
    <r>
      <rPr>
        <sz val="16"/>
        <rFont val="方正仿宋_GBK"/>
        <charset val="134"/>
      </rPr>
      <t>户分类垃圾桶</t>
    </r>
    <r>
      <rPr>
        <sz val="16"/>
        <rFont val="Times New Roman"/>
        <charset val="134"/>
      </rPr>
      <t>3000</t>
    </r>
    <r>
      <rPr>
        <sz val="16"/>
        <rFont val="方正仿宋_GBK"/>
        <charset val="134"/>
      </rPr>
      <t>个。</t>
    </r>
    <r>
      <rPr>
        <sz val="16"/>
        <rFont val="Times New Roman"/>
        <charset val="134"/>
      </rPr>
      <t>3.</t>
    </r>
    <r>
      <rPr>
        <sz val="16"/>
        <rFont val="方正仿宋_GBK"/>
        <charset val="134"/>
      </rPr>
      <t>建立垃圾收运规范化处置系统</t>
    </r>
    <r>
      <rPr>
        <sz val="16"/>
        <rFont val="Times New Roman"/>
        <charset val="134"/>
      </rPr>
      <t>1</t>
    </r>
    <r>
      <rPr>
        <sz val="16"/>
        <rFont val="方正仿宋_GBK"/>
        <charset val="134"/>
      </rPr>
      <t>个。</t>
    </r>
  </si>
  <si>
    <r>
      <rPr>
        <sz val="16"/>
        <rFont val="Times New Roman"/>
        <charset val="134"/>
      </rPr>
      <t>1.</t>
    </r>
    <r>
      <rPr>
        <sz val="16"/>
        <rFont val="方正仿宋_GBK"/>
        <charset val="134"/>
      </rPr>
      <t>垃圾分类回收点成本</t>
    </r>
    <r>
      <rPr>
        <sz val="16"/>
        <rFont val="Times New Roman"/>
        <charset val="134"/>
      </rPr>
      <t>≤5000</t>
    </r>
    <r>
      <rPr>
        <sz val="16"/>
        <rFont val="方正仿宋_GBK"/>
        <charset val="134"/>
      </rPr>
      <t>元</t>
    </r>
    <r>
      <rPr>
        <sz val="16"/>
        <rFont val="Times New Roman"/>
        <charset val="134"/>
      </rPr>
      <t>/</t>
    </r>
    <r>
      <rPr>
        <sz val="16"/>
        <rFont val="方正仿宋_GBK"/>
        <charset val="134"/>
      </rPr>
      <t>个，户分类垃圾桶</t>
    </r>
    <r>
      <rPr>
        <sz val="16"/>
        <rFont val="Times New Roman"/>
        <charset val="134"/>
      </rPr>
      <t>≤50</t>
    </r>
    <r>
      <rPr>
        <sz val="16"/>
        <rFont val="方正仿宋_GBK"/>
        <charset val="134"/>
      </rPr>
      <t>元</t>
    </r>
    <r>
      <rPr>
        <sz val="16"/>
        <rFont val="Times New Roman"/>
        <charset val="134"/>
      </rPr>
      <t>/</t>
    </r>
    <r>
      <rPr>
        <sz val="16"/>
        <rFont val="方正仿宋_GBK"/>
        <charset val="134"/>
      </rPr>
      <t>个，垃圾收运规范化处置系统</t>
    </r>
    <r>
      <rPr>
        <sz val="16"/>
        <rFont val="Times New Roman"/>
        <charset val="134"/>
      </rPr>
      <t>≤500000</t>
    </r>
    <r>
      <rPr>
        <sz val="16"/>
        <rFont val="方正仿宋_GBK"/>
        <charset val="134"/>
      </rPr>
      <t>元</t>
    </r>
    <r>
      <rPr>
        <sz val="16"/>
        <rFont val="Times New Roman"/>
        <charset val="134"/>
      </rPr>
      <t>/</t>
    </r>
    <r>
      <rPr>
        <sz val="16"/>
        <rFont val="方正仿宋_GBK"/>
        <charset val="134"/>
      </rPr>
      <t>个</t>
    </r>
  </si>
  <si>
    <r>
      <rPr>
        <sz val="16"/>
        <rFont val="方正仿宋_GBK"/>
        <charset val="134"/>
      </rPr>
      <t>减少</t>
    </r>
    <r>
      <rPr>
        <sz val="16"/>
        <rFont val="Times New Roman"/>
        <charset val="134"/>
      </rPr>
      <t>8000</t>
    </r>
    <r>
      <rPr>
        <sz val="16"/>
        <rFont val="方正仿宋_GBK"/>
        <charset val="134"/>
      </rPr>
      <t>余人垃圾收运处置成本。</t>
    </r>
  </si>
  <si>
    <r>
      <rPr>
        <sz val="16"/>
        <rFont val="方正仿宋_GBK"/>
        <charset val="134"/>
      </rPr>
      <t>改善全镇</t>
    </r>
    <r>
      <rPr>
        <sz val="16"/>
        <rFont val="Times New Roman"/>
        <charset val="134"/>
      </rPr>
      <t>8000</t>
    </r>
    <r>
      <rPr>
        <sz val="16"/>
        <rFont val="方正仿宋_GBK"/>
        <charset val="134"/>
      </rPr>
      <t>余人生活区域环境卫生条件</t>
    </r>
  </si>
  <si>
    <r>
      <rPr>
        <sz val="16"/>
        <rFont val="方正仿宋_GBK"/>
        <charset val="134"/>
      </rPr>
      <t>垃圾收集点使用年限</t>
    </r>
    <r>
      <rPr>
        <sz val="16"/>
        <rFont val="Times New Roman"/>
        <charset val="134"/>
      </rPr>
      <t>≥5</t>
    </r>
    <r>
      <rPr>
        <sz val="16"/>
        <rFont val="方正仿宋_GBK"/>
        <charset val="134"/>
      </rPr>
      <t>年。</t>
    </r>
  </si>
  <si>
    <r>
      <rPr>
        <sz val="16"/>
        <rFont val="方正仿宋_GBK"/>
        <charset val="134"/>
      </rPr>
      <t>垃圾分类投放覆盖群众满意度</t>
    </r>
    <r>
      <rPr>
        <sz val="16"/>
        <rFont val="Times New Roman"/>
        <charset val="134"/>
      </rPr>
      <t>≥90%</t>
    </r>
  </si>
  <si>
    <t>李智彬</t>
  </si>
  <si>
    <r>
      <rPr>
        <sz val="16"/>
        <rFont val="方正仿宋_GBK"/>
        <charset val="134"/>
      </rPr>
      <t>城口县</t>
    </r>
    <r>
      <rPr>
        <sz val="16"/>
        <rFont val="Times New Roman"/>
        <charset val="134"/>
      </rPr>
      <t>2024</t>
    </r>
    <r>
      <rPr>
        <sz val="16"/>
        <rFont val="方正仿宋_GBK"/>
        <charset val="134"/>
      </rPr>
      <t>年高燕镇积分超市改补为奖</t>
    </r>
  </si>
  <si>
    <r>
      <rPr>
        <sz val="16"/>
        <rFont val="方正仿宋_GBK"/>
        <charset val="134"/>
      </rPr>
      <t>用于全镇</t>
    </r>
    <r>
      <rPr>
        <sz val="16"/>
        <rFont val="Times New Roman"/>
        <charset val="134"/>
      </rPr>
      <t>14</t>
    </r>
    <r>
      <rPr>
        <sz val="16"/>
        <rFont val="方正仿宋_GBK"/>
        <charset val="134"/>
      </rPr>
      <t>个村（社区）开展乡风文明建设积分兑换，每个村（社区）积分超市各</t>
    </r>
    <r>
      <rPr>
        <sz val="16"/>
        <rFont val="Times New Roman"/>
        <charset val="134"/>
      </rPr>
      <t>2</t>
    </r>
    <r>
      <rPr>
        <sz val="16"/>
        <rFont val="方正仿宋_GBK"/>
        <charset val="134"/>
      </rPr>
      <t>万元采购物资，围绕整治环境卫生、参与集体公益活动、遵纪守法、遵守公序良俗等内容设置积分，根据积分兑现奖励物资，大约开展</t>
    </r>
    <r>
      <rPr>
        <sz val="16"/>
        <rFont val="Times New Roman"/>
        <charset val="134"/>
      </rPr>
      <t>14</t>
    </r>
    <r>
      <rPr>
        <sz val="16"/>
        <rFont val="方正仿宋_GBK"/>
        <charset val="134"/>
      </rPr>
      <t>场以上的兑换活动。通过</t>
    </r>
    <r>
      <rPr>
        <sz val="16"/>
        <rFont val="Times New Roman"/>
        <charset val="134"/>
      </rPr>
      <t>“</t>
    </r>
    <r>
      <rPr>
        <sz val="16"/>
        <rFont val="方正仿宋_GBK"/>
        <charset val="134"/>
      </rPr>
      <t>以奖代补</t>
    </r>
    <r>
      <rPr>
        <sz val="16"/>
        <rFont val="Times New Roman"/>
        <charset val="134"/>
      </rPr>
      <t>”</t>
    </r>
    <r>
      <rPr>
        <sz val="16"/>
        <rFont val="方正仿宋_GBK"/>
        <charset val="134"/>
      </rPr>
      <t>形式激励群众积极参与公益事业志愿服务助力治理有效，形成了乡风引领、文明共建、全民参与、齐抓共管的新风尚。</t>
    </r>
  </si>
  <si>
    <r>
      <rPr>
        <sz val="16"/>
        <rFont val="方正仿宋_GBK"/>
        <charset val="134"/>
      </rPr>
      <t>积分超市改补为奖项目实施可满足</t>
    </r>
    <r>
      <rPr>
        <sz val="16"/>
        <rFont val="Times New Roman"/>
        <charset val="134"/>
      </rPr>
      <t>14</t>
    </r>
    <r>
      <rPr>
        <sz val="16"/>
        <rFont val="方正仿宋_GBK"/>
        <charset val="134"/>
      </rPr>
      <t>个村（社区</t>
    </r>
    <r>
      <rPr>
        <sz val="16"/>
        <rFont val="Times New Roman"/>
        <charset val="134"/>
      </rPr>
      <t>15631</t>
    </r>
    <r>
      <rPr>
        <sz val="16"/>
        <rFont val="方正仿宋_GBK"/>
        <charset val="134"/>
      </rPr>
      <t>人（其中脱贫人口和监测对象</t>
    </r>
    <r>
      <rPr>
        <sz val="16"/>
        <rFont val="Times New Roman"/>
        <charset val="134"/>
      </rPr>
      <t>889</t>
    </r>
    <r>
      <rPr>
        <sz val="16"/>
        <rFont val="方正仿宋_GBK"/>
        <charset val="134"/>
      </rPr>
      <t>户</t>
    </r>
    <r>
      <rPr>
        <sz val="16"/>
        <rFont val="Times New Roman"/>
        <charset val="134"/>
      </rPr>
      <t>3487</t>
    </r>
    <r>
      <rPr>
        <sz val="16"/>
        <rFont val="方正仿宋_GBK"/>
        <charset val="134"/>
      </rPr>
      <t>人）开展环境卫生整治、集体公益等活动方面公共服务需求，激发已脱贫户内生动力，防止政策养懒汉。</t>
    </r>
  </si>
  <si>
    <r>
      <rPr>
        <sz val="16"/>
        <rFont val="方正仿宋_GBK"/>
        <charset val="134"/>
      </rPr>
      <t>特殊困难群体直接参与项目选择、实施、监督，保障了脱贫户基本生活，为脱贫户和监测对象</t>
    </r>
    <r>
      <rPr>
        <sz val="16"/>
        <rFont val="Times New Roman"/>
        <charset val="134"/>
      </rPr>
      <t>889</t>
    </r>
    <r>
      <rPr>
        <sz val="16"/>
        <rFont val="方正仿宋_GBK"/>
        <charset val="134"/>
      </rPr>
      <t>户</t>
    </r>
    <r>
      <rPr>
        <sz val="16"/>
        <rFont val="Times New Roman"/>
        <charset val="134"/>
      </rPr>
      <t>3487</t>
    </r>
    <r>
      <rPr>
        <sz val="16"/>
        <rFont val="方正仿宋_GBK"/>
        <charset val="134"/>
      </rPr>
      <t>人减少生活开支</t>
    </r>
    <r>
      <rPr>
        <sz val="16"/>
        <rFont val="Times New Roman"/>
        <charset val="134"/>
      </rPr>
      <t>28</t>
    </r>
    <r>
      <rPr>
        <sz val="16"/>
        <rFont val="方正仿宋_GBK"/>
        <charset val="134"/>
      </rPr>
      <t>万元，人均减少生活开支</t>
    </r>
    <r>
      <rPr>
        <sz val="16"/>
        <rFont val="Times New Roman"/>
        <charset val="134"/>
      </rPr>
      <t>80</t>
    </r>
    <r>
      <rPr>
        <sz val="16"/>
        <rFont val="方正仿宋_GBK"/>
        <charset val="134"/>
      </rPr>
      <t>元。</t>
    </r>
  </si>
  <si>
    <r>
      <rPr>
        <sz val="16"/>
        <rFont val="方正仿宋_GBK"/>
        <charset val="134"/>
      </rPr>
      <t>通过</t>
    </r>
    <r>
      <rPr>
        <sz val="16"/>
        <rFont val="Times New Roman"/>
        <charset val="134"/>
      </rPr>
      <t>14</t>
    </r>
    <r>
      <rPr>
        <sz val="16"/>
        <rFont val="方正仿宋_GBK"/>
        <charset val="134"/>
      </rPr>
      <t>个村（社区）完成积分兑换</t>
    </r>
    <r>
      <rPr>
        <sz val="16"/>
        <rFont val="Times New Roman"/>
        <charset val="134"/>
      </rPr>
      <t>28</t>
    </r>
    <r>
      <rPr>
        <sz val="16"/>
        <rFont val="方正仿宋_GBK"/>
        <charset val="134"/>
      </rPr>
      <t>万元，大约开展</t>
    </r>
    <r>
      <rPr>
        <sz val="16"/>
        <rFont val="Times New Roman"/>
        <charset val="134"/>
      </rPr>
      <t>14</t>
    </r>
    <r>
      <rPr>
        <sz val="16"/>
        <rFont val="方正仿宋_GBK"/>
        <charset val="134"/>
      </rPr>
      <t>场以上的兑换活动。通过</t>
    </r>
    <r>
      <rPr>
        <sz val="16"/>
        <rFont val="Times New Roman"/>
        <charset val="134"/>
      </rPr>
      <t>“</t>
    </r>
    <r>
      <rPr>
        <sz val="16"/>
        <rFont val="方正仿宋_GBK"/>
        <charset val="134"/>
      </rPr>
      <t>以奖代补</t>
    </r>
    <r>
      <rPr>
        <sz val="16"/>
        <rFont val="Times New Roman"/>
        <charset val="134"/>
      </rPr>
      <t>”</t>
    </r>
    <r>
      <rPr>
        <sz val="16"/>
        <rFont val="方正仿宋_GBK"/>
        <charset val="134"/>
      </rPr>
      <t>形式激励群众积极参与公益事业志愿服务助力治理有效，形成了乡风引领、文明共建、全民参与、齐抓共管的新风尚。激发</t>
    </r>
    <r>
      <rPr>
        <sz val="16"/>
        <rFont val="Times New Roman"/>
        <charset val="134"/>
      </rPr>
      <t>3487</t>
    </r>
    <r>
      <rPr>
        <sz val="16"/>
        <rFont val="方正仿宋_GBK"/>
        <charset val="134"/>
      </rPr>
      <t>名已脱贫群众内生动力，防止政策养懒汉。</t>
    </r>
  </si>
  <si>
    <r>
      <rPr>
        <sz val="16"/>
        <rFont val="Times New Roman"/>
        <charset val="134"/>
      </rPr>
      <t>14</t>
    </r>
    <r>
      <rPr>
        <sz val="16"/>
        <rFont val="方正仿宋_GBK"/>
        <charset val="134"/>
      </rPr>
      <t>个村（社区</t>
    </r>
    <r>
      <rPr>
        <sz val="16"/>
        <rFont val="Times New Roman"/>
        <charset val="134"/>
      </rPr>
      <t>15631</t>
    </r>
    <r>
      <rPr>
        <sz val="16"/>
        <rFont val="方正仿宋_GBK"/>
        <charset val="134"/>
      </rPr>
      <t>人（其中脱贫人口和监测对象</t>
    </r>
    <r>
      <rPr>
        <sz val="16"/>
        <rFont val="Times New Roman"/>
        <charset val="134"/>
      </rPr>
      <t>889</t>
    </r>
    <r>
      <rPr>
        <sz val="16"/>
        <rFont val="方正仿宋_GBK"/>
        <charset val="134"/>
      </rPr>
      <t>户</t>
    </r>
    <r>
      <rPr>
        <sz val="16"/>
        <rFont val="Times New Roman"/>
        <charset val="134"/>
      </rPr>
      <t>3487</t>
    </r>
    <r>
      <rPr>
        <sz val="16"/>
        <rFont val="方正仿宋_GBK"/>
        <charset val="134"/>
      </rPr>
      <t>人）</t>
    </r>
  </si>
  <si>
    <r>
      <rPr>
        <sz val="16"/>
        <rFont val="方正仿宋_GBK"/>
        <charset val="134"/>
      </rPr>
      <t>人均减少生活开支</t>
    </r>
    <r>
      <rPr>
        <sz val="16"/>
        <rFont val="Times New Roman"/>
        <charset val="134"/>
      </rPr>
      <t>80</t>
    </r>
    <r>
      <rPr>
        <sz val="16"/>
        <rFont val="方正仿宋_GBK"/>
        <charset val="134"/>
      </rPr>
      <t>元</t>
    </r>
  </si>
  <si>
    <r>
      <rPr>
        <sz val="16"/>
        <rFont val="方正仿宋_GBK"/>
        <charset val="134"/>
      </rPr>
      <t>受益脱贫人口和监测对象</t>
    </r>
    <r>
      <rPr>
        <sz val="16"/>
        <rFont val="Times New Roman"/>
        <charset val="134"/>
      </rPr>
      <t>889</t>
    </r>
    <r>
      <rPr>
        <sz val="16"/>
        <rFont val="方正仿宋_GBK"/>
        <charset val="134"/>
      </rPr>
      <t>户</t>
    </r>
    <r>
      <rPr>
        <sz val="16"/>
        <rFont val="Times New Roman"/>
        <charset val="134"/>
      </rPr>
      <t>3487</t>
    </r>
    <r>
      <rPr>
        <sz val="16"/>
        <rFont val="方正仿宋_GBK"/>
        <charset val="134"/>
      </rPr>
      <t>人</t>
    </r>
  </si>
  <si>
    <t>何菲菲</t>
  </si>
  <si>
    <r>
      <rPr>
        <sz val="16"/>
        <rFont val="方正仿宋_GBK"/>
        <charset val="134"/>
      </rPr>
      <t>城口县高燕镇</t>
    </r>
    <r>
      <rPr>
        <sz val="16"/>
        <rFont val="Times New Roman"/>
        <charset val="134"/>
      </rPr>
      <t>2023</t>
    </r>
    <r>
      <rPr>
        <sz val="16"/>
        <rFont val="方正仿宋_GBK"/>
        <charset val="134"/>
      </rPr>
      <t>年西沟村</t>
    </r>
    <r>
      <rPr>
        <sz val="16"/>
        <rFont val="Times New Roman"/>
        <charset val="134"/>
      </rPr>
      <t>8</t>
    </r>
    <r>
      <rPr>
        <sz val="16"/>
        <rFont val="方正仿宋_GBK"/>
        <charset val="134"/>
      </rPr>
      <t>社自然村通硬化路工程</t>
    </r>
  </si>
  <si>
    <r>
      <rPr>
        <sz val="16"/>
        <rFont val="方正仿宋_GBK"/>
        <charset val="134"/>
      </rPr>
      <t>投入资金硬化西沟村</t>
    </r>
    <r>
      <rPr>
        <sz val="16"/>
        <rFont val="Times New Roman"/>
        <charset val="134"/>
      </rPr>
      <t>8</t>
    </r>
    <r>
      <rPr>
        <sz val="16"/>
        <rFont val="方正仿宋_GBK"/>
        <charset val="134"/>
      </rPr>
      <t>社鞠家坡至徐邦礼房屋旁宽</t>
    </r>
    <r>
      <rPr>
        <sz val="16"/>
        <rFont val="Times New Roman"/>
        <charset val="134"/>
      </rPr>
      <t>4.5</t>
    </r>
    <r>
      <rPr>
        <sz val="16"/>
        <rFont val="方正仿宋_GBK"/>
        <charset val="134"/>
      </rPr>
      <t>米，长约</t>
    </r>
    <r>
      <rPr>
        <sz val="16"/>
        <rFont val="Times New Roman"/>
        <charset val="134"/>
      </rPr>
      <t>3</t>
    </r>
    <r>
      <rPr>
        <sz val="16"/>
        <rFont val="方正仿宋_GBK"/>
        <charset val="134"/>
      </rPr>
      <t>公里村级公路。</t>
    </r>
  </si>
  <si>
    <t>高燕镇西沟村</t>
  </si>
  <si>
    <r>
      <rPr>
        <sz val="16"/>
        <rFont val="方正仿宋_GBK"/>
        <charset val="134"/>
      </rPr>
      <t>提供务工岗位约</t>
    </r>
    <r>
      <rPr>
        <sz val="16"/>
        <rFont val="Times New Roman"/>
        <charset val="134"/>
      </rPr>
      <t>28</t>
    </r>
    <r>
      <rPr>
        <sz val="16"/>
        <rFont val="方正仿宋_GBK"/>
        <charset val="134"/>
      </rPr>
      <t>个，增加村集体收入，带动道路沿线约</t>
    </r>
    <r>
      <rPr>
        <sz val="16"/>
        <rFont val="Times New Roman"/>
        <charset val="134"/>
      </rPr>
      <t>25</t>
    </r>
    <r>
      <rPr>
        <sz val="16"/>
        <rFont val="方正仿宋_GBK"/>
        <charset val="134"/>
      </rPr>
      <t>户</t>
    </r>
    <r>
      <rPr>
        <sz val="16"/>
        <rFont val="Times New Roman"/>
        <charset val="134"/>
      </rPr>
      <t>122</t>
    </r>
    <r>
      <rPr>
        <sz val="16"/>
        <rFont val="方正仿宋_GBK"/>
        <charset val="134"/>
      </rPr>
      <t>人增收。</t>
    </r>
  </si>
  <si>
    <r>
      <rPr>
        <sz val="16"/>
        <rFont val="Times New Roman"/>
        <charset val="134"/>
      </rPr>
      <t>16</t>
    </r>
    <r>
      <rPr>
        <sz val="16"/>
        <rFont val="方正仿宋_GBK"/>
        <charset val="134"/>
      </rPr>
      <t>名群众参与项目前期申报，群众参与建设，施工期间为当地群众提供就业岗位，增加群众务工收入和村集体经济收入。</t>
    </r>
  </si>
  <si>
    <r>
      <rPr>
        <sz val="16"/>
        <rFont val="方正仿宋_GBK"/>
        <charset val="134"/>
      </rPr>
      <t>自然村通硬化路</t>
    </r>
    <r>
      <rPr>
        <sz val="16"/>
        <rFont val="Times New Roman"/>
        <charset val="134"/>
      </rPr>
      <t>3</t>
    </r>
    <r>
      <rPr>
        <sz val="16"/>
        <rFont val="方正仿宋_GBK"/>
        <charset val="134"/>
      </rPr>
      <t>公里</t>
    </r>
  </si>
  <si>
    <r>
      <rPr>
        <sz val="16"/>
        <rFont val="方正仿宋_GBK"/>
        <charset val="134"/>
      </rPr>
      <t>提供务工岗位约</t>
    </r>
    <r>
      <rPr>
        <sz val="16"/>
        <rFont val="Times New Roman"/>
        <charset val="134"/>
      </rPr>
      <t>28</t>
    </r>
    <r>
      <rPr>
        <sz val="16"/>
        <rFont val="方正仿宋_GBK"/>
        <charset val="134"/>
      </rPr>
      <t>个，群众参与务工，增加收入约</t>
    </r>
    <r>
      <rPr>
        <sz val="16"/>
        <rFont val="Times New Roman"/>
        <charset val="134"/>
      </rPr>
      <t>5000</t>
    </r>
    <r>
      <rPr>
        <sz val="16"/>
        <rFont val="方正仿宋_GBK"/>
        <charset val="134"/>
      </rPr>
      <t>元</t>
    </r>
  </si>
  <si>
    <r>
      <rPr>
        <sz val="16"/>
        <rFont val="方正仿宋_GBK"/>
        <charset val="134"/>
      </rPr>
      <t>约</t>
    </r>
    <r>
      <rPr>
        <sz val="16"/>
        <rFont val="Times New Roman"/>
        <charset val="134"/>
      </rPr>
      <t>122</t>
    </r>
    <r>
      <rPr>
        <sz val="16"/>
        <rFont val="方正仿宋_GBK"/>
        <charset val="134"/>
      </rPr>
      <t>名群众受益</t>
    </r>
  </si>
  <si>
    <r>
      <rPr>
        <sz val="16"/>
        <rFont val="Times New Roman"/>
        <charset val="134"/>
      </rPr>
      <t>25</t>
    </r>
    <r>
      <rPr>
        <sz val="16"/>
        <rFont val="方正仿宋_GBK"/>
        <charset val="134"/>
      </rPr>
      <t>户</t>
    </r>
    <r>
      <rPr>
        <sz val="16"/>
        <rFont val="Times New Roman"/>
        <charset val="134"/>
      </rPr>
      <t>122</t>
    </r>
    <r>
      <rPr>
        <sz val="16"/>
        <rFont val="方正仿宋_GBK"/>
        <charset val="134"/>
      </rPr>
      <t>人</t>
    </r>
  </si>
  <si>
    <r>
      <rPr>
        <sz val="16"/>
        <rFont val="Times New Roman"/>
        <charset val="134"/>
      </rPr>
      <t>7</t>
    </r>
    <r>
      <rPr>
        <sz val="16"/>
        <rFont val="方正仿宋_GBK"/>
        <charset val="134"/>
      </rPr>
      <t>户</t>
    </r>
    <r>
      <rPr>
        <sz val="16"/>
        <rFont val="Times New Roman"/>
        <charset val="134"/>
      </rPr>
      <t>28</t>
    </r>
    <r>
      <rPr>
        <sz val="16"/>
        <rFont val="方正仿宋_GBK"/>
        <charset val="134"/>
      </rPr>
      <t>人</t>
    </r>
  </si>
  <si>
    <r>
      <rPr>
        <sz val="16"/>
        <rFont val="方正仿宋_GBK"/>
        <charset val="134"/>
      </rPr>
      <t>城口县高燕镇</t>
    </r>
    <r>
      <rPr>
        <sz val="16"/>
        <rFont val="Times New Roman"/>
        <charset val="134"/>
      </rPr>
      <t>2023</t>
    </r>
    <r>
      <rPr>
        <sz val="16"/>
        <rFont val="方正仿宋_GBK"/>
        <charset val="134"/>
      </rPr>
      <t>年西沟村</t>
    </r>
    <r>
      <rPr>
        <sz val="16"/>
        <rFont val="Times New Roman"/>
        <charset val="134"/>
      </rPr>
      <t>4</t>
    </r>
    <r>
      <rPr>
        <sz val="16"/>
        <rFont val="方正仿宋_GBK"/>
        <charset val="134"/>
      </rPr>
      <t>社自然村通硬化路工程</t>
    </r>
  </si>
  <si>
    <r>
      <rPr>
        <sz val="16"/>
        <rFont val="方正仿宋_GBK"/>
        <charset val="134"/>
      </rPr>
      <t>投入资金硬化西沟村</t>
    </r>
    <r>
      <rPr>
        <sz val="16"/>
        <rFont val="Times New Roman"/>
        <charset val="134"/>
      </rPr>
      <t>4</t>
    </r>
    <r>
      <rPr>
        <sz val="16"/>
        <rFont val="方正仿宋_GBK"/>
        <charset val="134"/>
      </rPr>
      <t>社炭洞子至鞠家坡旁宽</t>
    </r>
    <r>
      <rPr>
        <sz val="16"/>
        <rFont val="Times New Roman"/>
        <charset val="134"/>
      </rPr>
      <t>4.5</t>
    </r>
    <r>
      <rPr>
        <sz val="16"/>
        <rFont val="方正仿宋_GBK"/>
        <charset val="134"/>
      </rPr>
      <t>米，长约</t>
    </r>
    <r>
      <rPr>
        <sz val="16"/>
        <rFont val="Times New Roman"/>
        <charset val="134"/>
      </rPr>
      <t>2.8</t>
    </r>
    <r>
      <rPr>
        <sz val="16"/>
        <rFont val="方正仿宋_GBK"/>
        <charset val="134"/>
      </rPr>
      <t>公里村级公路。</t>
    </r>
  </si>
  <si>
    <r>
      <rPr>
        <sz val="16"/>
        <rFont val="方正仿宋_GBK"/>
        <charset val="134"/>
      </rPr>
      <t>提供务工岗位约</t>
    </r>
    <r>
      <rPr>
        <sz val="16"/>
        <rFont val="Times New Roman"/>
        <charset val="134"/>
      </rPr>
      <t>35</t>
    </r>
    <r>
      <rPr>
        <sz val="16"/>
        <rFont val="方正仿宋_GBK"/>
        <charset val="134"/>
      </rPr>
      <t>个，增加村集体收入，带动道路沿线约</t>
    </r>
    <r>
      <rPr>
        <sz val="16"/>
        <rFont val="Times New Roman"/>
        <charset val="134"/>
      </rPr>
      <t>52</t>
    </r>
    <r>
      <rPr>
        <sz val="16"/>
        <rFont val="方正仿宋_GBK"/>
        <charset val="134"/>
      </rPr>
      <t>户</t>
    </r>
    <r>
      <rPr>
        <sz val="16"/>
        <rFont val="Times New Roman"/>
        <charset val="134"/>
      </rPr>
      <t>204</t>
    </r>
    <r>
      <rPr>
        <sz val="16"/>
        <rFont val="方正仿宋_GBK"/>
        <charset val="134"/>
      </rPr>
      <t>人增收。</t>
    </r>
  </si>
  <si>
    <r>
      <rPr>
        <sz val="16"/>
        <rFont val="方正仿宋_GBK"/>
        <charset val="134"/>
      </rPr>
      <t>自然村通硬化路</t>
    </r>
    <r>
      <rPr>
        <sz val="16"/>
        <rFont val="Times New Roman"/>
        <charset val="134"/>
      </rPr>
      <t>2.8</t>
    </r>
    <r>
      <rPr>
        <sz val="16"/>
        <rFont val="方正仿宋_GBK"/>
        <charset val="134"/>
      </rPr>
      <t>公里</t>
    </r>
  </si>
  <si>
    <r>
      <rPr>
        <sz val="16"/>
        <rFont val="方正仿宋_GBK"/>
        <charset val="134"/>
      </rPr>
      <t>提供务工岗位约</t>
    </r>
    <r>
      <rPr>
        <sz val="16"/>
        <rFont val="Times New Roman"/>
        <charset val="134"/>
      </rPr>
      <t>35</t>
    </r>
    <r>
      <rPr>
        <sz val="16"/>
        <rFont val="方正仿宋_GBK"/>
        <charset val="134"/>
      </rPr>
      <t>个，群众参与务工，增加收入约</t>
    </r>
    <r>
      <rPr>
        <sz val="16"/>
        <rFont val="Times New Roman"/>
        <charset val="134"/>
      </rPr>
      <t>5000</t>
    </r>
    <r>
      <rPr>
        <sz val="16"/>
        <rFont val="方正仿宋_GBK"/>
        <charset val="134"/>
      </rPr>
      <t>元</t>
    </r>
  </si>
  <si>
    <r>
      <rPr>
        <sz val="16"/>
        <rFont val="方正仿宋_GBK"/>
        <charset val="134"/>
      </rPr>
      <t>约</t>
    </r>
    <r>
      <rPr>
        <sz val="16"/>
        <rFont val="Times New Roman"/>
        <charset val="134"/>
      </rPr>
      <t>204</t>
    </r>
    <r>
      <rPr>
        <sz val="16"/>
        <rFont val="方正仿宋_GBK"/>
        <charset val="134"/>
      </rPr>
      <t>名群众受益</t>
    </r>
  </si>
  <si>
    <r>
      <rPr>
        <sz val="16"/>
        <rFont val="Times New Roman"/>
        <charset val="134"/>
      </rPr>
      <t>52</t>
    </r>
    <r>
      <rPr>
        <sz val="16"/>
        <rFont val="方正仿宋_GBK"/>
        <charset val="134"/>
      </rPr>
      <t>户</t>
    </r>
    <r>
      <rPr>
        <sz val="16"/>
        <rFont val="Times New Roman"/>
        <charset val="134"/>
      </rPr>
      <t>204</t>
    </r>
    <r>
      <rPr>
        <sz val="16"/>
        <rFont val="方正仿宋_GBK"/>
        <charset val="134"/>
      </rPr>
      <t>人</t>
    </r>
  </si>
  <si>
    <r>
      <rPr>
        <sz val="16"/>
        <rFont val="Times New Roman"/>
        <charset val="134"/>
      </rPr>
      <t>5</t>
    </r>
    <r>
      <rPr>
        <sz val="16"/>
        <rFont val="方正仿宋_GBK"/>
        <charset val="134"/>
      </rPr>
      <t>户</t>
    </r>
    <r>
      <rPr>
        <sz val="16"/>
        <rFont val="Times New Roman"/>
        <charset val="134"/>
      </rPr>
      <t>14</t>
    </r>
    <r>
      <rPr>
        <sz val="16"/>
        <rFont val="方正仿宋_GBK"/>
        <charset val="134"/>
      </rPr>
      <t>人</t>
    </r>
  </si>
  <si>
    <r>
      <rPr>
        <sz val="16"/>
        <rFont val="方正仿宋_GBK"/>
        <charset val="134"/>
      </rPr>
      <t>城口县高燕镇</t>
    </r>
    <r>
      <rPr>
        <sz val="16"/>
        <rFont val="Times New Roman"/>
        <charset val="134"/>
      </rPr>
      <t>2024</t>
    </r>
    <r>
      <rPr>
        <sz val="16"/>
        <rFont val="方正仿宋_GBK"/>
        <charset val="134"/>
      </rPr>
      <t>年国丰村</t>
    </r>
    <r>
      <rPr>
        <sz val="16"/>
        <rFont val="Times New Roman"/>
        <charset val="134"/>
      </rPr>
      <t>6</t>
    </r>
    <r>
      <rPr>
        <sz val="16"/>
        <rFont val="方正仿宋_GBK"/>
        <charset val="134"/>
      </rPr>
      <t>社自然村通硬化路工程</t>
    </r>
  </si>
  <si>
    <r>
      <rPr>
        <sz val="16"/>
        <rFont val="方正仿宋_GBK"/>
        <charset val="134"/>
      </rPr>
      <t>投入资金硬化国丰村</t>
    </r>
    <r>
      <rPr>
        <sz val="16"/>
        <rFont val="Times New Roman"/>
        <charset val="134"/>
      </rPr>
      <t>6</t>
    </r>
    <r>
      <rPr>
        <sz val="16"/>
        <rFont val="方正仿宋_GBK"/>
        <charset val="134"/>
      </rPr>
      <t>社彭家坪至鞠家梁宽</t>
    </r>
    <r>
      <rPr>
        <sz val="16"/>
        <rFont val="Times New Roman"/>
        <charset val="134"/>
      </rPr>
      <t>4.5</t>
    </r>
    <r>
      <rPr>
        <sz val="16"/>
        <rFont val="方正仿宋_GBK"/>
        <charset val="134"/>
      </rPr>
      <t>米，长约</t>
    </r>
    <r>
      <rPr>
        <sz val="16"/>
        <rFont val="Times New Roman"/>
        <charset val="134"/>
      </rPr>
      <t>4</t>
    </r>
    <r>
      <rPr>
        <sz val="16"/>
        <rFont val="方正仿宋_GBK"/>
        <charset val="134"/>
      </rPr>
      <t>公里村级公路。</t>
    </r>
  </si>
  <si>
    <t>高燕镇国丰村</t>
  </si>
  <si>
    <r>
      <rPr>
        <sz val="16"/>
        <rFont val="方正仿宋_GBK"/>
        <charset val="134"/>
      </rPr>
      <t>提供务工岗位约</t>
    </r>
    <r>
      <rPr>
        <sz val="16"/>
        <rFont val="Times New Roman"/>
        <charset val="134"/>
      </rPr>
      <t>30</t>
    </r>
    <r>
      <rPr>
        <sz val="16"/>
        <rFont val="方正仿宋_GBK"/>
        <charset val="134"/>
      </rPr>
      <t>个，增加村集体收入，带动道路沿线约</t>
    </r>
    <r>
      <rPr>
        <sz val="16"/>
        <rFont val="Times New Roman"/>
        <charset val="134"/>
      </rPr>
      <t>35</t>
    </r>
    <r>
      <rPr>
        <sz val="16"/>
        <rFont val="方正仿宋_GBK"/>
        <charset val="134"/>
      </rPr>
      <t>户</t>
    </r>
    <r>
      <rPr>
        <sz val="16"/>
        <rFont val="Times New Roman"/>
        <charset val="134"/>
      </rPr>
      <t>148</t>
    </r>
    <r>
      <rPr>
        <sz val="16"/>
        <rFont val="方正仿宋_GBK"/>
        <charset val="134"/>
      </rPr>
      <t>人增收。</t>
    </r>
  </si>
  <si>
    <r>
      <rPr>
        <sz val="16"/>
        <rFont val="方正仿宋_GBK"/>
        <charset val="134"/>
      </rPr>
      <t>自然村通硬化路</t>
    </r>
    <r>
      <rPr>
        <sz val="16"/>
        <rFont val="Times New Roman"/>
        <charset val="134"/>
      </rPr>
      <t>4</t>
    </r>
    <r>
      <rPr>
        <sz val="16"/>
        <rFont val="方正仿宋_GBK"/>
        <charset val="134"/>
      </rPr>
      <t>公里</t>
    </r>
  </si>
  <si>
    <r>
      <rPr>
        <sz val="16"/>
        <rFont val="方正仿宋_GBK"/>
        <charset val="134"/>
      </rPr>
      <t>提供务工岗位约</t>
    </r>
    <r>
      <rPr>
        <sz val="16"/>
        <rFont val="Times New Roman"/>
        <charset val="134"/>
      </rPr>
      <t>30</t>
    </r>
    <r>
      <rPr>
        <sz val="16"/>
        <rFont val="方正仿宋_GBK"/>
        <charset val="134"/>
      </rPr>
      <t>个，群众参与务工，增加收入约</t>
    </r>
    <r>
      <rPr>
        <sz val="16"/>
        <rFont val="Times New Roman"/>
        <charset val="134"/>
      </rPr>
      <t>5000</t>
    </r>
    <r>
      <rPr>
        <sz val="16"/>
        <rFont val="方正仿宋_GBK"/>
        <charset val="134"/>
      </rPr>
      <t>元</t>
    </r>
  </si>
  <si>
    <r>
      <rPr>
        <sz val="16"/>
        <rFont val="方正仿宋_GBK"/>
        <charset val="134"/>
      </rPr>
      <t>约</t>
    </r>
    <r>
      <rPr>
        <sz val="16"/>
        <rFont val="Times New Roman"/>
        <charset val="134"/>
      </rPr>
      <t>148</t>
    </r>
    <r>
      <rPr>
        <sz val="16"/>
        <rFont val="方正仿宋_GBK"/>
        <charset val="134"/>
      </rPr>
      <t>名群众受益</t>
    </r>
  </si>
  <si>
    <r>
      <rPr>
        <sz val="16"/>
        <rFont val="Times New Roman"/>
        <charset val="134"/>
      </rPr>
      <t>35</t>
    </r>
    <r>
      <rPr>
        <sz val="16"/>
        <rFont val="方正仿宋_GBK"/>
        <charset val="134"/>
      </rPr>
      <t>户</t>
    </r>
    <r>
      <rPr>
        <sz val="16"/>
        <rFont val="Times New Roman"/>
        <charset val="134"/>
      </rPr>
      <t>148</t>
    </r>
    <r>
      <rPr>
        <sz val="16"/>
        <rFont val="方正仿宋_GBK"/>
        <charset val="134"/>
      </rPr>
      <t>人</t>
    </r>
  </si>
  <si>
    <r>
      <rPr>
        <sz val="16"/>
        <rFont val="Times New Roman"/>
        <charset val="134"/>
      </rPr>
      <t>4</t>
    </r>
    <r>
      <rPr>
        <sz val="16"/>
        <rFont val="方正仿宋_GBK"/>
        <charset val="134"/>
      </rPr>
      <t>户</t>
    </r>
    <r>
      <rPr>
        <sz val="16"/>
        <rFont val="Times New Roman"/>
        <charset val="134"/>
      </rPr>
      <t>28</t>
    </r>
    <r>
      <rPr>
        <sz val="16"/>
        <rFont val="方正仿宋_GBK"/>
        <charset val="134"/>
      </rPr>
      <t>人</t>
    </r>
  </si>
  <si>
    <r>
      <rPr>
        <sz val="16"/>
        <rFont val="方正仿宋_GBK"/>
        <charset val="134"/>
      </rPr>
      <t>城口县高燕镇</t>
    </r>
    <r>
      <rPr>
        <sz val="16"/>
        <rFont val="Times New Roman"/>
        <charset val="134"/>
      </rPr>
      <t>2024</t>
    </r>
    <r>
      <rPr>
        <sz val="16"/>
        <rFont val="方正仿宋_GBK"/>
        <charset val="134"/>
      </rPr>
      <t>年国丰村</t>
    </r>
    <r>
      <rPr>
        <sz val="16"/>
        <rFont val="Times New Roman"/>
        <charset val="134"/>
      </rPr>
      <t>5</t>
    </r>
    <r>
      <rPr>
        <sz val="16"/>
        <rFont val="方正仿宋_GBK"/>
        <charset val="134"/>
      </rPr>
      <t>社自然村通硬化路工程</t>
    </r>
  </si>
  <si>
    <r>
      <rPr>
        <sz val="16"/>
        <rFont val="方正仿宋_GBK"/>
        <charset val="134"/>
      </rPr>
      <t>投入资金硬化国丰村</t>
    </r>
    <r>
      <rPr>
        <sz val="16"/>
        <rFont val="Times New Roman"/>
        <charset val="134"/>
      </rPr>
      <t>5</t>
    </r>
    <r>
      <rPr>
        <sz val="16"/>
        <rFont val="方正仿宋_GBK"/>
        <charset val="134"/>
      </rPr>
      <t>社朱家坪至彭家坪宽</t>
    </r>
    <r>
      <rPr>
        <sz val="16"/>
        <rFont val="Times New Roman"/>
        <charset val="134"/>
      </rPr>
      <t>4.5</t>
    </r>
    <r>
      <rPr>
        <sz val="16"/>
        <rFont val="方正仿宋_GBK"/>
        <charset val="134"/>
      </rPr>
      <t>米，长约</t>
    </r>
    <r>
      <rPr>
        <sz val="16"/>
        <rFont val="Times New Roman"/>
        <charset val="134"/>
      </rPr>
      <t>4</t>
    </r>
    <r>
      <rPr>
        <sz val="16"/>
        <rFont val="方正仿宋_GBK"/>
        <charset val="134"/>
      </rPr>
      <t>公里村级公路。</t>
    </r>
  </si>
  <si>
    <r>
      <rPr>
        <sz val="16"/>
        <rFont val="方正仿宋_GBK"/>
        <charset val="134"/>
      </rPr>
      <t>提供务工岗位约</t>
    </r>
    <r>
      <rPr>
        <sz val="16"/>
        <rFont val="Times New Roman"/>
        <charset val="134"/>
      </rPr>
      <t>22</t>
    </r>
    <r>
      <rPr>
        <sz val="16"/>
        <rFont val="方正仿宋_GBK"/>
        <charset val="134"/>
      </rPr>
      <t>个，增加村集体收入，带动道路沿线约</t>
    </r>
    <r>
      <rPr>
        <sz val="16"/>
        <rFont val="Times New Roman"/>
        <charset val="134"/>
      </rPr>
      <t>14</t>
    </r>
    <r>
      <rPr>
        <sz val="16"/>
        <rFont val="方正仿宋_GBK"/>
        <charset val="134"/>
      </rPr>
      <t>户</t>
    </r>
    <r>
      <rPr>
        <sz val="16"/>
        <rFont val="Times New Roman"/>
        <charset val="134"/>
      </rPr>
      <t>68</t>
    </r>
    <r>
      <rPr>
        <sz val="16"/>
        <rFont val="方正仿宋_GBK"/>
        <charset val="134"/>
      </rPr>
      <t>人增收。</t>
    </r>
  </si>
  <si>
    <r>
      <rPr>
        <sz val="16"/>
        <rFont val="Times New Roman"/>
        <charset val="134"/>
      </rPr>
      <t>12</t>
    </r>
    <r>
      <rPr>
        <sz val="16"/>
        <rFont val="方正仿宋_GBK"/>
        <charset val="134"/>
      </rPr>
      <t>名群众参与项目前期申报，群众参与建设，施工期间为当地群众提供就业岗位，增加群众务工收入和村集体经济收入。</t>
    </r>
  </si>
  <si>
    <r>
      <rPr>
        <sz val="16"/>
        <rFont val="方正仿宋_GBK"/>
        <charset val="134"/>
      </rPr>
      <t>提供务工岗位约</t>
    </r>
    <r>
      <rPr>
        <sz val="16"/>
        <rFont val="Times New Roman"/>
        <charset val="134"/>
      </rPr>
      <t>22</t>
    </r>
    <r>
      <rPr>
        <sz val="16"/>
        <rFont val="方正仿宋_GBK"/>
        <charset val="134"/>
      </rPr>
      <t>个，群众参与务工，增加收入约</t>
    </r>
    <r>
      <rPr>
        <sz val="16"/>
        <rFont val="Times New Roman"/>
        <charset val="134"/>
      </rPr>
      <t>5000</t>
    </r>
    <r>
      <rPr>
        <sz val="16"/>
        <rFont val="方正仿宋_GBK"/>
        <charset val="134"/>
      </rPr>
      <t>元</t>
    </r>
  </si>
  <si>
    <r>
      <rPr>
        <sz val="16"/>
        <rFont val="方正仿宋_GBK"/>
        <charset val="134"/>
      </rPr>
      <t>约</t>
    </r>
    <r>
      <rPr>
        <sz val="16"/>
        <rFont val="Times New Roman"/>
        <charset val="134"/>
      </rPr>
      <t>68</t>
    </r>
    <r>
      <rPr>
        <sz val="16"/>
        <rFont val="方正仿宋_GBK"/>
        <charset val="134"/>
      </rPr>
      <t>名群众受益</t>
    </r>
  </si>
  <si>
    <r>
      <rPr>
        <sz val="16"/>
        <rFont val="Times New Roman"/>
        <charset val="134"/>
      </rPr>
      <t>14</t>
    </r>
    <r>
      <rPr>
        <sz val="16"/>
        <rFont val="方正仿宋_GBK"/>
        <charset val="134"/>
      </rPr>
      <t>户</t>
    </r>
    <r>
      <rPr>
        <sz val="16"/>
        <rFont val="Times New Roman"/>
        <charset val="134"/>
      </rPr>
      <t>68</t>
    </r>
    <r>
      <rPr>
        <sz val="16"/>
        <rFont val="方正仿宋_GBK"/>
        <charset val="134"/>
      </rPr>
      <t>人</t>
    </r>
  </si>
  <si>
    <r>
      <rPr>
        <sz val="16"/>
        <rFont val="Times New Roman"/>
        <charset val="134"/>
      </rPr>
      <t>3</t>
    </r>
    <r>
      <rPr>
        <sz val="16"/>
        <rFont val="方正仿宋_GBK"/>
        <charset val="134"/>
      </rPr>
      <t>户</t>
    </r>
    <r>
      <rPr>
        <sz val="16"/>
        <rFont val="Times New Roman"/>
        <charset val="134"/>
      </rPr>
      <t>15</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</si>
  <si>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年高燕镇长田村农文旅融合发展项目</t>
    </r>
  </si>
  <si>
    <r>
      <rPr>
        <sz val="16"/>
        <rFont val="Times New Roman"/>
        <charset val="134"/>
      </rPr>
      <t>1.</t>
    </r>
    <r>
      <rPr>
        <sz val="16"/>
        <rFont val="方正仿宋_GBK"/>
        <charset val="134"/>
      </rPr>
      <t>新建蓝莓酒加工厂股权化改革项目：加工厂占地约</t>
    </r>
    <r>
      <rPr>
        <sz val="16"/>
        <rFont val="Times New Roman"/>
        <charset val="134"/>
      </rPr>
      <t>1</t>
    </r>
    <r>
      <rPr>
        <sz val="16"/>
        <rFont val="方正仿宋_GBK"/>
        <charset val="134"/>
      </rPr>
      <t>亩，配套相关生产设备。</t>
    </r>
    <r>
      <rPr>
        <sz val="16"/>
        <rFont val="Times New Roman"/>
        <charset val="134"/>
      </rPr>
      <t>2.</t>
    </r>
    <r>
      <rPr>
        <sz val="16"/>
        <rFont val="方正仿宋_GBK"/>
        <charset val="134"/>
      </rPr>
      <t>新建蓝莓基地相关配套基础设施：生产步道</t>
    </r>
    <r>
      <rPr>
        <sz val="16"/>
        <rFont val="Times New Roman"/>
        <charset val="134"/>
      </rPr>
      <t>1</t>
    </r>
    <r>
      <rPr>
        <sz val="16"/>
        <rFont val="方正仿宋_GBK"/>
        <charset val="134"/>
      </rPr>
      <t>公里、灌溉设施</t>
    </r>
    <r>
      <rPr>
        <sz val="16"/>
        <rFont val="Times New Roman"/>
        <charset val="134"/>
      </rPr>
      <t>5</t>
    </r>
    <r>
      <rPr>
        <sz val="16"/>
        <rFont val="方正仿宋_GBK"/>
        <charset val="134"/>
      </rPr>
      <t>处等。</t>
    </r>
  </si>
  <si>
    <t>高燕镇长田村</t>
  </si>
  <si>
    <r>
      <rPr>
        <sz val="16"/>
        <rFont val="方正仿宋_GBK"/>
        <charset val="134"/>
      </rPr>
      <t>通过新建蓝莓酒加工厂股权化改革项目，新建蓝莓基地相关配套基础设施，建厂期间务工带动周边农户</t>
    </r>
    <r>
      <rPr>
        <sz val="16"/>
        <rFont val="Times New Roman"/>
        <charset val="134"/>
      </rPr>
      <t>5</t>
    </r>
    <r>
      <rPr>
        <sz val="16"/>
        <rFont val="方正仿宋_GBK"/>
        <charset val="134"/>
      </rPr>
      <t>人务工，平均每人增收</t>
    </r>
    <r>
      <rPr>
        <sz val="16"/>
        <rFont val="Times New Roman"/>
        <charset val="134"/>
      </rPr>
      <t>1000</t>
    </r>
    <r>
      <rPr>
        <sz val="16"/>
        <rFont val="方正仿宋_GBK"/>
        <charset val="134"/>
      </rPr>
      <t>元以上，优先聘请已脱贫户。建成后，带动长田农文旅发展，吸引游客游玩消费，增加农户收入。村集体经济组织每年收取固定分红，增加集体收入，集体股东</t>
    </r>
    <r>
      <rPr>
        <sz val="16"/>
        <rFont val="Times New Roman"/>
        <charset val="134"/>
      </rPr>
      <t>1070</t>
    </r>
    <r>
      <rPr>
        <sz val="16"/>
        <rFont val="方正仿宋_GBK"/>
        <charset val="134"/>
      </rPr>
      <t>人（其中脱贫人口</t>
    </r>
    <r>
      <rPr>
        <sz val="16"/>
        <rFont val="Times New Roman"/>
        <charset val="134"/>
      </rPr>
      <t>349</t>
    </r>
    <r>
      <rPr>
        <sz val="16"/>
        <rFont val="方正仿宋_GBK"/>
        <charset val="134"/>
      </rPr>
      <t>人）受益。</t>
    </r>
  </si>
  <si>
    <r>
      <rPr>
        <sz val="16"/>
        <rFont val="Times New Roman"/>
        <charset val="134"/>
      </rPr>
      <t>1.</t>
    </r>
    <r>
      <rPr>
        <sz val="16"/>
        <rFont val="方正仿宋_GBK"/>
        <charset val="134"/>
      </rPr>
      <t>群众参与：</t>
    </r>
    <r>
      <rPr>
        <sz val="16"/>
        <rFont val="Times New Roman"/>
        <charset val="134"/>
      </rPr>
      <t>11</t>
    </r>
    <r>
      <rPr>
        <sz val="16"/>
        <rFont val="方正仿宋_GBK"/>
        <charset val="134"/>
      </rPr>
      <t>人参与前期项目确定会议、决议，</t>
    </r>
    <r>
      <rPr>
        <sz val="16"/>
        <rFont val="Times New Roman"/>
        <charset val="134"/>
      </rPr>
      <t>11</t>
    </r>
    <r>
      <rPr>
        <sz val="16"/>
        <rFont val="方正仿宋_GBK"/>
        <charset val="134"/>
      </rPr>
      <t>人参与入库项目的选择。</t>
    </r>
    <r>
      <rPr>
        <sz val="16"/>
        <rFont val="Times New Roman"/>
        <charset val="134"/>
      </rPr>
      <t xml:space="preserve">
2.</t>
    </r>
    <r>
      <rPr>
        <sz val="16"/>
        <rFont val="方正仿宋_GBK"/>
        <charset val="134"/>
      </rPr>
      <t>利益联结机制：通过新建长田村农文旅融合发展项目，建厂期间，务工带动周边农户</t>
    </r>
    <r>
      <rPr>
        <sz val="16"/>
        <rFont val="Times New Roman"/>
        <charset val="134"/>
      </rPr>
      <t>5</t>
    </r>
    <r>
      <rPr>
        <sz val="16"/>
        <rFont val="方正仿宋_GBK"/>
        <charset val="134"/>
      </rPr>
      <t>人务工，平均每人增收</t>
    </r>
    <r>
      <rPr>
        <sz val="16"/>
        <rFont val="Times New Roman"/>
        <charset val="134"/>
      </rPr>
      <t>1000</t>
    </r>
    <r>
      <rPr>
        <sz val="16"/>
        <rFont val="方正仿宋_GBK"/>
        <charset val="134"/>
      </rPr>
      <t>元以上，优先聘请已脱贫户。建成后，带动长田农文旅发展，吸引游客游玩消费，增加农户收入。村集体经济组织每年收取固定分红，增加集体收入，集体股东</t>
    </r>
    <r>
      <rPr>
        <sz val="16"/>
        <rFont val="Times New Roman"/>
        <charset val="134"/>
      </rPr>
      <t>1070</t>
    </r>
    <r>
      <rPr>
        <sz val="16"/>
        <rFont val="方正仿宋_GBK"/>
        <charset val="134"/>
      </rPr>
      <t>人（其中脱贫人口</t>
    </r>
    <r>
      <rPr>
        <sz val="16"/>
        <rFont val="Times New Roman"/>
        <charset val="134"/>
      </rPr>
      <t>349</t>
    </r>
    <r>
      <rPr>
        <sz val="16"/>
        <rFont val="方正仿宋_GBK"/>
        <charset val="134"/>
      </rPr>
      <t>人）受益。</t>
    </r>
  </si>
  <si>
    <r>
      <rPr>
        <sz val="16"/>
        <rFont val="方正仿宋_GBK"/>
        <charset val="134"/>
      </rPr>
      <t>通过新建长田村农文旅融合发展项目，建厂期间，务工带动周边农户</t>
    </r>
    <r>
      <rPr>
        <sz val="16"/>
        <rFont val="Times New Roman"/>
        <charset val="134"/>
      </rPr>
      <t>5</t>
    </r>
    <r>
      <rPr>
        <sz val="16"/>
        <rFont val="方正仿宋_GBK"/>
        <charset val="134"/>
      </rPr>
      <t>人，优先聘请已脱贫户。建成后，带动长田农文旅发展，吸引游客游玩消费，增加农户收入。</t>
    </r>
  </si>
  <si>
    <r>
      <rPr>
        <sz val="16"/>
        <rFont val="方正仿宋_GBK"/>
        <charset val="134"/>
      </rPr>
      <t>成本</t>
    </r>
    <r>
      <rPr>
        <sz val="16"/>
        <rFont val="Times New Roman"/>
        <charset val="134"/>
      </rPr>
      <t>≤155</t>
    </r>
    <r>
      <rPr>
        <sz val="16"/>
        <rFont val="方正仿宋_GBK"/>
        <charset val="134"/>
      </rPr>
      <t>万元</t>
    </r>
  </si>
  <si>
    <r>
      <rPr>
        <sz val="16"/>
        <rFont val="方正仿宋_GBK"/>
        <charset val="134"/>
      </rPr>
      <t>建厂期间，务工带动周边农户</t>
    </r>
    <r>
      <rPr>
        <sz val="16"/>
        <rFont val="Times New Roman"/>
        <charset val="134"/>
      </rPr>
      <t>5</t>
    </r>
    <r>
      <rPr>
        <sz val="16"/>
        <rFont val="方正仿宋_GBK"/>
        <charset val="134"/>
      </rPr>
      <t>人，优先聘请已脱贫户。建成后，村集体经济组织每年收取固定分红，增加集体收入，集体股东</t>
    </r>
    <r>
      <rPr>
        <sz val="16"/>
        <rFont val="Times New Roman"/>
        <charset val="134"/>
      </rPr>
      <t>1070</t>
    </r>
    <r>
      <rPr>
        <sz val="16"/>
        <rFont val="方正仿宋_GBK"/>
        <charset val="134"/>
      </rPr>
      <t>人（其中脱贫人口</t>
    </r>
    <r>
      <rPr>
        <sz val="16"/>
        <rFont val="Times New Roman"/>
        <charset val="134"/>
      </rPr>
      <t>349</t>
    </r>
    <r>
      <rPr>
        <sz val="16"/>
        <rFont val="方正仿宋_GBK"/>
        <charset val="134"/>
      </rPr>
      <t>人）受益。</t>
    </r>
  </si>
  <si>
    <r>
      <rPr>
        <sz val="16"/>
        <rFont val="方正仿宋_GBK"/>
        <charset val="134"/>
      </rPr>
      <t>建厂期间，务工带动周边农户</t>
    </r>
    <r>
      <rPr>
        <sz val="16"/>
        <rFont val="Times New Roman"/>
        <charset val="134"/>
      </rPr>
      <t>5</t>
    </r>
    <r>
      <rPr>
        <sz val="16"/>
        <rFont val="方正仿宋_GBK"/>
        <charset val="134"/>
      </rPr>
      <t>人，优先聘请已脱贫户。项目建成后，带动长田农文旅发展，吸引游客游玩消费，增加农户收入。</t>
    </r>
  </si>
  <si>
    <t>村集体经济组织与市场主体合作，收取分红受益。</t>
  </si>
  <si>
    <r>
      <rPr>
        <sz val="16"/>
        <rFont val="方正仿宋_GBK"/>
        <charset val="134"/>
      </rPr>
      <t>城口县</t>
    </r>
    <r>
      <rPr>
        <sz val="16"/>
        <rFont val="Times New Roman"/>
        <charset val="134"/>
      </rPr>
      <t>2024</t>
    </r>
    <r>
      <rPr>
        <sz val="16"/>
        <rFont val="方正仿宋_GBK"/>
        <charset val="134"/>
      </rPr>
      <t>年高燕镇红军村人居环境整治建设项目</t>
    </r>
  </si>
  <si>
    <r>
      <rPr>
        <sz val="16"/>
        <rFont val="Times New Roman"/>
        <charset val="134"/>
      </rPr>
      <t>1.</t>
    </r>
    <r>
      <rPr>
        <sz val="16"/>
        <rFont val="方正仿宋_GBK"/>
        <charset val="134"/>
      </rPr>
      <t>新建沟渠（约长</t>
    </r>
    <r>
      <rPr>
        <sz val="16"/>
        <rFont val="Times New Roman"/>
        <charset val="134"/>
      </rPr>
      <t>120m*</t>
    </r>
    <r>
      <rPr>
        <sz val="16"/>
        <rFont val="方正仿宋_GBK"/>
        <charset val="134"/>
      </rPr>
      <t>宽</t>
    </r>
    <r>
      <rPr>
        <sz val="16"/>
        <rFont val="Times New Roman"/>
        <charset val="134"/>
      </rPr>
      <t>0.4m*</t>
    </r>
    <r>
      <rPr>
        <sz val="16"/>
        <rFont val="方正仿宋_GBK"/>
        <charset val="134"/>
      </rPr>
      <t>高</t>
    </r>
    <r>
      <rPr>
        <sz val="16"/>
        <rFont val="Times New Roman"/>
        <charset val="134"/>
      </rPr>
      <t>0.6m</t>
    </r>
    <r>
      <rPr>
        <sz val="16"/>
        <rFont val="方正仿宋_GBK"/>
        <charset val="134"/>
      </rPr>
      <t>），人行便道（约长</t>
    </r>
    <r>
      <rPr>
        <sz val="16"/>
        <rFont val="Times New Roman"/>
        <charset val="134"/>
      </rPr>
      <t>500m*</t>
    </r>
    <r>
      <rPr>
        <sz val="16"/>
        <rFont val="方正仿宋_GBK"/>
        <charset val="134"/>
      </rPr>
      <t>宽</t>
    </r>
    <r>
      <rPr>
        <sz val="16"/>
        <rFont val="Times New Roman"/>
        <charset val="134"/>
      </rPr>
      <t>2m*</t>
    </r>
    <r>
      <rPr>
        <sz val="16"/>
        <rFont val="方正仿宋_GBK"/>
        <charset val="134"/>
      </rPr>
      <t>高</t>
    </r>
    <r>
      <rPr>
        <sz val="16"/>
        <rFont val="Times New Roman"/>
        <charset val="134"/>
      </rPr>
      <t>0.2m</t>
    </r>
    <r>
      <rPr>
        <sz val="16"/>
        <rFont val="方正仿宋_GBK"/>
        <charset val="134"/>
      </rPr>
      <t>），传统农耕教学点约</t>
    </r>
    <r>
      <rPr>
        <sz val="16"/>
        <rFont val="Times New Roman"/>
        <charset val="134"/>
      </rPr>
      <t>300</t>
    </r>
    <r>
      <rPr>
        <sz val="16"/>
        <rFont val="方正仿宋_GBK"/>
        <charset val="134"/>
      </rPr>
      <t>㎡，晒坝</t>
    </r>
    <r>
      <rPr>
        <sz val="16"/>
        <rFont val="Times New Roman"/>
        <charset val="134"/>
      </rPr>
      <t>2</t>
    </r>
    <r>
      <rPr>
        <sz val="16"/>
        <rFont val="方正仿宋_GBK"/>
        <charset val="134"/>
      </rPr>
      <t>处</t>
    </r>
    <r>
      <rPr>
        <sz val="16"/>
        <rFont val="Times New Roman"/>
        <charset val="134"/>
      </rPr>
      <t>400</t>
    </r>
    <r>
      <rPr>
        <sz val="16"/>
        <rFont val="方正仿宋_GBK"/>
        <charset val="134"/>
      </rPr>
      <t>㎡左右；</t>
    </r>
    <r>
      <rPr>
        <sz val="16"/>
        <rFont val="Times New Roman"/>
        <charset val="134"/>
      </rPr>
      <t>2.</t>
    </r>
    <r>
      <rPr>
        <sz val="16"/>
        <rFont val="方正仿宋_GBK"/>
        <charset val="134"/>
      </rPr>
      <t>庭院整治约</t>
    </r>
    <r>
      <rPr>
        <sz val="16"/>
        <rFont val="Times New Roman"/>
        <charset val="134"/>
      </rPr>
      <t>2000</t>
    </r>
    <r>
      <rPr>
        <sz val="16"/>
        <rFont val="方正仿宋_GBK"/>
        <charset val="134"/>
      </rPr>
      <t>㎡，畜禽圈舍提升</t>
    </r>
    <r>
      <rPr>
        <sz val="16"/>
        <rFont val="Times New Roman"/>
        <charset val="134"/>
      </rPr>
      <t>80</t>
    </r>
    <r>
      <rPr>
        <sz val="16"/>
        <rFont val="方正仿宋_GBK"/>
        <charset val="134"/>
      </rPr>
      <t>余户约</t>
    </r>
    <r>
      <rPr>
        <sz val="16"/>
        <rFont val="Times New Roman"/>
        <charset val="134"/>
      </rPr>
      <t>1200</t>
    </r>
    <r>
      <rPr>
        <sz val="16"/>
        <rFont val="方正仿宋_GBK"/>
        <charset val="134"/>
      </rPr>
      <t>㎡。</t>
    </r>
  </si>
  <si>
    <t>红军村</t>
  </si>
  <si>
    <r>
      <rPr>
        <sz val="16"/>
        <rFont val="方正仿宋_GBK"/>
        <charset val="134"/>
      </rPr>
      <t>通过整治，进一步提升红军村整体村容户貌，覆盖村民</t>
    </r>
    <r>
      <rPr>
        <sz val="16"/>
        <rFont val="Times New Roman"/>
        <charset val="134"/>
      </rPr>
      <t>320</t>
    </r>
    <r>
      <rPr>
        <sz val="16"/>
        <rFont val="方正仿宋_GBK"/>
        <charset val="134"/>
      </rPr>
      <t>人。</t>
    </r>
  </si>
  <si>
    <r>
      <rPr>
        <sz val="16"/>
        <rFont val="Times New Roman"/>
        <charset val="134"/>
      </rPr>
      <t>1.</t>
    </r>
    <r>
      <rPr>
        <sz val="16"/>
        <rFont val="方正仿宋_GBK"/>
        <charset val="134"/>
      </rPr>
      <t>群众参与度：</t>
    </r>
    <r>
      <rPr>
        <sz val="16"/>
        <rFont val="Times New Roman"/>
        <charset val="134"/>
      </rPr>
      <t>18</t>
    </r>
    <r>
      <rPr>
        <sz val="16"/>
        <rFont val="方正仿宋_GBK"/>
        <charset val="134"/>
      </rPr>
      <t>人参与前期项目确定会议、决议，</t>
    </r>
    <r>
      <rPr>
        <sz val="16"/>
        <rFont val="Times New Roman"/>
        <charset val="134"/>
      </rPr>
      <t>13</t>
    </r>
    <r>
      <rPr>
        <sz val="16"/>
        <rFont val="方正仿宋_GBK"/>
        <charset val="134"/>
      </rPr>
      <t>人参与入库项目的选择，</t>
    </r>
    <r>
      <rPr>
        <sz val="16"/>
        <rFont val="Times New Roman"/>
        <charset val="134"/>
      </rPr>
      <t>7</t>
    </r>
    <r>
      <rPr>
        <sz val="16"/>
        <rFont val="方正仿宋_GBK"/>
        <charset val="134"/>
      </rPr>
      <t>人参与项目实施过程中施工质量和资金使用的监督等。</t>
    </r>
    <r>
      <rPr>
        <sz val="16"/>
        <rFont val="Times New Roman"/>
        <charset val="134"/>
      </rPr>
      <t xml:space="preserve">                               2.</t>
    </r>
    <r>
      <rPr>
        <sz val="16"/>
        <rFont val="方正仿宋_GBK"/>
        <charset val="134"/>
      </rPr>
      <t>利益联结机制：通过项目建设，有效提升</t>
    </r>
    <r>
      <rPr>
        <sz val="16"/>
        <rFont val="Times New Roman"/>
        <charset val="134"/>
      </rPr>
      <t>320</t>
    </r>
    <r>
      <rPr>
        <sz val="16"/>
        <rFont val="方正仿宋_GBK"/>
        <charset val="134"/>
      </rPr>
      <t>余人人居环境，带动周边</t>
    </r>
    <r>
      <rPr>
        <sz val="16"/>
        <rFont val="Times New Roman"/>
        <charset val="134"/>
      </rPr>
      <t>50</t>
    </r>
    <r>
      <rPr>
        <sz val="16"/>
        <rFont val="方正仿宋_GBK"/>
        <charset val="134"/>
      </rPr>
      <t>余人务工（其中脱贫户</t>
    </r>
    <r>
      <rPr>
        <sz val="16"/>
        <rFont val="Times New Roman"/>
        <charset val="134"/>
      </rPr>
      <t>15</t>
    </r>
    <r>
      <rPr>
        <sz val="16"/>
        <rFont val="方正仿宋_GBK"/>
        <charset val="134"/>
      </rPr>
      <t>户）户均增加务工收入</t>
    </r>
    <r>
      <rPr>
        <sz val="16"/>
        <rFont val="Times New Roman"/>
        <charset val="134"/>
      </rPr>
      <t>6000</t>
    </r>
    <r>
      <rPr>
        <sz val="16"/>
        <rFont val="方正仿宋_GBK"/>
        <charset val="134"/>
      </rPr>
      <t>元以上，提高群众满意度</t>
    </r>
  </si>
  <si>
    <r>
      <rPr>
        <sz val="16"/>
        <rFont val="方正仿宋_GBK"/>
        <charset val="134"/>
      </rPr>
      <t>新建沟渠（约长</t>
    </r>
    <r>
      <rPr>
        <sz val="16"/>
        <rFont val="Times New Roman"/>
        <charset val="134"/>
      </rPr>
      <t>120m*</t>
    </r>
    <r>
      <rPr>
        <sz val="16"/>
        <rFont val="方正仿宋_GBK"/>
        <charset val="134"/>
      </rPr>
      <t>宽</t>
    </r>
    <r>
      <rPr>
        <sz val="16"/>
        <rFont val="Times New Roman"/>
        <charset val="134"/>
      </rPr>
      <t>0.4m*</t>
    </r>
    <r>
      <rPr>
        <sz val="16"/>
        <rFont val="方正仿宋_GBK"/>
        <charset val="134"/>
      </rPr>
      <t>高</t>
    </r>
    <r>
      <rPr>
        <sz val="16"/>
        <rFont val="Times New Roman"/>
        <charset val="134"/>
      </rPr>
      <t>0.6m</t>
    </r>
    <r>
      <rPr>
        <sz val="16"/>
        <rFont val="方正仿宋_GBK"/>
        <charset val="134"/>
      </rPr>
      <t>），人行便道（约长</t>
    </r>
    <r>
      <rPr>
        <sz val="16"/>
        <rFont val="Times New Roman"/>
        <charset val="134"/>
      </rPr>
      <t>500m*</t>
    </r>
    <r>
      <rPr>
        <sz val="16"/>
        <rFont val="方正仿宋_GBK"/>
        <charset val="134"/>
      </rPr>
      <t>宽</t>
    </r>
    <r>
      <rPr>
        <sz val="16"/>
        <rFont val="Times New Roman"/>
        <charset val="134"/>
      </rPr>
      <t>2m*</t>
    </r>
    <r>
      <rPr>
        <sz val="16"/>
        <rFont val="方正仿宋_GBK"/>
        <charset val="134"/>
      </rPr>
      <t>高</t>
    </r>
    <r>
      <rPr>
        <sz val="16"/>
        <rFont val="Times New Roman"/>
        <charset val="134"/>
      </rPr>
      <t>0.2m</t>
    </r>
    <r>
      <rPr>
        <sz val="16"/>
        <rFont val="方正仿宋_GBK"/>
        <charset val="134"/>
      </rPr>
      <t>），传统农耕教学点约</t>
    </r>
    <r>
      <rPr>
        <sz val="16"/>
        <rFont val="Times New Roman"/>
        <charset val="134"/>
      </rPr>
      <t>300</t>
    </r>
    <r>
      <rPr>
        <sz val="16"/>
        <rFont val="方正仿宋_GBK"/>
        <charset val="134"/>
      </rPr>
      <t>㎡，晒坝</t>
    </r>
    <r>
      <rPr>
        <sz val="16"/>
        <rFont val="Times New Roman"/>
        <charset val="134"/>
      </rPr>
      <t>2</t>
    </r>
    <r>
      <rPr>
        <sz val="16"/>
        <rFont val="方正仿宋_GBK"/>
        <charset val="134"/>
      </rPr>
      <t>处约</t>
    </r>
    <r>
      <rPr>
        <sz val="16"/>
        <rFont val="Times New Roman"/>
        <charset val="134"/>
      </rPr>
      <t>400</t>
    </r>
    <r>
      <rPr>
        <sz val="16"/>
        <rFont val="方正仿宋_GBK"/>
        <charset val="134"/>
      </rPr>
      <t>㎡；</t>
    </r>
    <r>
      <rPr>
        <sz val="16"/>
        <rFont val="Times New Roman"/>
        <charset val="134"/>
      </rPr>
      <t>2.</t>
    </r>
    <r>
      <rPr>
        <sz val="16"/>
        <rFont val="方正仿宋_GBK"/>
        <charset val="134"/>
      </rPr>
      <t>庭院整治约</t>
    </r>
    <r>
      <rPr>
        <sz val="16"/>
        <rFont val="Times New Roman"/>
        <charset val="134"/>
      </rPr>
      <t>2000</t>
    </r>
    <r>
      <rPr>
        <sz val="16"/>
        <rFont val="方正仿宋_GBK"/>
        <charset val="134"/>
      </rPr>
      <t>㎡，畜禽圈舍提升</t>
    </r>
    <r>
      <rPr>
        <sz val="16"/>
        <rFont val="Times New Roman"/>
        <charset val="134"/>
      </rPr>
      <t>80</t>
    </r>
    <r>
      <rPr>
        <sz val="16"/>
        <rFont val="方正仿宋_GBK"/>
        <charset val="134"/>
      </rPr>
      <t>余户约</t>
    </r>
    <r>
      <rPr>
        <sz val="16"/>
        <rFont val="Times New Roman"/>
        <charset val="134"/>
      </rPr>
      <t>1200</t>
    </r>
    <r>
      <rPr>
        <sz val="16"/>
        <rFont val="方正仿宋_GBK"/>
        <charset val="134"/>
      </rPr>
      <t>㎡。</t>
    </r>
  </si>
  <si>
    <r>
      <rPr>
        <sz val="16"/>
        <rFont val="Times New Roman"/>
        <charset val="134"/>
      </rPr>
      <t>1.</t>
    </r>
    <r>
      <rPr>
        <sz val="16"/>
        <rFont val="方正仿宋_GBK"/>
        <charset val="134"/>
      </rPr>
      <t>沟渠成本</t>
    </r>
    <r>
      <rPr>
        <sz val="16"/>
        <rFont val="Times New Roman"/>
        <charset val="134"/>
      </rPr>
      <t>≤120</t>
    </r>
    <r>
      <rPr>
        <sz val="16"/>
        <rFont val="方正仿宋_GBK"/>
        <charset val="134"/>
      </rPr>
      <t>元</t>
    </r>
    <r>
      <rPr>
        <sz val="16"/>
        <rFont val="Times New Roman"/>
        <charset val="134"/>
      </rPr>
      <t>/</t>
    </r>
    <r>
      <rPr>
        <sz val="16"/>
        <rFont val="方正仿宋_GBK"/>
        <charset val="134"/>
      </rPr>
      <t>米，人行便道成本</t>
    </r>
    <r>
      <rPr>
        <sz val="16"/>
        <rFont val="Times New Roman"/>
        <charset val="134"/>
      </rPr>
      <t>≤200</t>
    </r>
    <r>
      <rPr>
        <sz val="16"/>
        <rFont val="方正仿宋_GBK"/>
        <charset val="134"/>
      </rPr>
      <t>元</t>
    </r>
    <r>
      <rPr>
        <sz val="16"/>
        <rFont val="Times New Roman"/>
        <charset val="134"/>
      </rPr>
      <t>/</t>
    </r>
    <r>
      <rPr>
        <sz val="16"/>
        <rFont val="方正仿宋_GBK"/>
        <charset val="134"/>
      </rPr>
      <t>米，传统农耕教学点</t>
    </r>
    <r>
      <rPr>
        <sz val="16"/>
        <rFont val="Times New Roman"/>
        <charset val="134"/>
      </rPr>
      <t>≤600</t>
    </r>
    <r>
      <rPr>
        <sz val="16"/>
        <rFont val="方正仿宋_GBK"/>
        <charset val="134"/>
      </rPr>
      <t>元</t>
    </r>
    <r>
      <rPr>
        <sz val="16"/>
        <rFont val="Times New Roman"/>
        <charset val="134"/>
      </rPr>
      <t>/</t>
    </r>
    <r>
      <rPr>
        <sz val="16"/>
        <rFont val="方正仿宋_GBK"/>
        <charset val="134"/>
      </rPr>
      <t>㎡，晒坝成本</t>
    </r>
    <r>
      <rPr>
        <sz val="16"/>
        <rFont val="Times New Roman"/>
        <charset val="134"/>
      </rPr>
      <t>≤400</t>
    </r>
    <r>
      <rPr>
        <sz val="16"/>
        <rFont val="方正仿宋_GBK"/>
        <charset val="134"/>
      </rPr>
      <t>元</t>
    </r>
    <r>
      <rPr>
        <sz val="16"/>
        <rFont val="Times New Roman"/>
        <charset val="134"/>
      </rPr>
      <t>/</t>
    </r>
    <r>
      <rPr>
        <sz val="16"/>
        <rFont val="方正仿宋_GBK"/>
        <charset val="134"/>
      </rPr>
      <t>㎡；</t>
    </r>
    <r>
      <rPr>
        <sz val="16"/>
        <rFont val="Times New Roman"/>
        <charset val="134"/>
      </rPr>
      <t>2.</t>
    </r>
    <r>
      <rPr>
        <sz val="16"/>
        <rFont val="方正仿宋_GBK"/>
        <charset val="134"/>
      </rPr>
      <t>庭院整治成本</t>
    </r>
    <r>
      <rPr>
        <sz val="16"/>
        <rFont val="Times New Roman"/>
        <charset val="134"/>
      </rPr>
      <t>≤150</t>
    </r>
    <r>
      <rPr>
        <sz val="16"/>
        <rFont val="方正仿宋_GBK"/>
        <charset val="134"/>
      </rPr>
      <t>元</t>
    </r>
    <r>
      <rPr>
        <sz val="16"/>
        <rFont val="Times New Roman"/>
        <charset val="134"/>
      </rPr>
      <t>/</t>
    </r>
    <r>
      <rPr>
        <sz val="16"/>
        <rFont val="方正仿宋_GBK"/>
        <charset val="134"/>
      </rPr>
      <t>㎡，畜禽圈舍提升成本</t>
    </r>
    <r>
      <rPr>
        <sz val="16"/>
        <rFont val="Times New Roman"/>
        <charset val="134"/>
      </rPr>
      <t>≤150</t>
    </r>
    <r>
      <rPr>
        <sz val="16"/>
        <rFont val="方正仿宋_GBK"/>
        <charset val="134"/>
      </rPr>
      <t>元</t>
    </r>
    <r>
      <rPr>
        <sz val="16"/>
        <rFont val="Times New Roman"/>
        <charset val="134"/>
      </rPr>
      <t>/</t>
    </r>
    <r>
      <rPr>
        <sz val="16"/>
        <rFont val="方正仿宋_GBK"/>
        <charset val="134"/>
      </rPr>
      <t>㎡</t>
    </r>
  </si>
  <si>
    <r>
      <rPr>
        <sz val="16"/>
        <rFont val="方正仿宋_GBK"/>
        <charset val="134"/>
      </rPr>
      <t>带动周边</t>
    </r>
    <r>
      <rPr>
        <sz val="16"/>
        <rFont val="Times New Roman"/>
        <charset val="134"/>
      </rPr>
      <t>50</t>
    </r>
    <r>
      <rPr>
        <sz val="16"/>
        <rFont val="方正仿宋_GBK"/>
        <charset val="134"/>
      </rPr>
      <t>余人务工（其中脱贫户</t>
    </r>
    <r>
      <rPr>
        <sz val="16"/>
        <rFont val="Times New Roman"/>
        <charset val="134"/>
      </rPr>
      <t>15</t>
    </r>
    <r>
      <rPr>
        <sz val="16"/>
        <rFont val="方正仿宋_GBK"/>
        <charset val="134"/>
      </rPr>
      <t>户）户均增加务工收入</t>
    </r>
    <r>
      <rPr>
        <sz val="16"/>
        <rFont val="Times New Roman"/>
        <charset val="134"/>
      </rPr>
      <t>6000</t>
    </r>
    <r>
      <rPr>
        <sz val="16"/>
        <rFont val="方正仿宋_GBK"/>
        <charset val="134"/>
      </rPr>
      <t>元以上。</t>
    </r>
  </si>
  <si>
    <r>
      <rPr>
        <sz val="16"/>
        <rFont val="方正仿宋_GBK"/>
        <charset val="134"/>
      </rPr>
      <t>有效提升</t>
    </r>
    <r>
      <rPr>
        <sz val="16"/>
        <rFont val="Times New Roman"/>
        <charset val="134"/>
      </rPr>
      <t>320</t>
    </r>
    <r>
      <rPr>
        <sz val="16"/>
        <rFont val="方正仿宋_GBK"/>
        <charset val="134"/>
      </rPr>
      <t>余人人居环境，</t>
    </r>
  </si>
  <si>
    <r>
      <rPr>
        <sz val="16"/>
        <rFont val="方正仿宋_GBK"/>
        <charset val="134"/>
      </rPr>
      <t>建设使用年限</t>
    </r>
    <r>
      <rPr>
        <sz val="16"/>
        <rFont val="Times New Roman"/>
        <charset val="134"/>
      </rPr>
      <t>≥5</t>
    </r>
    <r>
      <rPr>
        <sz val="16"/>
        <rFont val="方正仿宋_GBK"/>
        <charset val="134"/>
      </rPr>
      <t>年</t>
    </r>
  </si>
  <si>
    <r>
      <rPr>
        <sz val="16"/>
        <rFont val="方正仿宋_GBK"/>
        <charset val="134"/>
      </rPr>
      <t>群众群众满意度</t>
    </r>
    <r>
      <rPr>
        <sz val="16"/>
        <rFont val="Times New Roman"/>
        <charset val="134"/>
      </rPr>
      <t>≥90%</t>
    </r>
  </si>
  <si>
    <r>
      <rPr>
        <sz val="16"/>
        <rFont val="Times New Roman"/>
        <charset val="134"/>
      </rPr>
      <t>320</t>
    </r>
    <r>
      <rPr>
        <sz val="16"/>
        <rFont val="方正仿宋_GBK"/>
        <charset val="134"/>
      </rPr>
      <t>余人</t>
    </r>
  </si>
  <si>
    <t>李丰</t>
  </si>
  <si>
    <r>
      <rPr>
        <sz val="16"/>
        <rFont val="方正仿宋_GBK"/>
        <charset val="134"/>
      </rPr>
      <t>城口县</t>
    </r>
    <r>
      <rPr>
        <sz val="16"/>
        <rFont val="Times New Roman"/>
        <charset val="134"/>
      </rPr>
      <t>2024</t>
    </r>
    <r>
      <rPr>
        <sz val="16"/>
        <rFont val="方正仿宋_GBK"/>
        <charset val="134"/>
      </rPr>
      <t>年高燕镇国丰村水厂二期项目</t>
    </r>
  </si>
  <si>
    <r>
      <rPr>
        <sz val="16"/>
        <rFont val="方正仿宋_GBK"/>
        <charset val="134"/>
      </rPr>
      <t>完成</t>
    </r>
    <r>
      <rPr>
        <sz val="16"/>
        <rFont val="Times New Roman"/>
        <charset val="134"/>
      </rPr>
      <t>433</t>
    </r>
    <r>
      <rPr>
        <sz val="16"/>
        <rFont val="方正仿宋_GBK"/>
        <charset val="134"/>
      </rPr>
      <t>户入户管网及水表安装，包括：水表</t>
    </r>
    <r>
      <rPr>
        <sz val="16"/>
        <rFont val="Times New Roman"/>
        <charset val="134"/>
      </rPr>
      <t>433</t>
    </r>
    <r>
      <rPr>
        <sz val="16"/>
        <rFont val="方正仿宋_GBK"/>
        <charset val="134"/>
      </rPr>
      <t>只、表井</t>
    </r>
    <r>
      <rPr>
        <sz val="16"/>
        <rFont val="Times New Roman"/>
        <charset val="134"/>
      </rPr>
      <t>433</t>
    </r>
    <r>
      <rPr>
        <sz val="16"/>
        <rFont val="方正仿宋_GBK"/>
        <charset val="134"/>
      </rPr>
      <t>处，配套</t>
    </r>
    <r>
      <rPr>
        <sz val="16"/>
        <rFont val="Times New Roman"/>
        <charset val="134"/>
      </rPr>
      <t>φ50PE</t>
    </r>
    <r>
      <rPr>
        <sz val="16"/>
        <rFont val="方正仿宋_GBK"/>
        <charset val="134"/>
      </rPr>
      <t>管</t>
    </r>
    <r>
      <rPr>
        <sz val="16"/>
        <rFont val="Times New Roman"/>
        <charset val="134"/>
      </rPr>
      <t>150m</t>
    </r>
    <r>
      <rPr>
        <sz val="16"/>
        <rFont val="方正仿宋_GBK"/>
        <charset val="134"/>
      </rPr>
      <t>、</t>
    </r>
    <r>
      <rPr>
        <sz val="16"/>
        <rFont val="Times New Roman"/>
        <charset val="134"/>
      </rPr>
      <t>φ40 PE</t>
    </r>
    <r>
      <rPr>
        <sz val="16"/>
        <rFont val="方正仿宋_GBK"/>
        <charset val="134"/>
      </rPr>
      <t>管</t>
    </r>
    <r>
      <rPr>
        <sz val="16"/>
        <rFont val="Times New Roman"/>
        <charset val="134"/>
      </rPr>
      <t>1600m</t>
    </r>
    <r>
      <rPr>
        <sz val="16"/>
        <rFont val="方正仿宋_GBK"/>
        <charset val="134"/>
      </rPr>
      <t>、</t>
    </r>
    <r>
      <rPr>
        <sz val="16"/>
        <rFont val="Times New Roman"/>
        <charset val="134"/>
      </rPr>
      <t>φ32 PE</t>
    </r>
    <r>
      <rPr>
        <sz val="16"/>
        <rFont val="方正仿宋_GBK"/>
        <charset val="134"/>
      </rPr>
      <t>管</t>
    </r>
    <r>
      <rPr>
        <sz val="16"/>
        <rFont val="Times New Roman"/>
        <charset val="134"/>
      </rPr>
      <t>7800m</t>
    </r>
    <r>
      <rPr>
        <sz val="16"/>
        <rFont val="方正仿宋_GBK"/>
        <charset val="134"/>
      </rPr>
      <t>、</t>
    </r>
    <r>
      <rPr>
        <sz val="16"/>
        <rFont val="Times New Roman"/>
        <charset val="134"/>
      </rPr>
      <t>φ20 PE</t>
    </r>
    <r>
      <rPr>
        <sz val="16"/>
        <rFont val="方正仿宋_GBK"/>
        <charset val="134"/>
      </rPr>
      <t>管</t>
    </r>
    <r>
      <rPr>
        <sz val="16"/>
        <rFont val="Times New Roman"/>
        <charset val="134"/>
      </rPr>
      <t>15160m</t>
    </r>
    <r>
      <rPr>
        <sz val="16"/>
        <rFont val="方正仿宋_GBK"/>
        <charset val="134"/>
      </rPr>
      <t>。</t>
    </r>
  </si>
  <si>
    <r>
      <rPr>
        <sz val="16"/>
        <rFont val="方正仿宋_GBK"/>
        <charset val="134"/>
      </rPr>
      <t>通过该项目实施，提升</t>
    </r>
    <r>
      <rPr>
        <sz val="16"/>
        <rFont val="Times New Roman"/>
        <charset val="134"/>
      </rPr>
      <t>433</t>
    </r>
    <r>
      <rPr>
        <sz val="16"/>
        <rFont val="方正仿宋_GBK"/>
        <charset val="134"/>
      </rPr>
      <t>户村民饮水安全保障水平，提升群众满意度。</t>
    </r>
  </si>
  <si>
    <r>
      <rPr>
        <sz val="16"/>
        <rFont val="Times New Roman"/>
        <charset val="134"/>
      </rPr>
      <t>1.</t>
    </r>
    <r>
      <rPr>
        <sz val="16"/>
        <rFont val="方正仿宋_GBK"/>
        <charset val="134"/>
      </rPr>
      <t>群众参与：</t>
    </r>
    <r>
      <rPr>
        <sz val="16"/>
        <rFont val="Times New Roman"/>
        <charset val="134"/>
      </rPr>
      <t>18</t>
    </r>
    <r>
      <rPr>
        <sz val="16"/>
        <rFont val="方正仿宋_GBK"/>
        <charset val="134"/>
      </rPr>
      <t>人参与前期项目确定会议、决议，</t>
    </r>
    <r>
      <rPr>
        <sz val="16"/>
        <rFont val="Times New Roman"/>
        <charset val="134"/>
      </rPr>
      <t>18</t>
    </r>
    <r>
      <rPr>
        <sz val="16"/>
        <rFont val="方正仿宋_GBK"/>
        <charset val="134"/>
      </rPr>
      <t>人参与入库项目的选择。</t>
    </r>
    <r>
      <rPr>
        <sz val="16"/>
        <rFont val="Times New Roman"/>
        <charset val="134"/>
      </rPr>
      <t xml:space="preserve">
2.</t>
    </r>
    <r>
      <rPr>
        <sz val="16"/>
        <rFont val="方正仿宋_GBK"/>
        <charset val="134"/>
      </rPr>
      <t>利益联结机制：提高</t>
    </r>
    <r>
      <rPr>
        <sz val="16"/>
        <rFont val="Times New Roman"/>
        <charset val="134"/>
      </rPr>
      <t>433</t>
    </r>
    <r>
      <rPr>
        <sz val="16"/>
        <rFont val="方正仿宋_GBK"/>
        <charset val="134"/>
      </rPr>
      <t>户村民饮水安全保障水平，提升群众满意度。</t>
    </r>
  </si>
  <si>
    <r>
      <rPr>
        <sz val="16"/>
        <rFont val="方正仿宋_GBK"/>
        <charset val="134"/>
      </rPr>
      <t>成本</t>
    </r>
    <r>
      <rPr>
        <sz val="16"/>
        <rFont val="Times New Roman"/>
        <charset val="134"/>
      </rPr>
      <t>≤70</t>
    </r>
    <r>
      <rPr>
        <sz val="16"/>
        <rFont val="方正仿宋_GBK"/>
        <charset val="134"/>
      </rPr>
      <t>万元</t>
    </r>
  </si>
  <si>
    <r>
      <rPr>
        <sz val="16"/>
        <rFont val="方正仿宋_GBK"/>
        <charset val="134"/>
      </rPr>
      <t>提高</t>
    </r>
    <r>
      <rPr>
        <sz val="16"/>
        <rFont val="Times New Roman"/>
        <charset val="134"/>
      </rPr>
      <t>433</t>
    </r>
    <r>
      <rPr>
        <sz val="16"/>
        <rFont val="方正仿宋_GBK"/>
        <charset val="134"/>
      </rPr>
      <t>户村民饮水安全保障水平，提升群众满意度。</t>
    </r>
  </si>
  <si>
    <t>王立</t>
  </si>
  <si>
    <r>
      <rPr>
        <sz val="16"/>
        <rFont val="方正仿宋_GBK"/>
        <charset val="134"/>
      </rPr>
      <t>城口县</t>
    </r>
    <r>
      <rPr>
        <sz val="16"/>
        <rFont val="Times New Roman"/>
        <charset val="134"/>
      </rPr>
      <t>2024</t>
    </r>
    <r>
      <rPr>
        <sz val="16"/>
        <rFont val="方正仿宋_GBK"/>
        <charset val="134"/>
      </rPr>
      <t>年高燕镇红军村水源整治工程</t>
    </r>
  </si>
  <si>
    <r>
      <rPr>
        <sz val="16"/>
        <rFont val="方正仿宋_GBK"/>
        <charset val="134"/>
      </rPr>
      <t>维修整治山坪塘</t>
    </r>
    <r>
      <rPr>
        <sz val="16"/>
        <rFont val="Times New Roman"/>
        <charset val="134"/>
      </rPr>
      <t>3</t>
    </r>
    <r>
      <rPr>
        <sz val="16"/>
        <rFont val="方正仿宋_GBK"/>
        <charset val="134"/>
      </rPr>
      <t>口作为供水水源。（沙窝坑、何家坪、海家坝）</t>
    </r>
    <r>
      <rPr>
        <sz val="16"/>
        <rFont val="Times New Roman"/>
        <charset val="134"/>
      </rPr>
      <t>3</t>
    </r>
    <r>
      <rPr>
        <sz val="16"/>
        <rFont val="方正仿宋_GBK"/>
        <charset val="134"/>
      </rPr>
      <t>个山坪塘加盖、排水系统整治、安全防护栏加固加高</t>
    </r>
    <r>
      <rPr>
        <sz val="16"/>
        <rFont val="Times New Roman"/>
        <charset val="134"/>
      </rPr>
      <t>240</t>
    </r>
    <r>
      <rPr>
        <sz val="16"/>
        <rFont val="方正仿宋_GBK"/>
        <charset val="134"/>
      </rPr>
      <t>米，排水沟</t>
    </r>
    <r>
      <rPr>
        <sz val="16"/>
        <rFont val="Times New Roman"/>
        <charset val="134"/>
      </rPr>
      <t>240</t>
    </r>
    <r>
      <rPr>
        <sz val="16"/>
        <rFont val="方正仿宋_GBK"/>
        <charset val="134"/>
      </rPr>
      <t>米。</t>
    </r>
  </si>
  <si>
    <r>
      <rPr>
        <sz val="16"/>
        <rFont val="方正仿宋_GBK"/>
        <charset val="134"/>
      </rPr>
      <t>高燕镇红军村红军</t>
    </r>
    <r>
      <rPr>
        <sz val="16"/>
        <rFont val="Times New Roman"/>
        <charset val="134"/>
      </rPr>
      <t>3</t>
    </r>
    <r>
      <rPr>
        <sz val="16"/>
        <rFont val="方正仿宋_GBK"/>
        <charset val="134"/>
      </rPr>
      <t>、</t>
    </r>
    <r>
      <rPr>
        <sz val="16"/>
        <rFont val="Times New Roman"/>
        <charset val="134"/>
      </rPr>
      <t>5</t>
    </r>
    <r>
      <rPr>
        <sz val="16"/>
        <rFont val="方正仿宋_GBK"/>
        <charset val="134"/>
      </rPr>
      <t>社</t>
    </r>
  </si>
  <si>
    <r>
      <rPr>
        <sz val="16"/>
        <rFont val="方正仿宋_GBK"/>
        <charset val="134"/>
      </rPr>
      <t>通过维修整治山坪塘</t>
    </r>
    <r>
      <rPr>
        <sz val="16"/>
        <rFont val="Times New Roman"/>
        <charset val="134"/>
      </rPr>
      <t>3</t>
    </r>
    <r>
      <rPr>
        <sz val="16"/>
        <rFont val="方正仿宋_GBK"/>
        <charset val="134"/>
      </rPr>
      <t>口作为供水水源，提升</t>
    </r>
    <r>
      <rPr>
        <sz val="16"/>
        <rFont val="Times New Roman"/>
        <charset val="134"/>
      </rPr>
      <t>86</t>
    </r>
    <r>
      <rPr>
        <sz val="16"/>
        <rFont val="方正仿宋_GBK"/>
        <charset val="134"/>
      </rPr>
      <t>户</t>
    </r>
    <r>
      <rPr>
        <sz val="16"/>
        <rFont val="Times New Roman"/>
        <charset val="134"/>
      </rPr>
      <t>326</t>
    </r>
    <r>
      <rPr>
        <sz val="16"/>
        <rFont val="方正仿宋_GBK"/>
        <charset val="134"/>
      </rPr>
      <t>人村民饮水安全保障水平，提升群众满意度。</t>
    </r>
  </si>
  <si>
    <r>
      <rPr>
        <sz val="16"/>
        <rFont val="Times New Roman"/>
        <charset val="134"/>
      </rPr>
      <t>1.</t>
    </r>
    <r>
      <rPr>
        <sz val="16"/>
        <rFont val="方正仿宋_GBK"/>
        <charset val="134"/>
      </rPr>
      <t>群众参与：</t>
    </r>
    <r>
      <rPr>
        <sz val="16"/>
        <rFont val="Times New Roman"/>
        <charset val="134"/>
      </rPr>
      <t>15</t>
    </r>
    <r>
      <rPr>
        <sz val="16"/>
        <rFont val="方正仿宋_GBK"/>
        <charset val="134"/>
      </rPr>
      <t>人参与前期项目确定会议、决议，</t>
    </r>
    <r>
      <rPr>
        <sz val="16"/>
        <rFont val="Times New Roman"/>
        <charset val="134"/>
      </rPr>
      <t>15</t>
    </r>
    <r>
      <rPr>
        <sz val="16"/>
        <rFont val="方正仿宋_GBK"/>
        <charset val="134"/>
      </rPr>
      <t>人参与入库项目的选择。</t>
    </r>
    <r>
      <rPr>
        <sz val="16"/>
        <rFont val="Times New Roman"/>
        <charset val="134"/>
      </rPr>
      <t xml:space="preserve">
2.</t>
    </r>
    <r>
      <rPr>
        <sz val="16"/>
        <rFont val="方正仿宋_GBK"/>
        <charset val="134"/>
      </rPr>
      <t>利益联结机制：提高</t>
    </r>
    <r>
      <rPr>
        <sz val="16"/>
        <rFont val="Times New Roman"/>
        <charset val="134"/>
      </rPr>
      <t>86</t>
    </r>
    <r>
      <rPr>
        <sz val="16"/>
        <rFont val="方正仿宋_GBK"/>
        <charset val="134"/>
      </rPr>
      <t>户</t>
    </r>
    <r>
      <rPr>
        <sz val="16"/>
        <rFont val="Times New Roman"/>
        <charset val="134"/>
      </rPr>
      <t>326</t>
    </r>
    <r>
      <rPr>
        <sz val="16"/>
        <rFont val="方正仿宋_GBK"/>
        <charset val="134"/>
      </rPr>
      <t>人饮水安全保障水平。保障村民饮水安全，提高村民生活质量和群众满意度</t>
    </r>
  </si>
  <si>
    <r>
      <rPr>
        <sz val="16"/>
        <rFont val="方正仿宋_GBK"/>
        <charset val="134"/>
      </rPr>
      <t>（沙窝坑、何家坪、海家坝）</t>
    </r>
    <r>
      <rPr>
        <sz val="16"/>
        <rFont val="Times New Roman"/>
        <charset val="134"/>
      </rPr>
      <t>3</t>
    </r>
    <r>
      <rPr>
        <sz val="16"/>
        <rFont val="方正仿宋_GBK"/>
        <charset val="134"/>
      </rPr>
      <t>个山坪塘加盖、排水系统整治、排水沟</t>
    </r>
    <r>
      <rPr>
        <sz val="16"/>
        <rFont val="Times New Roman"/>
        <charset val="134"/>
      </rPr>
      <t>240</t>
    </r>
    <r>
      <rPr>
        <sz val="16"/>
        <rFont val="方正仿宋_GBK"/>
        <charset val="134"/>
      </rPr>
      <t>米。</t>
    </r>
  </si>
  <si>
    <r>
      <rPr>
        <sz val="16"/>
        <rFont val="方正仿宋_GBK"/>
        <charset val="134"/>
      </rPr>
      <t>成本</t>
    </r>
    <r>
      <rPr>
        <sz val="16"/>
        <rFont val="Times New Roman"/>
        <charset val="134"/>
      </rPr>
      <t>≤80</t>
    </r>
    <r>
      <rPr>
        <sz val="16"/>
        <rFont val="方正仿宋_GBK"/>
        <charset val="134"/>
      </rPr>
      <t>万元</t>
    </r>
  </si>
  <si>
    <r>
      <rPr>
        <sz val="16"/>
        <rFont val="Times New Roman"/>
        <charset val="134"/>
      </rPr>
      <t>1.</t>
    </r>
    <r>
      <rPr>
        <sz val="16"/>
        <rFont val="方正仿宋_GBK"/>
        <charset val="134"/>
      </rPr>
      <t>提高</t>
    </r>
    <r>
      <rPr>
        <sz val="16"/>
        <rFont val="Times New Roman"/>
        <charset val="134"/>
      </rPr>
      <t>86</t>
    </r>
    <r>
      <rPr>
        <sz val="16"/>
        <rFont val="方正仿宋_GBK"/>
        <charset val="134"/>
      </rPr>
      <t>户</t>
    </r>
    <r>
      <rPr>
        <sz val="16"/>
        <rFont val="Times New Roman"/>
        <charset val="134"/>
      </rPr>
      <t>326</t>
    </r>
    <r>
      <rPr>
        <sz val="16"/>
        <rFont val="方正仿宋_GBK"/>
        <charset val="134"/>
      </rPr>
      <t>人饮水安全保障水平。</t>
    </r>
    <r>
      <rPr>
        <sz val="16"/>
        <rFont val="Times New Roman"/>
        <charset val="134"/>
      </rPr>
      <t>2.</t>
    </r>
    <r>
      <rPr>
        <sz val="16"/>
        <rFont val="方正仿宋_GBK"/>
        <charset val="134"/>
      </rPr>
      <t>带动产业发展</t>
    </r>
  </si>
  <si>
    <r>
      <rPr>
        <sz val="16"/>
        <rFont val="方正仿宋_GBK"/>
        <charset val="134"/>
      </rPr>
      <t>提升</t>
    </r>
    <r>
      <rPr>
        <sz val="16"/>
        <rFont val="Times New Roman"/>
        <charset val="134"/>
      </rPr>
      <t>86</t>
    </r>
    <r>
      <rPr>
        <sz val="16"/>
        <rFont val="方正仿宋_GBK"/>
        <charset val="134"/>
      </rPr>
      <t>户</t>
    </r>
    <r>
      <rPr>
        <sz val="16"/>
        <rFont val="Times New Roman"/>
        <charset val="134"/>
      </rPr>
      <t>326</t>
    </r>
    <r>
      <rPr>
        <sz val="16"/>
        <rFont val="方正仿宋_GBK"/>
        <charset val="134"/>
      </rPr>
      <t>人村民饮水安全保障水平，提升群众满意度。</t>
    </r>
  </si>
  <si>
    <r>
      <rPr>
        <sz val="16"/>
        <rFont val="方正仿宋_GBK"/>
        <charset val="134"/>
      </rPr>
      <t>城口县</t>
    </r>
    <r>
      <rPr>
        <sz val="16"/>
        <rFont val="Times New Roman"/>
        <charset val="134"/>
      </rPr>
      <t>2024</t>
    </r>
    <r>
      <rPr>
        <sz val="16"/>
        <rFont val="方正仿宋_GBK"/>
        <charset val="134"/>
      </rPr>
      <t>年高燕镇河岸村蜂糖李基地建设项目</t>
    </r>
  </si>
  <si>
    <r>
      <rPr>
        <sz val="16"/>
        <rFont val="方正仿宋_GBK"/>
        <charset val="134"/>
      </rPr>
      <t>建设蜂糖李树约</t>
    </r>
    <r>
      <rPr>
        <sz val="16"/>
        <rFont val="Times New Roman"/>
        <charset val="134"/>
      </rPr>
      <t>100</t>
    </r>
    <r>
      <rPr>
        <sz val="16"/>
        <rFont val="方正仿宋_GBK"/>
        <charset val="134"/>
      </rPr>
      <t>亩，配套生产便道约</t>
    </r>
    <r>
      <rPr>
        <sz val="16"/>
        <rFont val="Times New Roman"/>
        <charset val="134"/>
      </rPr>
      <t>1.5</t>
    </r>
    <r>
      <rPr>
        <sz val="16"/>
        <rFont val="方正仿宋_GBK"/>
        <charset val="134"/>
      </rPr>
      <t>公里、土地平整</t>
    </r>
    <r>
      <rPr>
        <sz val="16"/>
        <rFont val="Times New Roman"/>
        <charset val="134"/>
      </rPr>
      <t>100</t>
    </r>
    <r>
      <rPr>
        <sz val="16"/>
        <rFont val="方正仿宋_GBK"/>
        <charset val="134"/>
      </rPr>
      <t>亩、灌溉设施等配套设施设备。</t>
    </r>
  </si>
  <si>
    <t>高燕镇河岸村</t>
  </si>
  <si>
    <r>
      <rPr>
        <sz val="16"/>
        <rFont val="方正仿宋_GBK"/>
        <charset val="134"/>
      </rPr>
      <t>通过建设蜂糖李树约</t>
    </r>
    <r>
      <rPr>
        <sz val="16"/>
        <rFont val="Times New Roman"/>
        <charset val="134"/>
      </rPr>
      <t>100</t>
    </r>
    <r>
      <rPr>
        <sz val="16"/>
        <rFont val="方正仿宋_GBK"/>
        <charset val="134"/>
      </rPr>
      <t>亩，配套生产便道约</t>
    </r>
    <r>
      <rPr>
        <sz val="16"/>
        <rFont val="Times New Roman"/>
        <charset val="134"/>
      </rPr>
      <t>1.5</t>
    </r>
    <r>
      <rPr>
        <sz val="16"/>
        <rFont val="方正仿宋_GBK"/>
        <charset val="134"/>
      </rPr>
      <t>公里、土地平整</t>
    </r>
    <r>
      <rPr>
        <sz val="16"/>
        <rFont val="Times New Roman"/>
        <charset val="134"/>
      </rPr>
      <t>100</t>
    </r>
    <r>
      <rPr>
        <sz val="16"/>
        <rFont val="方正仿宋_GBK"/>
        <charset val="134"/>
      </rPr>
      <t>亩、灌溉设施等配套设施设备，推动河岸村蜂糖李产业发展。在项目建设期间，带动周边约</t>
    </r>
    <r>
      <rPr>
        <sz val="16"/>
        <rFont val="Times New Roman"/>
        <charset val="134"/>
      </rPr>
      <t>20</t>
    </r>
    <r>
      <rPr>
        <sz val="16"/>
        <rFont val="方正仿宋_GBK"/>
        <charset val="134"/>
      </rPr>
      <t>人务工，人均增加</t>
    </r>
    <r>
      <rPr>
        <sz val="16"/>
        <rFont val="Times New Roman"/>
        <charset val="134"/>
      </rPr>
      <t>2000</t>
    </r>
    <r>
      <rPr>
        <sz val="16"/>
        <rFont val="方正仿宋_GBK"/>
        <charset val="134"/>
      </rPr>
      <t>元收入。</t>
    </r>
  </si>
  <si>
    <r>
      <rPr>
        <sz val="16"/>
        <rFont val="Times New Roman"/>
        <charset val="134"/>
      </rPr>
      <t>1.</t>
    </r>
    <r>
      <rPr>
        <sz val="16"/>
        <rFont val="方正仿宋_GBK"/>
        <charset val="134"/>
      </rPr>
      <t>群众参与：</t>
    </r>
    <r>
      <rPr>
        <sz val="16"/>
        <rFont val="Times New Roman"/>
        <charset val="134"/>
      </rPr>
      <t>10</t>
    </r>
    <r>
      <rPr>
        <sz val="16"/>
        <rFont val="方正仿宋_GBK"/>
        <charset val="134"/>
      </rPr>
      <t>人参与前期项目确定会议、决议，</t>
    </r>
    <r>
      <rPr>
        <sz val="16"/>
        <rFont val="Times New Roman"/>
        <charset val="134"/>
      </rPr>
      <t>10</t>
    </r>
    <r>
      <rPr>
        <sz val="16"/>
        <rFont val="方正仿宋_GBK"/>
        <charset val="134"/>
      </rPr>
      <t>人参与入库项目的选择。</t>
    </r>
    <r>
      <rPr>
        <sz val="16"/>
        <rFont val="Times New Roman"/>
        <charset val="134"/>
      </rPr>
      <t xml:space="preserve">
2.</t>
    </r>
    <r>
      <rPr>
        <sz val="16"/>
        <rFont val="方正仿宋_GBK"/>
        <charset val="134"/>
      </rPr>
      <t>利益联结机制：通过项目建设，带动周边约</t>
    </r>
    <r>
      <rPr>
        <sz val="16"/>
        <rFont val="Times New Roman"/>
        <charset val="134"/>
      </rPr>
      <t>20</t>
    </r>
    <r>
      <rPr>
        <sz val="16"/>
        <rFont val="方正仿宋_GBK"/>
        <charset val="134"/>
      </rPr>
      <t>人务工，人均增加</t>
    </r>
    <r>
      <rPr>
        <sz val="16"/>
        <rFont val="Times New Roman"/>
        <charset val="134"/>
      </rPr>
      <t>2000</t>
    </r>
    <r>
      <rPr>
        <sz val="16"/>
        <rFont val="方正仿宋_GBK"/>
        <charset val="134"/>
      </rPr>
      <t>元收入。</t>
    </r>
  </si>
  <si>
    <r>
      <rPr>
        <sz val="16"/>
        <rFont val="方正仿宋_GBK"/>
        <charset val="134"/>
      </rPr>
      <t>建设蜂糖李树约</t>
    </r>
    <r>
      <rPr>
        <sz val="16"/>
        <rFont val="Times New Roman"/>
        <charset val="134"/>
      </rPr>
      <t>100</t>
    </r>
    <r>
      <rPr>
        <sz val="16"/>
        <rFont val="方正仿宋_GBK"/>
        <charset val="134"/>
      </rPr>
      <t>亩，配套生产便道约</t>
    </r>
    <r>
      <rPr>
        <sz val="16"/>
        <rFont val="Times New Roman"/>
        <charset val="134"/>
      </rPr>
      <t>1.5</t>
    </r>
    <r>
      <rPr>
        <sz val="16"/>
        <rFont val="方正仿宋_GBK"/>
        <charset val="134"/>
      </rPr>
      <t>公里、土地平整</t>
    </r>
    <r>
      <rPr>
        <sz val="16"/>
        <rFont val="Times New Roman"/>
        <charset val="134"/>
      </rPr>
      <t>100</t>
    </r>
    <r>
      <rPr>
        <sz val="16"/>
        <rFont val="方正仿宋_GBK"/>
        <charset val="134"/>
      </rPr>
      <t>亩、灌溉设施等配套设施设备</t>
    </r>
  </si>
  <si>
    <r>
      <rPr>
        <sz val="16"/>
        <rFont val="方正仿宋_GBK"/>
        <charset val="134"/>
      </rPr>
      <t>成本</t>
    </r>
    <r>
      <rPr>
        <sz val="16"/>
        <rFont val="Times New Roman"/>
        <charset val="134"/>
      </rPr>
      <t>≤60</t>
    </r>
    <r>
      <rPr>
        <sz val="16"/>
        <rFont val="方正仿宋_GBK"/>
        <charset val="134"/>
      </rPr>
      <t>万元</t>
    </r>
  </si>
  <si>
    <r>
      <rPr>
        <sz val="16"/>
        <rFont val="方正仿宋_GBK"/>
        <charset val="134"/>
      </rPr>
      <t>在项目建设期间，带动周边约</t>
    </r>
    <r>
      <rPr>
        <sz val="16"/>
        <rFont val="Times New Roman"/>
        <charset val="134"/>
      </rPr>
      <t>20</t>
    </r>
    <r>
      <rPr>
        <sz val="16"/>
        <rFont val="方正仿宋_GBK"/>
        <charset val="134"/>
      </rPr>
      <t>人务工，人均增加</t>
    </r>
    <r>
      <rPr>
        <sz val="16"/>
        <rFont val="Times New Roman"/>
        <charset val="134"/>
      </rPr>
      <t>2000</t>
    </r>
    <r>
      <rPr>
        <sz val="16"/>
        <rFont val="方正仿宋_GBK"/>
        <charset val="134"/>
      </rPr>
      <t>元收入。</t>
    </r>
  </si>
  <si>
    <t>推动河岸村蜂糖李产业发展</t>
  </si>
  <si>
    <t>集体经济组织与市场主体合作，收取分红受益。</t>
  </si>
  <si>
    <r>
      <rPr>
        <sz val="16"/>
        <rFont val="方正仿宋_GBK"/>
        <charset val="134"/>
      </rPr>
      <t>城口县</t>
    </r>
    <r>
      <rPr>
        <sz val="16"/>
        <rFont val="Times New Roman"/>
        <charset val="134"/>
      </rPr>
      <t>2024</t>
    </r>
    <r>
      <rPr>
        <sz val="16"/>
        <rFont val="方正仿宋_GBK"/>
        <charset val="134"/>
      </rPr>
      <t>年高燕镇河岸村大窝凼山坪塘建设项目</t>
    </r>
  </si>
  <si>
    <r>
      <rPr>
        <sz val="16"/>
        <rFont val="方正仿宋_GBK"/>
        <charset val="134"/>
      </rPr>
      <t>建设大窝凼山坪塘一口，以满足灌溉及其他用水需要。山坪塘容量为</t>
    </r>
    <r>
      <rPr>
        <sz val="16"/>
        <rFont val="Times New Roman"/>
        <charset val="134"/>
      </rPr>
      <t>6000m³</t>
    </r>
    <r>
      <rPr>
        <sz val="16"/>
        <rFont val="方正仿宋_GBK"/>
        <charset val="134"/>
      </rPr>
      <t>左右，主要建设内容包括：拦水坝、底板浇筑、环山坪塘道路等，配套各类灌溉管网</t>
    </r>
    <r>
      <rPr>
        <sz val="16"/>
        <rFont val="Times New Roman"/>
        <charset val="134"/>
      </rPr>
      <t>5000</t>
    </r>
    <r>
      <rPr>
        <sz val="16"/>
        <rFont val="方正仿宋_GBK"/>
        <charset val="134"/>
      </rPr>
      <t>米</t>
    </r>
  </si>
  <si>
    <r>
      <rPr>
        <sz val="16"/>
        <rFont val="方正仿宋_GBK"/>
        <charset val="134"/>
      </rPr>
      <t>通过建设大窝凼山坪塘，保障河岸村现有</t>
    </r>
    <r>
      <rPr>
        <sz val="16"/>
        <rFont val="Times New Roman"/>
        <charset val="134"/>
      </rPr>
      <t>1200</t>
    </r>
    <r>
      <rPr>
        <sz val="16"/>
        <rFont val="方正仿宋_GBK"/>
        <charset val="134"/>
      </rPr>
      <t>亩黄柏，</t>
    </r>
    <r>
      <rPr>
        <sz val="16"/>
        <rFont val="Times New Roman"/>
        <charset val="134"/>
      </rPr>
      <t>350</t>
    </r>
    <r>
      <rPr>
        <sz val="16"/>
        <rFont val="方正仿宋_GBK"/>
        <charset val="134"/>
      </rPr>
      <t>亩梨灌溉和其他用水需求。该农业产业带动周边群众约</t>
    </r>
    <r>
      <rPr>
        <sz val="16"/>
        <rFont val="Times New Roman"/>
        <charset val="134"/>
      </rPr>
      <t>30</t>
    </r>
    <r>
      <rPr>
        <sz val="16"/>
        <rFont val="方正仿宋_GBK"/>
        <charset val="134"/>
      </rPr>
      <t>务工，每年人均增加收入约</t>
    </r>
    <r>
      <rPr>
        <sz val="16"/>
        <rFont val="Times New Roman"/>
        <charset val="134"/>
      </rPr>
      <t>7000</t>
    </r>
    <r>
      <rPr>
        <sz val="16"/>
        <rFont val="方正仿宋_GBK"/>
        <charset val="134"/>
      </rPr>
      <t>元。</t>
    </r>
  </si>
  <si>
    <r>
      <rPr>
        <sz val="16"/>
        <rFont val="Times New Roman"/>
        <charset val="134"/>
      </rPr>
      <t>1.</t>
    </r>
    <r>
      <rPr>
        <sz val="16"/>
        <rFont val="方正仿宋_GBK"/>
        <charset val="134"/>
      </rPr>
      <t>群众参与：</t>
    </r>
    <r>
      <rPr>
        <sz val="16"/>
        <rFont val="Times New Roman"/>
        <charset val="134"/>
      </rPr>
      <t>10</t>
    </r>
    <r>
      <rPr>
        <sz val="16"/>
        <rFont val="方正仿宋_GBK"/>
        <charset val="134"/>
      </rPr>
      <t>人参与前期项目确定会议、决议，</t>
    </r>
    <r>
      <rPr>
        <sz val="16"/>
        <rFont val="Times New Roman"/>
        <charset val="134"/>
      </rPr>
      <t>10</t>
    </r>
    <r>
      <rPr>
        <sz val="16"/>
        <rFont val="方正仿宋_GBK"/>
        <charset val="134"/>
      </rPr>
      <t>人参与入库项目的选择。</t>
    </r>
    <r>
      <rPr>
        <sz val="16"/>
        <rFont val="Times New Roman"/>
        <charset val="134"/>
      </rPr>
      <t xml:space="preserve">
2.</t>
    </r>
    <r>
      <rPr>
        <sz val="16"/>
        <rFont val="方正仿宋_GBK"/>
        <charset val="134"/>
      </rPr>
      <t>利益联结机制：通过建设大窝凼山坪塘，保障河岸村现有</t>
    </r>
    <r>
      <rPr>
        <sz val="16"/>
        <rFont val="Times New Roman"/>
        <charset val="134"/>
      </rPr>
      <t>1200</t>
    </r>
    <r>
      <rPr>
        <sz val="16"/>
        <rFont val="方正仿宋_GBK"/>
        <charset val="134"/>
      </rPr>
      <t>亩黄柏，</t>
    </r>
    <r>
      <rPr>
        <sz val="16"/>
        <rFont val="Times New Roman"/>
        <charset val="134"/>
      </rPr>
      <t>350</t>
    </r>
    <r>
      <rPr>
        <sz val="16"/>
        <rFont val="方正仿宋_GBK"/>
        <charset val="134"/>
      </rPr>
      <t>亩梨灌溉和其他用水需求。该农业产业带动周边群众约</t>
    </r>
    <r>
      <rPr>
        <sz val="16"/>
        <rFont val="Times New Roman"/>
        <charset val="134"/>
      </rPr>
      <t>30</t>
    </r>
    <r>
      <rPr>
        <sz val="16"/>
        <rFont val="方正仿宋_GBK"/>
        <charset val="134"/>
      </rPr>
      <t>务工，每年人均增加收入约</t>
    </r>
    <r>
      <rPr>
        <sz val="16"/>
        <rFont val="Times New Roman"/>
        <charset val="134"/>
      </rPr>
      <t>7000</t>
    </r>
    <r>
      <rPr>
        <sz val="16"/>
        <rFont val="方正仿宋_GBK"/>
        <charset val="134"/>
      </rPr>
      <t>元。</t>
    </r>
  </si>
  <si>
    <r>
      <rPr>
        <sz val="16"/>
        <rFont val="方正仿宋_GBK"/>
        <charset val="134"/>
      </rPr>
      <t>成本</t>
    </r>
    <r>
      <rPr>
        <sz val="16"/>
        <rFont val="Times New Roman"/>
        <charset val="134"/>
      </rPr>
      <t>≤100</t>
    </r>
    <r>
      <rPr>
        <sz val="16"/>
        <rFont val="方正仿宋_GBK"/>
        <charset val="134"/>
      </rPr>
      <t>万元</t>
    </r>
  </si>
  <si>
    <r>
      <rPr>
        <sz val="16"/>
        <rFont val="方正仿宋_GBK"/>
        <charset val="134"/>
      </rPr>
      <t>保障河岸村现有</t>
    </r>
    <r>
      <rPr>
        <sz val="16"/>
        <rFont val="Times New Roman"/>
        <charset val="134"/>
      </rPr>
      <t>1200</t>
    </r>
    <r>
      <rPr>
        <sz val="16"/>
        <rFont val="方正仿宋_GBK"/>
        <charset val="134"/>
      </rPr>
      <t>亩黄柏，</t>
    </r>
    <r>
      <rPr>
        <sz val="16"/>
        <rFont val="Times New Roman"/>
        <charset val="134"/>
      </rPr>
      <t>350</t>
    </r>
    <r>
      <rPr>
        <sz val="16"/>
        <rFont val="方正仿宋_GBK"/>
        <charset val="134"/>
      </rPr>
      <t>亩梨灌溉和其他用水需求</t>
    </r>
  </si>
  <si>
    <r>
      <rPr>
        <sz val="16"/>
        <rFont val="方正仿宋_GBK"/>
        <charset val="134"/>
      </rPr>
      <t>城口县高燕镇</t>
    </r>
    <r>
      <rPr>
        <sz val="16"/>
        <rFont val="Times New Roman"/>
        <charset val="134"/>
      </rPr>
      <t>2024</t>
    </r>
    <r>
      <rPr>
        <sz val="16"/>
        <rFont val="方正仿宋_GBK"/>
        <charset val="134"/>
      </rPr>
      <t>年河岸村</t>
    </r>
    <r>
      <rPr>
        <sz val="16"/>
        <rFont val="Times New Roman"/>
        <charset val="134"/>
      </rPr>
      <t>2</t>
    </r>
    <r>
      <rPr>
        <sz val="16"/>
        <rFont val="方正仿宋_GBK"/>
        <charset val="134"/>
      </rPr>
      <t>社车行桥项目</t>
    </r>
  </si>
  <si>
    <r>
      <rPr>
        <sz val="16"/>
        <rFont val="方正仿宋_GBK"/>
        <charset val="134"/>
      </rPr>
      <t>新建河岸村</t>
    </r>
    <r>
      <rPr>
        <sz val="16"/>
        <rFont val="Times New Roman"/>
        <charset val="134"/>
      </rPr>
      <t>2</t>
    </r>
    <r>
      <rPr>
        <sz val="16"/>
        <rFont val="方正仿宋_GBK"/>
        <charset val="134"/>
      </rPr>
      <t>社长约</t>
    </r>
    <r>
      <rPr>
        <sz val="16"/>
        <rFont val="Times New Roman"/>
        <charset val="134"/>
      </rPr>
      <t>20</t>
    </r>
    <r>
      <rPr>
        <sz val="16"/>
        <rFont val="方正仿宋_GBK"/>
        <charset val="134"/>
      </rPr>
      <t>米，宽约</t>
    </r>
    <r>
      <rPr>
        <sz val="16"/>
        <rFont val="Times New Roman"/>
        <charset val="134"/>
      </rPr>
      <t>6.5</t>
    </r>
    <r>
      <rPr>
        <sz val="16"/>
        <rFont val="方正仿宋_GBK"/>
        <charset val="134"/>
      </rPr>
      <t>米车行桥</t>
    </r>
    <r>
      <rPr>
        <sz val="16"/>
        <rFont val="Times New Roman"/>
        <charset val="134"/>
      </rPr>
      <t>1</t>
    </r>
    <r>
      <rPr>
        <sz val="16"/>
        <rFont val="方正仿宋_GBK"/>
        <charset val="134"/>
      </rPr>
      <t>座。</t>
    </r>
  </si>
  <si>
    <r>
      <rPr>
        <sz val="16"/>
        <rFont val="方正仿宋_GBK"/>
        <charset val="134"/>
      </rPr>
      <t>通过新建河岸村</t>
    </r>
    <r>
      <rPr>
        <sz val="16"/>
        <rFont val="Times New Roman"/>
        <charset val="134"/>
      </rPr>
      <t>2</t>
    </r>
    <r>
      <rPr>
        <sz val="16"/>
        <rFont val="方正仿宋_GBK"/>
        <charset val="134"/>
      </rPr>
      <t>社车行桥</t>
    </r>
    <r>
      <rPr>
        <sz val="16"/>
        <rFont val="Times New Roman"/>
        <charset val="134"/>
      </rPr>
      <t>1</t>
    </r>
    <r>
      <rPr>
        <sz val="16"/>
        <rFont val="方正仿宋_GBK"/>
        <charset val="134"/>
      </rPr>
      <t>座，解决因</t>
    </r>
    <r>
      <rPr>
        <sz val="16"/>
        <rFont val="Times New Roman"/>
        <charset val="134"/>
      </rPr>
      <t>“5.28”</t>
    </r>
    <r>
      <rPr>
        <sz val="16"/>
        <rFont val="方正仿宋_GBK"/>
        <charset val="134"/>
      </rPr>
      <t>洪灾冲毁原车行桥导致周边群众出行不便的问题，方便河岸村约</t>
    </r>
    <r>
      <rPr>
        <sz val="16"/>
        <rFont val="Times New Roman"/>
        <charset val="134"/>
      </rPr>
      <t>170</t>
    </r>
    <r>
      <rPr>
        <sz val="16"/>
        <rFont val="方正仿宋_GBK"/>
        <charset val="134"/>
      </rPr>
      <t>户（其中贫困户约</t>
    </r>
    <r>
      <rPr>
        <sz val="16"/>
        <rFont val="Times New Roman"/>
        <charset val="134"/>
      </rPr>
      <t>40</t>
    </r>
    <r>
      <rPr>
        <sz val="16"/>
        <rFont val="方正仿宋_GBK"/>
        <charset val="134"/>
      </rPr>
      <t>户）、坪原村约</t>
    </r>
    <r>
      <rPr>
        <sz val="16"/>
        <rFont val="Times New Roman"/>
        <charset val="134"/>
      </rPr>
      <t>120</t>
    </r>
    <r>
      <rPr>
        <sz val="16"/>
        <rFont val="方正仿宋_GBK"/>
        <charset val="134"/>
      </rPr>
      <t>户（其中贫困户约</t>
    </r>
    <r>
      <rPr>
        <sz val="16"/>
        <rFont val="Times New Roman"/>
        <charset val="134"/>
      </rPr>
      <t>30</t>
    </r>
    <r>
      <rPr>
        <sz val="16"/>
        <rFont val="方正仿宋_GBK"/>
        <charset val="134"/>
      </rPr>
      <t>户）出行，加强交通保障，提高生产生活水平，增强生活品质。</t>
    </r>
  </si>
  <si>
    <r>
      <rPr>
        <sz val="16"/>
        <rFont val="Times New Roman"/>
        <charset val="134"/>
      </rPr>
      <t>1.</t>
    </r>
    <r>
      <rPr>
        <sz val="16"/>
        <rFont val="方正仿宋_GBK"/>
        <charset val="134"/>
      </rPr>
      <t>群众参与：</t>
    </r>
    <r>
      <rPr>
        <sz val="16"/>
        <rFont val="Times New Roman"/>
        <charset val="134"/>
      </rPr>
      <t>10</t>
    </r>
    <r>
      <rPr>
        <sz val="16"/>
        <rFont val="方正仿宋_GBK"/>
        <charset val="134"/>
      </rPr>
      <t>人参与前期项目确定会议、决议，</t>
    </r>
    <r>
      <rPr>
        <sz val="16"/>
        <rFont val="Times New Roman"/>
        <charset val="134"/>
      </rPr>
      <t>10</t>
    </r>
    <r>
      <rPr>
        <sz val="16"/>
        <rFont val="方正仿宋_GBK"/>
        <charset val="134"/>
      </rPr>
      <t>人参与入库项目的选择。</t>
    </r>
    <r>
      <rPr>
        <sz val="16"/>
        <rFont val="Times New Roman"/>
        <charset val="134"/>
      </rPr>
      <t xml:space="preserve">
2.</t>
    </r>
    <r>
      <rPr>
        <sz val="16"/>
        <rFont val="方正仿宋_GBK"/>
        <charset val="134"/>
      </rPr>
      <t>利益联结机制：通过新建河岸村</t>
    </r>
    <r>
      <rPr>
        <sz val="16"/>
        <rFont val="Times New Roman"/>
        <charset val="134"/>
      </rPr>
      <t>2</t>
    </r>
    <r>
      <rPr>
        <sz val="16"/>
        <rFont val="方正仿宋_GBK"/>
        <charset val="134"/>
      </rPr>
      <t>社车行桥</t>
    </r>
    <r>
      <rPr>
        <sz val="16"/>
        <rFont val="Times New Roman"/>
        <charset val="134"/>
      </rPr>
      <t>1</t>
    </r>
    <r>
      <rPr>
        <sz val="16"/>
        <rFont val="方正仿宋_GBK"/>
        <charset val="134"/>
      </rPr>
      <t>座，解决因</t>
    </r>
    <r>
      <rPr>
        <sz val="16"/>
        <rFont val="Times New Roman"/>
        <charset val="134"/>
      </rPr>
      <t>“5.28”</t>
    </r>
    <r>
      <rPr>
        <sz val="16"/>
        <rFont val="方正仿宋_GBK"/>
        <charset val="134"/>
      </rPr>
      <t>洪灾冲毁原车行桥导致周边群众出行不便的问题，方便河岸村约</t>
    </r>
    <r>
      <rPr>
        <sz val="16"/>
        <rFont val="Times New Roman"/>
        <charset val="134"/>
      </rPr>
      <t>170</t>
    </r>
    <r>
      <rPr>
        <sz val="16"/>
        <rFont val="方正仿宋_GBK"/>
        <charset val="134"/>
      </rPr>
      <t>户（其中贫困户约</t>
    </r>
    <r>
      <rPr>
        <sz val="16"/>
        <rFont val="Times New Roman"/>
        <charset val="134"/>
      </rPr>
      <t>40</t>
    </r>
    <r>
      <rPr>
        <sz val="16"/>
        <rFont val="方正仿宋_GBK"/>
        <charset val="134"/>
      </rPr>
      <t>户）、坪原村约</t>
    </r>
    <r>
      <rPr>
        <sz val="16"/>
        <rFont val="Times New Roman"/>
        <charset val="134"/>
      </rPr>
      <t>120</t>
    </r>
    <r>
      <rPr>
        <sz val="16"/>
        <rFont val="方正仿宋_GBK"/>
        <charset val="134"/>
      </rPr>
      <t>户（其中贫困户约</t>
    </r>
    <r>
      <rPr>
        <sz val="16"/>
        <rFont val="Times New Roman"/>
        <charset val="134"/>
      </rPr>
      <t>30</t>
    </r>
    <r>
      <rPr>
        <sz val="16"/>
        <rFont val="方正仿宋_GBK"/>
        <charset val="134"/>
      </rPr>
      <t>户）出行。</t>
    </r>
  </si>
  <si>
    <r>
      <rPr>
        <sz val="16"/>
        <rFont val="方正仿宋_GBK"/>
        <charset val="134"/>
      </rPr>
      <t>减少道路沿线河岸村约</t>
    </r>
    <r>
      <rPr>
        <sz val="16"/>
        <rFont val="Times New Roman"/>
        <charset val="134"/>
      </rPr>
      <t>170</t>
    </r>
    <r>
      <rPr>
        <sz val="16"/>
        <rFont val="方正仿宋_GBK"/>
        <charset val="134"/>
      </rPr>
      <t>户（其中贫困户约</t>
    </r>
    <r>
      <rPr>
        <sz val="16"/>
        <rFont val="Times New Roman"/>
        <charset val="134"/>
      </rPr>
      <t>40</t>
    </r>
    <r>
      <rPr>
        <sz val="16"/>
        <rFont val="方正仿宋_GBK"/>
        <charset val="134"/>
      </rPr>
      <t>户）、坪原村约</t>
    </r>
    <r>
      <rPr>
        <sz val="16"/>
        <rFont val="Times New Roman"/>
        <charset val="134"/>
      </rPr>
      <t>120</t>
    </r>
    <r>
      <rPr>
        <sz val="16"/>
        <rFont val="方正仿宋_GBK"/>
        <charset val="134"/>
      </rPr>
      <t>户（其中贫困户约</t>
    </r>
    <r>
      <rPr>
        <sz val="16"/>
        <rFont val="Times New Roman"/>
        <charset val="134"/>
      </rPr>
      <t>30</t>
    </r>
    <r>
      <rPr>
        <sz val="16"/>
        <rFont val="方正仿宋_GBK"/>
        <charset val="134"/>
      </rPr>
      <t>户）出行成本。</t>
    </r>
  </si>
  <si>
    <r>
      <rPr>
        <sz val="16"/>
        <rFont val="方正仿宋_GBK"/>
        <charset val="134"/>
      </rPr>
      <t>解决因</t>
    </r>
    <r>
      <rPr>
        <sz val="16"/>
        <rFont val="Times New Roman"/>
        <charset val="134"/>
      </rPr>
      <t>“5.28”</t>
    </r>
    <r>
      <rPr>
        <sz val="16"/>
        <rFont val="方正仿宋_GBK"/>
        <charset val="134"/>
      </rPr>
      <t>洪灾冲毁原车行桥导致周边群众出行不便的问题，方便河岸村约</t>
    </r>
    <r>
      <rPr>
        <sz val="16"/>
        <rFont val="Times New Roman"/>
        <charset val="134"/>
      </rPr>
      <t>170</t>
    </r>
    <r>
      <rPr>
        <sz val="16"/>
        <rFont val="方正仿宋_GBK"/>
        <charset val="134"/>
      </rPr>
      <t>户（其中贫困户约</t>
    </r>
    <r>
      <rPr>
        <sz val="16"/>
        <rFont val="Times New Roman"/>
        <charset val="134"/>
      </rPr>
      <t>40</t>
    </r>
    <r>
      <rPr>
        <sz val="16"/>
        <rFont val="方正仿宋_GBK"/>
        <charset val="134"/>
      </rPr>
      <t>户）、坪原村约</t>
    </r>
    <r>
      <rPr>
        <sz val="16"/>
        <rFont val="Times New Roman"/>
        <charset val="134"/>
      </rPr>
      <t>120</t>
    </r>
    <r>
      <rPr>
        <sz val="16"/>
        <rFont val="方正仿宋_GBK"/>
        <charset val="134"/>
      </rPr>
      <t>户（其中贫困户约</t>
    </r>
    <r>
      <rPr>
        <sz val="16"/>
        <rFont val="Times New Roman"/>
        <charset val="134"/>
      </rPr>
      <t>30</t>
    </r>
    <r>
      <rPr>
        <sz val="16"/>
        <rFont val="方正仿宋_GBK"/>
        <charset val="134"/>
      </rPr>
      <t>户）出行。</t>
    </r>
  </si>
  <si>
    <r>
      <rPr>
        <sz val="16"/>
        <rFont val="方正仿宋_GBK"/>
        <charset val="134"/>
      </rPr>
      <t>城口县东安镇</t>
    </r>
    <r>
      <rPr>
        <sz val="16"/>
        <rFont val="Times New Roman"/>
        <charset val="134"/>
      </rPr>
      <t>2024</t>
    </r>
    <r>
      <rPr>
        <sz val="16"/>
        <rFont val="方正仿宋_GBK"/>
        <charset val="134"/>
      </rPr>
      <t>年</t>
    </r>
    <r>
      <rPr>
        <sz val="16"/>
        <rFont val="Times New Roman"/>
        <charset val="134"/>
      </rPr>
      <t>“</t>
    </r>
    <r>
      <rPr>
        <sz val="16"/>
        <rFont val="方正仿宋_GBK"/>
        <charset val="134"/>
      </rPr>
      <t>一村一品</t>
    </r>
    <r>
      <rPr>
        <sz val="16"/>
        <rFont val="Times New Roman"/>
        <charset val="134"/>
      </rPr>
      <t>”</t>
    </r>
    <r>
      <rPr>
        <sz val="16"/>
        <rFont val="方正仿宋_GBK"/>
        <charset val="134"/>
      </rPr>
      <t>示范村项目</t>
    </r>
  </si>
  <si>
    <r>
      <rPr>
        <sz val="16"/>
        <rFont val="方正仿宋_GBK"/>
        <charset val="134"/>
      </rPr>
      <t>以建成的高山梨园</t>
    </r>
    <r>
      <rPr>
        <sz val="16"/>
        <rFont val="Times New Roman"/>
        <charset val="134"/>
      </rPr>
      <t>220</t>
    </r>
    <r>
      <rPr>
        <sz val="16"/>
        <rFont val="方正仿宋_GBK"/>
        <charset val="134"/>
      </rPr>
      <t>亩为基础，建设梨糖加工车间</t>
    </r>
    <r>
      <rPr>
        <sz val="16"/>
        <rFont val="Times New Roman"/>
        <charset val="134"/>
      </rPr>
      <t>1</t>
    </r>
    <r>
      <rPr>
        <sz val="16"/>
        <rFont val="方正仿宋_GBK"/>
        <charset val="134"/>
      </rPr>
      <t>处、配套灌装设施，延长产业链条；新建农事基地、采摘园、堆码房、耕作道等，建设相关配套设施。</t>
    </r>
  </si>
  <si>
    <t>东安镇朝阳村</t>
  </si>
  <si>
    <t>通过农文旅产业融合发展，带动解决朝阳村高山梨的销售、加工问题，进一步延长高山梨产业链条，吸纳周边群众就近务工，吸引游客赏花、采摘、旅游观光，把朝阳村打造成为新的旅游目的地、网红打卡地，带动周边群众实现增收。</t>
  </si>
  <si>
    <r>
      <rPr>
        <sz val="16"/>
        <rFont val="方正仿宋_GBK"/>
        <charset val="134"/>
      </rPr>
      <t>一、群众参与：</t>
    </r>
    <r>
      <rPr>
        <sz val="16"/>
        <rFont val="Times New Roman"/>
        <charset val="134"/>
      </rPr>
      <t>15</t>
    </r>
    <r>
      <rPr>
        <sz val="16"/>
        <rFont val="方正仿宋_GBK"/>
        <charset val="134"/>
      </rPr>
      <t>人参与项目确定会议及入库选择，</t>
    </r>
    <r>
      <rPr>
        <sz val="16"/>
        <rFont val="Times New Roman"/>
        <charset val="134"/>
      </rPr>
      <t>5</t>
    </r>
    <r>
      <rPr>
        <sz val="16"/>
        <rFont val="方正仿宋_GBK"/>
        <charset val="134"/>
      </rPr>
      <t>人参与项目施工过程中施工质量和资金的监督。</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、建设过程中，</t>
    </r>
    <r>
      <rPr>
        <sz val="16"/>
        <rFont val="Times New Roman"/>
        <charset val="134"/>
      </rPr>
      <t>10</t>
    </r>
    <r>
      <rPr>
        <sz val="16"/>
        <rFont val="方正仿宋_GBK"/>
        <charset val="134"/>
      </rPr>
      <t>余名群众通过参与务工，人均增加收入</t>
    </r>
    <r>
      <rPr>
        <sz val="16"/>
        <rFont val="Times New Roman"/>
        <charset val="134"/>
      </rPr>
      <t>2000</t>
    </r>
    <r>
      <rPr>
        <sz val="16"/>
        <rFont val="方正仿宋_GBK"/>
        <charset val="134"/>
      </rPr>
      <t>元左右；</t>
    </r>
    <r>
      <rPr>
        <sz val="16"/>
        <rFont val="Times New Roman"/>
        <charset val="134"/>
      </rPr>
      <t>2</t>
    </r>
    <r>
      <rPr>
        <sz val="16"/>
        <rFont val="方正仿宋_GBK"/>
        <charset val="134"/>
      </rPr>
      <t>、高山梨产业链形成后，提供就业岗位</t>
    </r>
    <r>
      <rPr>
        <sz val="16"/>
        <rFont val="Times New Roman"/>
        <charset val="134"/>
      </rPr>
      <t>5</t>
    </r>
    <r>
      <rPr>
        <sz val="16"/>
        <rFont val="方正仿宋_GBK"/>
        <charset val="134"/>
      </rPr>
      <t>个，增加工资性收入</t>
    </r>
    <r>
      <rPr>
        <sz val="16"/>
        <rFont val="Times New Roman"/>
        <charset val="134"/>
      </rPr>
      <t>30000</t>
    </r>
    <r>
      <rPr>
        <sz val="16"/>
        <rFont val="方正仿宋_GBK"/>
        <charset val="134"/>
      </rPr>
      <t>元</t>
    </r>
    <r>
      <rPr>
        <sz val="16"/>
        <rFont val="Times New Roman"/>
        <charset val="134"/>
      </rPr>
      <t>/</t>
    </r>
    <r>
      <rPr>
        <sz val="16"/>
        <rFont val="方正仿宋_GBK"/>
        <charset val="134"/>
      </rPr>
      <t>人</t>
    </r>
    <r>
      <rPr>
        <sz val="16"/>
        <rFont val="Times New Roman"/>
        <charset val="134"/>
      </rPr>
      <t xml:space="preserve"> •</t>
    </r>
    <r>
      <rPr>
        <sz val="16"/>
        <rFont val="方正仿宋_GBK"/>
        <charset val="134"/>
      </rPr>
      <t>年</t>
    </r>
    <r>
      <rPr>
        <sz val="16"/>
        <rFont val="Times New Roman"/>
        <charset val="134"/>
      </rPr>
      <t>.</t>
    </r>
  </si>
  <si>
    <r>
      <rPr>
        <sz val="16"/>
        <rFont val="方正仿宋_GBK"/>
        <charset val="134"/>
      </rPr>
      <t>建成的高山梨园</t>
    </r>
    <r>
      <rPr>
        <sz val="16"/>
        <rFont val="Times New Roman"/>
        <charset val="134"/>
      </rPr>
      <t>220</t>
    </r>
    <r>
      <rPr>
        <sz val="16"/>
        <rFont val="方正仿宋_GBK"/>
        <charset val="134"/>
      </rPr>
      <t>亩为基础，建设梨糖加工车间</t>
    </r>
    <r>
      <rPr>
        <sz val="16"/>
        <rFont val="Times New Roman"/>
        <charset val="134"/>
      </rPr>
      <t>1</t>
    </r>
    <r>
      <rPr>
        <sz val="16"/>
        <rFont val="方正仿宋_GBK"/>
        <charset val="134"/>
      </rPr>
      <t>处、配套灌装设施，延长产业链条；新建农事体验基地、采摘园、堆码房、耕作道等，建设相关配套设施。</t>
    </r>
  </si>
  <si>
    <r>
      <rPr>
        <sz val="16"/>
        <rFont val="方正仿宋_GBK"/>
        <charset val="134"/>
      </rPr>
      <t>工程验收合格率</t>
    </r>
    <r>
      <rPr>
        <sz val="16"/>
        <rFont val="Times New Roman"/>
        <charset val="134"/>
      </rPr>
      <t>100%</t>
    </r>
  </si>
  <si>
    <t>控制在预算范围内</t>
  </si>
  <si>
    <t>项目建成后，由朝阳村集体经济联合社牵头，群众参与劳动、管理、分红。农户生产售卖原材料，增加收入。</t>
  </si>
  <si>
    <r>
      <rPr>
        <sz val="16"/>
        <rFont val="方正仿宋_GBK"/>
        <charset val="134"/>
      </rPr>
      <t>受益农户</t>
    </r>
    <r>
      <rPr>
        <sz val="16"/>
        <rFont val="Times New Roman"/>
        <charset val="134"/>
      </rPr>
      <t>343</t>
    </r>
    <r>
      <rPr>
        <sz val="16"/>
        <rFont val="方正仿宋_GBK"/>
        <charset val="134"/>
      </rPr>
      <t>户</t>
    </r>
    <r>
      <rPr>
        <sz val="16"/>
        <rFont val="Times New Roman"/>
        <charset val="134"/>
      </rPr>
      <t>1100</t>
    </r>
    <r>
      <rPr>
        <sz val="16"/>
        <rFont val="方正仿宋_GBK"/>
        <charset val="134"/>
      </rPr>
      <t>人，其中脱贫户</t>
    </r>
    <r>
      <rPr>
        <sz val="16"/>
        <rFont val="Times New Roman"/>
        <charset val="134"/>
      </rPr>
      <t>73</t>
    </r>
    <r>
      <rPr>
        <sz val="16"/>
        <rFont val="方正仿宋_GBK"/>
        <charset val="134"/>
      </rPr>
      <t>户</t>
    </r>
    <r>
      <rPr>
        <sz val="16"/>
        <rFont val="Times New Roman"/>
        <charset val="134"/>
      </rPr>
      <t>276</t>
    </r>
    <r>
      <rPr>
        <sz val="16"/>
        <rFont val="方正仿宋_GBK"/>
        <charset val="134"/>
      </rPr>
      <t>人。</t>
    </r>
  </si>
  <si>
    <r>
      <rPr>
        <sz val="16"/>
        <rFont val="方正仿宋_GBK"/>
        <charset val="134"/>
      </rPr>
      <t>群众满意度</t>
    </r>
    <r>
      <rPr>
        <sz val="16"/>
        <rFont val="Times New Roman"/>
        <charset val="134"/>
      </rPr>
      <t>≥95</t>
    </r>
    <r>
      <rPr>
        <sz val="16"/>
        <rFont val="方正仿宋_GBK"/>
        <charset val="134"/>
      </rPr>
      <t>％</t>
    </r>
  </si>
  <si>
    <t>东安镇人民政府</t>
  </si>
  <si>
    <t>贺书逊</t>
  </si>
  <si>
    <t>17783168108</t>
  </si>
  <si>
    <r>
      <rPr>
        <sz val="16"/>
        <rFont val="方正仿宋_GBK"/>
        <charset val="134"/>
      </rPr>
      <t>城口县东安镇</t>
    </r>
    <r>
      <rPr>
        <sz val="16"/>
        <rFont val="Times New Roman"/>
        <charset val="134"/>
      </rPr>
      <t>2024</t>
    </r>
    <r>
      <rPr>
        <sz val="16"/>
        <rFont val="方正仿宋_GBK"/>
        <charset val="134"/>
      </rPr>
      <t>年德安村农旅融合发展建设项目</t>
    </r>
  </si>
  <si>
    <r>
      <rPr>
        <sz val="16"/>
        <rFont val="方正仿宋_GBK"/>
        <charset val="134"/>
      </rPr>
      <t>依托德安村</t>
    </r>
    <r>
      <rPr>
        <sz val="16"/>
        <rFont val="Times New Roman"/>
        <charset val="134"/>
      </rPr>
      <t>5</t>
    </r>
    <r>
      <rPr>
        <sz val="16"/>
        <rFont val="方正仿宋_GBK"/>
        <charset val="134"/>
      </rPr>
      <t>社现家庭农场基础（有黄桃、脆李、五月桃等果树</t>
    </r>
    <r>
      <rPr>
        <sz val="16"/>
        <rFont val="Times New Roman"/>
        <charset val="134"/>
      </rPr>
      <t>500</t>
    </r>
    <r>
      <rPr>
        <sz val="16"/>
        <rFont val="方正仿宋_GBK"/>
        <charset val="134"/>
      </rPr>
      <t>余株，占地面积</t>
    </r>
    <r>
      <rPr>
        <sz val="16"/>
        <rFont val="Times New Roman"/>
        <charset val="134"/>
      </rPr>
      <t>10</t>
    </r>
    <r>
      <rPr>
        <sz val="16"/>
        <rFont val="方正仿宋_GBK"/>
        <charset val="134"/>
      </rPr>
      <t>余亩），补栽五月桃、黄沙梨、脆李各</t>
    </r>
    <r>
      <rPr>
        <sz val="16"/>
        <rFont val="Times New Roman"/>
        <charset val="134"/>
      </rPr>
      <t>30</t>
    </r>
    <r>
      <rPr>
        <sz val="16"/>
        <rFont val="方正仿宋_GBK"/>
        <charset val="134"/>
      </rPr>
      <t>亩左右、种苗各</t>
    </r>
    <r>
      <rPr>
        <sz val="16"/>
        <rFont val="Times New Roman"/>
        <charset val="134"/>
      </rPr>
      <t>2500</t>
    </r>
    <r>
      <rPr>
        <sz val="16"/>
        <rFont val="方正仿宋_GBK"/>
        <charset val="134"/>
      </rPr>
      <t>株左右，配套耕作步道</t>
    </r>
    <r>
      <rPr>
        <sz val="16"/>
        <rFont val="Times New Roman"/>
        <charset val="134"/>
      </rPr>
      <t>3000</t>
    </r>
    <r>
      <rPr>
        <sz val="16"/>
        <rFont val="方正仿宋_GBK"/>
        <charset val="134"/>
      </rPr>
      <t>米左右，修建功能用房</t>
    </r>
    <r>
      <rPr>
        <sz val="16"/>
        <rFont val="Times New Roman"/>
        <charset val="134"/>
      </rPr>
      <t>2</t>
    </r>
    <r>
      <rPr>
        <sz val="16"/>
        <rFont val="方正仿宋_GBK"/>
        <charset val="134"/>
      </rPr>
      <t>间及相关配套设施，打造采摘、观光及农事体验于一体的农旅融合基地，带动周边群众参与果树种植及发展乡村旅游受益。</t>
    </r>
  </si>
  <si>
    <t>东安镇德安村</t>
  </si>
  <si>
    <r>
      <rPr>
        <sz val="16"/>
        <rFont val="方正仿宋_GBK"/>
        <charset val="134"/>
      </rPr>
      <t>通过建设农家采摘小果园，丰富旅游商品，增加旅游看点、耍点以点带面，集采摘与观赏于一体。直接带动</t>
    </r>
    <r>
      <rPr>
        <sz val="16"/>
        <rFont val="Times New Roman"/>
        <charset val="134"/>
      </rPr>
      <t>200</t>
    </r>
    <r>
      <rPr>
        <sz val="16"/>
        <rFont val="方正仿宋_GBK"/>
        <charset val="134"/>
      </rPr>
      <t>余人年均增收</t>
    </r>
    <r>
      <rPr>
        <sz val="16"/>
        <rFont val="Times New Roman"/>
        <charset val="134"/>
      </rPr>
      <t>5000</t>
    </r>
    <r>
      <rPr>
        <sz val="16"/>
        <rFont val="方正仿宋_GBK"/>
        <charset val="134"/>
      </rPr>
      <t>元以上，辐射全村乡村旅游，间接带动乡村旅游总增收</t>
    </r>
    <r>
      <rPr>
        <sz val="16"/>
        <rFont val="Times New Roman"/>
        <charset val="134"/>
      </rPr>
      <t>50000</t>
    </r>
    <r>
      <rPr>
        <sz val="16"/>
        <rFont val="方正仿宋_GBK"/>
        <charset val="134"/>
      </rPr>
      <t>元以上</t>
    </r>
  </si>
  <si>
    <r>
      <rPr>
        <sz val="16"/>
        <rFont val="方正仿宋_GBK"/>
        <charset val="134"/>
      </rPr>
      <t>一、群众参与：</t>
    </r>
    <r>
      <rPr>
        <sz val="16"/>
        <rFont val="Times New Roman"/>
        <charset val="134"/>
      </rPr>
      <t>15</t>
    </r>
    <r>
      <rPr>
        <sz val="16"/>
        <rFont val="方正仿宋_GBK"/>
        <charset val="134"/>
      </rPr>
      <t>人参与项目确定会议及入库选择，</t>
    </r>
    <r>
      <rPr>
        <sz val="16"/>
        <rFont val="Times New Roman"/>
        <charset val="134"/>
      </rPr>
      <t>5</t>
    </r>
    <r>
      <rPr>
        <sz val="16"/>
        <rFont val="方正仿宋_GBK"/>
        <charset val="134"/>
      </rPr>
      <t>人参与项目施工过程中施工质量和资金的监督。</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、建设过程中，</t>
    </r>
    <r>
      <rPr>
        <sz val="16"/>
        <rFont val="Times New Roman"/>
        <charset val="134"/>
      </rPr>
      <t>10</t>
    </r>
    <r>
      <rPr>
        <sz val="16"/>
        <rFont val="方正仿宋_GBK"/>
        <charset val="134"/>
      </rPr>
      <t>余名群众通过参与务工，人均增收</t>
    </r>
    <r>
      <rPr>
        <sz val="16"/>
        <rFont val="Times New Roman"/>
        <charset val="134"/>
      </rPr>
      <t>1000</t>
    </r>
    <r>
      <rPr>
        <sz val="16"/>
        <rFont val="方正仿宋_GBK"/>
        <charset val="134"/>
      </rPr>
      <t>元左右；</t>
    </r>
    <r>
      <rPr>
        <sz val="16"/>
        <rFont val="Times New Roman"/>
        <charset val="134"/>
      </rPr>
      <t>2</t>
    </r>
    <r>
      <rPr>
        <sz val="16"/>
        <rFont val="方正仿宋_GBK"/>
        <charset val="134"/>
      </rPr>
      <t>、采摘园建成后，吸引游客观光，直接带动</t>
    </r>
    <r>
      <rPr>
        <sz val="16"/>
        <rFont val="Times New Roman"/>
        <charset val="134"/>
      </rPr>
      <t>200</t>
    </r>
    <r>
      <rPr>
        <sz val="16"/>
        <rFont val="方正仿宋_GBK"/>
        <charset val="134"/>
      </rPr>
      <t>余人年均增收</t>
    </r>
    <r>
      <rPr>
        <sz val="16"/>
        <rFont val="Times New Roman"/>
        <charset val="134"/>
      </rPr>
      <t>5000</t>
    </r>
    <r>
      <rPr>
        <sz val="16"/>
        <rFont val="方正仿宋_GBK"/>
        <charset val="134"/>
      </rPr>
      <t>元以上；</t>
    </r>
    <r>
      <rPr>
        <sz val="16"/>
        <rFont val="Times New Roman"/>
        <charset val="134"/>
      </rPr>
      <t>3</t>
    </r>
    <r>
      <rPr>
        <sz val="16"/>
        <rFont val="方正仿宋_GBK"/>
        <charset val="134"/>
      </rPr>
      <t>、果树挂果后，农户收入逐步返还集体经济组织种苗投入，带动集体经济组织年均增收</t>
    </r>
    <r>
      <rPr>
        <sz val="16"/>
        <rFont val="Times New Roman"/>
        <charset val="134"/>
      </rPr>
      <t>2000</t>
    </r>
    <r>
      <rPr>
        <sz val="16"/>
        <rFont val="方正仿宋_GBK"/>
        <charset val="134"/>
      </rPr>
      <t>元左右。</t>
    </r>
  </si>
  <si>
    <t>连点成面，初具规模，形成产业采摘景点，农文旅深度融合。</t>
  </si>
  <si>
    <r>
      <rPr>
        <sz val="16"/>
        <rFont val="方正仿宋_GBK"/>
        <charset val="134"/>
      </rPr>
      <t>补种五月桃、黄沙梨、脆李各</t>
    </r>
    <r>
      <rPr>
        <sz val="16"/>
        <rFont val="Times New Roman"/>
        <charset val="134"/>
      </rPr>
      <t>30</t>
    </r>
    <r>
      <rPr>
        <sz val="16"/>
        <rFont val="方正仿宋_GBK"/>
        <charset val="134"/>
      </rPr>
      <t>亩、需种苗各</t>
    </r>
    <r>
      <rPr>
        <sz val="16"/>
        <rFont val="Times New Roman"/>
        <charset val="134"/>
      </rPr>
      <t>2500</t>
    </r>
    <r>
      <rPr>
        <sz val="16"/>
        <rFont val="方正仿宋_GBK"/>
        <charset val="134"/>
      </rPr>
      <t>株，新建耕作步道</t>
    </r>
    <r>
      <rPr>
        <sz val="16"/>
        <rFont val="Times New Roman"/>
        <charset val="134"/>
      </rPr>
      <t>3000</t>
    </r>
    <r>
      <rPr>
        <sz val="16"/>
        <rFont val="方正仿宋_GBK"/>
        <charset val="134"/>
      </rPr>
      <t>米，修建功能用房</t>
    </r>
    <r>
      <rPr>
        <sz val="16"/>
        <rFont val="Times New Roman"/>
        <charset val="134"/>
      </rPr>
      <t>2</t>
    </r>
    <r>
      <rPr>
        <sz val="16"/>
        <rFont val="方正仿宋_GBK"/>
        <charset val="134"/>
      </rPr>
      <t>间及相关配套设施</t>
    </r>
  </si>
  <si>
    <r>
      <rPr>
        <sz val="16"/>
        <rFont val="方正仿宋_GBK"/>
        <charset val="134"/>
      </rPr>
      <t>带动当地群众务工约</t>
    </r>
    <r>
      <rPr>
        <sz val="16"/>
        <rFont val="Times New Roman"/>
        <charset val="134"/>
      </rPr>
      <t>120</t>
    </r>
    <r>
      <rPr>
        <sz val="16"/>
        <rFont val="方正仿宋_GBK"/>
        <charset val="134"/>
      </rPr>
      <t>元</t>
    </r>
    <r>
      <rPr>
        <sz val="16"/>
        <rFont val="Times New Roman"/>
        <charset val="134"/>
      </rPr>
      <t>/</t>
    </r>
    <r>
      <rPr>
        <sz val="16"/>
        <rFont val="方正仿宋_GBK"/>
        <charset val="134"/>
      </rPr>
      <t>天</t>
    </r>
  </si>
  <si>
    <r>
      <rPr>
        <sz val="16"/>
        <rFont val="方正仿宋_GBK"/>
        <charset val="134"/>
      </rPr>
      <t>受益人口</t>
    </r>
    <r>
      <rPr>
        <sz val="16"/>
        <rFont val="Times New Roman"/>
        <charset val="134"/>
      </rPr>
      <t>56</t>
    </r>
    <r>
      <rPr>
        <sz val="16"/>
        <rFont val="方正仿宋_GBK"/>
        <charset val="134"/>
      </rPr>
      <t>户</t>
    </r>
    <r>
      <rPr>
        <sz val="16"/>
        <rFont val="Times New Roman"/>
        <charset val="134"/>
      </rPr>
      <t>205</t>
    </r>
    <r>
      <rPr>
        <sz val="16"/>
        <rFont val="方正仿宋_GBK"/>
        <charset val="134"/>
      </rPr>
      <t>人，受益脱贫人口</t>
    </r>
    <r>
      <rPr>
        <sz val="16"/>
        <rFont val="Times New Roman"/>
        <charset val="134"/>
      </rPr>
      <t>3</t>
    </r>
    <r>
      <rPr>
        <sz val="16"/>
        <rFont val="方正仿宋_GBK"/>
        <charset val="134"/>
      </rPr>
      <t>户</t>
    </r>
    <r>
      <rPr>
        <sz val="16"/>
        <rFont val="Times New Roman"/>
        <charset val="134"/>
      </rPr>
      <t>9</t>
    </r>
    <r>
      <rPr>
        <sz val="16"/>
        <rFont val="方正仿宋_GBK"/>
        <charset val="134"/>
      </rPr>
      <t>人。</t>
    </r>
  </si>
  <si>
    <t>农户种植，合作社及集体经济组织管理，挂过后，农户逐年归还种苗成本，并向集体经济组织固定分红或按效益比例分红</t>
  </si>
  <si>
    <r>
      <rPr>
        <sz val="16"/>
        <rFont val="方正仿宋_GBK"/>
        <charset val="134"/>
      </rPr>
      <t>城口县东安镇</t>
    </r>
    <r>
      <rPr>
        <sz val="16"/>
        <rFont val="Times New Roman"/>
        <charset val="134"/>
      </rPr>
      <t>2024</t>
    </r>
    <r>
      <rPr>
        <sz val="16"/>
        <rFont val="方正仿宋_GBK"/>
        <charset val="134"/>
      </rPr>
      <t>年乡村旅游全产业链建设项目</t>
    </r>
  </si>
  <si>
    <r>
      <rPr>
        <sz val="16"/>
        <rFont val="方正仿宋_GBK"/>
        <charset val="134"/>
      </rPr>
      <t>推动打造</t>
    </r>
    <r>
      <rPr>
        <sz val="16"/>
        <rFont val="Times New Roman"/>
        <charset val="134"/>
      </rPr>
      <t>“</t>
    </r>
    <r>
      <rPr>
        <sz val="16"/>
        <rFont val="方正仿宋_GBK"/>
        <charset val="134"/>
      </rPr>
      <t>原乡东安</t>
    </r>
    <r>
      <rPr>
        <sz val="16"/>
        <rFont val="Times New Roman"/>
        <charset val="134"/>
      </rPr>
      <t>”</t>
    </r>
    <r>
      <rPr>
        <sz val="16"/>
        <rFont val="方正仿宋_GBK"/>
        <charset val="134"/>
      </rPr>
      <t>品牌</t>
    </r>
    <r>
      <rPr>
        <sz val="16"/>
        <rFont val="Times New Roman"/>
        <charset val="134"/>
      </rPr>
      <t>1</t>
    </r>
    <r>
      <rPr>
        <sz val="16"/>
        <rFont val="方正仿宋_GBK"/>
        <charset val="134"/>
      </rPr>
      <t>个，完成品牌包装设计及商标申请等，引入市场主体，推动实现东安农特产品及旅游产品品牌化。</t>
    </r>
  </si>
  <si>
    <t>东安镇仁河社区</t>
  </si>
  <si>
    <r>
      <rPr>
        <sz val="16"/>
        <rFont val="方正仿宋_GBK"/>
        <charset val="134"/>
      </rPr>
      <t>通过项目实施，打造打造</t>
    </r>
    <r>
      <rPr>
        <sz val="16"/>
        <rFont val="Times New Roman"/>
        <charset val="134"/>
      </rPr>
      <t>“</t>
    </r>
    <r>
      <rPr>
        <sz val="16"/>
        <rFont val="方正仿宋_GBK"/>
        <charset val="134"/>
      </rPr>
      <t>东安老家</t>
    </r>
    <r>
      <rPr>
        <sz val="16"/>
        <rFont val="Times New Roman"/>
        <charset val="134"/>
      </rPr>
      <t>”</t>
    </r>
    <r>
      <rPr>
        <sz val="16"/>
        <rFont val="方正仿宋_GBK"/>
        <charset val="134"/>
      </rPr>
      <t>品牌</t>
    </r>
    <r>
      <rPr>
        <sz val="16"/>
        <rFont val="Times New Roman"/>
        <charset val="134"/>
      </rPr>
      <t>1</t>
    </r>
    <r>
      <rPr>
        <sz val="16"/>
        <rFont val="方正仿宋_GBK"/>
        <charset val="134"/>
      </rPr>
      <t>个，带动周边</t>
    </r>
    <r>
      <rPr>
        <sz val="16"/>
        <rFont val="Times New Roman"/>
        <charset val="134"/>
      </rPr>
      <t>10</t>
    </r>
    <r>
      <rPr>
        <sz val="16"/>
        <rFont val="方正仿宋_GBK"/>
        <charset val="134"/>
      </rPr>
      <t>余名群众务工，项目建成后，提供</t>
    </r>
    <r>
      <rPr>
        <sz val="16"/>
        <rFont val="Times New Roman"/>
        <charset val="134"/>
      </rPr>
      <t>5</t>
    </r>
    <r>
      <rPr>
        <sz val="16"/>
        <rFont val="方正仿宋_GBK"/>
        <charset val="134"/>
      </rPr>
      <t>个稳定就业岗位。</t>
    </r>
  </si>
  <si>
    <r>
      <rPr>
        <sz val="16"/>
        <rFont val="方正仿宋_GBK"/>
        <charset val="134"/>
      </rPr>
      <t>一、群众参与：</t>
    </r>
    <r>
      <rPr>
        <sz val="16"/>
        <rFont val="Times New Roman"/>
        <charset val="134"/>
      </rPr>
      <t>15</t>
    </r>
    <r>
      <rPr>
        <sz val="16"/>
        <rFont val="方正仿宋_GBK"/>
        <charset val="134"/>
      </rPr>
      <t>人参与项目确定会议及入库选择，</t>
    </r>
    <r>
      <rPr>
        <sz val="16"/>
        <rFont val="Times New Roman"/>
        <charset val="134"/>
      </rPr>
      <t>5</t>
    </r>
    <r>
      <rPr>
        <sz val="16"/>
        <rFont val="方正仿宋_GBK"/>
        <charset val="134"/>
      </rPr>
      <t>人参与项目施工过程中施工质量和资金的监督。</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、项目施工过程带动周边群众</t>
    </r>
    <r>
      <rPr>
        <sz val="16"/>
        <rFont val="Times New Roman"/>
        <charset val="134"/>
      </rPr>
      <t>10</t>
    </r>
    <r>
      <rPr>
        <sz val="16"/>
        <rFont val="方正仿宋_GBK"/>
        <charset val="134"/>
      </rPr>
      <t>余人务工，增加收入</t>
    </r>
    <r>
      <rPr>
        <sz val="16"/>
        <rFont val="Times New Roman"/>
        <charset val="134"/>
      </rPr>
      <t>100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天。</t>
    </r>
    <r>
      <rPr>
        <sz val="16"/>
        <rFont val="Times New Roman"/>
        <charset val="134"/>
      </rPr>
      <t>2</t>
    </r>
    <r>
      <rPr>
        <sz val="16"/>
        <rFont val="方正仿宋_GBK"/>
        <charset val="134"/>
      </rPr>
      <t>、项目建成后，提供</t>
    </r>
    <r>
      <rPr>
        <sz val="16"/>
        <rFont val="Times New Roman"/>
        <charset val="134"/>
      </rPr>
      <t>5</t>
    </r>
    <r>
      <rPr>
        <sz val="16"/>
        <rFont val="方正仿宋_GBK"/>
        <charset val="134"/>
      </rPr>
      <t>名稳定就业岗位，带动辖区农户农特产品销售，带动群众户均增收</t>
    </r>
    <r>
      <rPr>
        <sz val="16"/>
        <rFont val="Times New Roman"/>
        <charset val="134"/>
      </rPr>
      <t>1000</t>
    </r>
    <r>
      <rPr>
        <sz val="16"/>
        <rFont val="方正仿宋_GBK"/>
        <charset val="134"/>
      </rPr>
      <t>元。</t>
    </r>
  </si>
  <si>
    <r>
      <rPr>
        <sz val="16"/>
        <rFont val="方正仿宋_GBK"/>
        <charset val="134"/>
      </rPr>
      <t>打造</t>
    </r>
    <r>
      <rPr>
        <sz val="16"/>
        <rFont val="Times New Roman"/>
        <charset val="134"/>
      </rPr>
      <t>“</t>
    </r>
    <r>
      <rPr>
        <sz val="16"/>
        <rFont val="方正仿宋_GBK"/>
        <charset val="134"/>
      </rPr>
      <t>老家东安</t>
    </r>
    <r>
      <rPr>
        <sz val="16"/>
        <rFont val="Times New Roman"/>
        <charset val="134"/>
      </rPr>
      <t>”</t>
    </r>
    <r>
      <rPr>
        <sz val="16"/>
        <rFont val="方正仿宋_GBK"/>
        <charset val="134"/>
      </rPr>
      <t>品牌，完成品牌包装设计及商标申请等，引入市场主体，推动实现东安农特产品及旅游产品品牌化</t>
    </r>
  </si>
  <si>
    <r>
      <rPr>
        <sz val="16"/>
        <rFont val="方正仿宋_GBK"/>
        <charset val="134"/>
      </rPr>
      <t>打造</t>
    </r>
    <r>
      <rPr>
        <sz val="16"/>
        <rFont val="Times New Roman"/>
        <charset val="134"/>
      </rPr>
      <t>“</t>
    </r>
    <r>
      <rPr>
        <sz val="16"/>
        <rFont val="方正仿宋_GBK"/>
        <charset val="134"/>
      </rPr>
      <t>东安老家</t>
    </r>
    <r>
      <rPr>
        <sz val="16"/>
        <rFont val="Times New Roman"/>
        <charset val="134"/>
      </rPr>
      <t>”</t>
    </r>
    <r>
      <rPr>
        <sz val="16"/>
        <rFont val="方正仿宋_GBK"/>
        <charset val="134"/>
      </rPr>
      <t>品牌一个</t>
    </r>
  </si>
  <si>
    <r>
      <rPr>
        <sz val="16"/>
        <rFont val="方正仿宋_GBK"/>
        <charset val="134"/>
      </rPr>
      <t>总投资不超过</t>
    </r>
    <r>
      <rPr>
        <sz val="16"/>
        <rFont val="Times New Roman"/>
        <charset val="134"/>
      </rPr>
      <t>100</t>
    </r>
    <r>
      <rPr>
        <sz val="16"/>
        <rFont val="方正仿宋_GBK"/>
        <charset val="134"/>
      </rPr>
      <t>万元</t>
    </r>
  </si>
  <si>
    <t>群众通过参与务工及销售农特产品实现增收。</t>
  </si>
  <si>
    <r>
      <rPr>
        <sz val="16"/>
        <rFont val="方正仿宋_GBK"/>
        <charset val="134"/>
      </rPr>
      <t>受益农户</t>
    </r>
    <r>
      <rPr>
        <sz val="16"/>
        <rFont val="Times New Roman"/>
        <charset val="134"/>
      </rPr>
      <t>400</t>
    </r>
    <r>
      <rPr>
        <sz val="16"/>
        <rFont val="方正仿宋_GBK"/>
        <charset val="134"/>
      </rPr>
      <t>人左右，其中脱贫人口及监测对象</t>
    </r>
    <r>
      <rPr>
        <sz val="16"/>
        <rFont val="Times New Roman"/>
        <charset val="134"/>
      </rPr>
      <t>100</t>
    </r>
    <r>
      <rPr>
        <sz val="16"/>
        <rFont val="方正仿宋_GBK"/>
        <charset val="134"/>
      </rPr>
      <t>人左右人</t>
    </r>
  </si>
  <si>
    <r>
      <rPr>
        <sz val="16"/>
        <rFont val="方正仿宋_GBK"/>
        <charset val="134"/>
      </rPr>
      <t>可持续</t>
    </r>
    <r>
      <rPr>
        <sz val="16"/>
        <rFont val="Times New Roman"/>
        <charset val="134"/>
      </rPr>
      <t>10</t>
    </r>
    <r>
      <rPr>
        <sz val="16"/>
        <rFont val="方正仿宋_GBK"/>
        <charset val="134"/>
      </rPr>
      <t>年</t>
    </r>
  </si>
  <si>
    <r>
      <rPr>
        <sz val="16"/>
        <rFont val="方正仿宋_GBK"/>
        <charset val="134"/>
      </rPr>
      <t>城口县</t>
    </r>
    <r>
      <rPr>
        <sz val="16"/>
        <rFont val="Times New Roman"/>
        <charset val="134"/>
      </rPr>
      <t>2024</t>
    </r>
    <r>
      <rPr>
        <sz val="16"/>
        <rFont val="方正仿宋_GBK"/>
        <charset val="134"/>
      </rPr>
      <t>年东安镇兴隆村五味子基地建设项目</t>
    </r>
  </si>
  <si>
    <r>
      <rPr>
        <sz val="16"/>
        <rFont val="方正仿宋_GBK"/>
        <charset val="134"/>
      </rPr>
      <t>在兴隆村集中连片种植五味子基地</t>
    </r>
    <r>
      <rPr>
        <sz val="16"/>
        <rFont val="Times New Roman"/>
        <charset val="134"/>
      </rPr>
      <t>150</t>
    </r>
    <r>
      <rPr>
        <sz val="16"/>
        <rFont val="方正仿宋_GBK"/>
        <charset val="134"/>
      </rPr>
      <t>亩左右，完善配套设施及后续管理服务。采取</t>
    </r>
    <r>
      <rPr>
        <sz val="16"/>
        <rFont val="Times New Roman"/>
        <charset val="134"/>
      </rPr>
      <t>“</t>
    </r>
    <r>
      <rPr>
        <sz val="16"/>
        <rFont val="方正仿宋_GBK"/>
        <charset val="134"/>
      </rPr>
      <t>集体经济组织</t>
    </r>
    <r>
      <rPr>
        <sz val="16"/>
        <rFont val="Times New Roman"/>
        <charset val="134"/>
      </rPr>
      <t>+</t>
    </r>
    <r>
      <rPr>
        <sz val="16"/>
        <rFont val="方正仿宋_GBK"/>
        <charset val="134"/>
      </rPr>
      <t>专业合作社</t>
    </r>
    <r>
      <rPr>
        <sz val="16"/>
        <rFont val="Times New Roman"/>
        <charset val="134"/>
      </rPr>
      <t>+</t>
    </r>
    <r>
      <rPr>
        <sz val="16"/>
        <rFont val="方正仿宋_GBK"/>
        <charset val="134"/>
      </rPr>
      <t>家庭农场</t>
    </r>
    <r>
      <rPr>
        <sz val="16"/>
        <rFont val="Times New Roman"/>
        <charset val="134"/>
      </rPr>
      <t>+</t>
    </r>
    <r>
      <rPr>
        <sz val="16"/>
        <rFont val="方正仿宋_GBK"/>
        <charset val="134"/>
      </rPr>
      <t>农户</t>
    </r>
    <r>
      <rPr>
        <sz val="16"/>
        <rFont val="Times New Roman"/>
        <charset val="134"/>
      </rPr>
      <t>”</t>
    </r>
    <r>
      <rPr>
        <sz val="16"/>
        <rFont val="方正仿宋_GBK"/>
        <charset val="134"/>
      </rPr>
      <t>模式，城口县东安镇兴隆村股份经济合作联合社负责宣传发动，五味子基地规划，购买种苗、肥料，统一组织栽植，技术指导；五位子种植后，合作社统一组织参与种植的农户除草、施肥、管护，不支付费用。五味子挂果收益后，合作社垫付的种苗及肥料资金由农户向合作社逐年返还，返完即止。</t>
    </r>
  </si>
  <si>
    <t>东安镇兴隆村</t>
  </si>
  <si>
    <r>
      <rPr>
        <sz val="16"/>
        <rFont val="方正仿宋_GBK"/>
        <charset val="134"/>
      </rPr>
      <t>通过项目实施，建成</t>
    </r>
    <r>
      <rPr>
        <sz val="16"/>
        <rFont val="Times New Roman"/>
        <charset val="134"/>
      </rPr>
      <t>150</t>
    </r>
    <r>
      <rPr>
        <sz val="16"/>
        <rFont val="方正仿宋_GBK"/>
        <charset val="134"/>
      </rPr>
      <t>亩左右五味子基地一个，推动我镇中药材产业发展有序进行，推进产业类型升级；增加集体经济组织收入，全力打造大巴山药谷，持续巩固脱贫攻坚成果；可以带动</t>
    </r>
    <r>
      <rPr>
        <sz val="16"/>
        <rFont val="Times New Roman"/>
        <charset val="134"/>
      </rPr>
      <t>30</t>
    </r>
    <r>
      <rPr>
        <sz val="16"/>
        <rFont val="方正仿宋_GBK"/>
        <charset val="134"/>
      </rPr>
      <t>余户农户务工，年人均纯收入增加</t>
    </r>
    <r>
      <rPr>
        <sz val="16"/>
        <rFont val="Times New Roman"/>
        <charset val="134"/>
      </rPr>
      <t>1000</t>
    </r>
    <r>
      <rPr>
        <sz val="16"/>
        <rFont val="方正仿宋_GBK"/>
        <charset val="134"/>
      </rPr>
      <t>余元。</t>
    </r>
  </si>
  <si>
    <r>
      <rPr>
        <sz val="16"/>
        <rFont val="方正仿宋_GBK"/>
        <charset val="134"/>
      </rPr>
      <t>一、群众参与：</t>
    </r>
    <r>
      <rPr>
        <sz val="16"/>
        <rFont val="Times New Roman"/>
        <charset val="134"/>
      </rPr>
      <t>15</t>
    </r>
    <r>
      <rPr>
        <sz val="16"/>
        <rFont val="方正仿宋_GBK"/>
        <charset val="134"/>
      </rPr>
      <t>人参与项目确定会议及入库选择，</t>
    </r>
    <r>
      <rPr>
        <sz val="16"/>
        <rFont val="Times New Roman"/>
        <charset val="134"/>
      </rPr>
      <t>5</t>
    </r>
    <r>
      <rPr>
        <sz val="16"/>
        <rFont val="方正仿宋_GBK"/>
        <charset val="134"/>
      </rPr>
      <t>人参与项目施工过程中施工质量和资金的监督。</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、可以带动</t>
    </r>
    <r>
      <rPr>
        <sz val="16"/>
        <rFont val="Times New Roman"/>
        <charset val="134"/>
      </rPr>
      <t>30</t>
    </r>
    <r>
      <rPr>
        <sz val="16"/>
        <rFont val="方正仿宋_GBK"/>
        <charset val="134"/>
      </rPr>
      <t>余户农户务工，年人均纯收入增加</t>
    </r>
    <r>
      <rPr>
        <sz val="16"/>
        <rFont val="Times New Roman"/>
        <charset val="134"/>
      </rPr>
      <t>1000</t>
    </r>
    <r>
      <rPr>
        <sz val="16"/>
        <rFont val="方正仿宋_GBK"/>
        <charset val="134"/>
      </rPr>
      <t>余元。</t>
    </r>
    <r>
      <rPr>
        <sz val="16"/>
        <rFont val="Times New Roman"/>
        <charset val="134"/>
      </rPr>
      <t>2</t>
    </r>
    <r>
      <rPr>
        <sz val="16"/>
        <rFont val="方正仿宋_GBK"/>
        <charset val="134"/>
      </rPr>
      <t>、五味子挂果后，通过吸引游客采摘及售卖等方式，农户户均增收</t>
    </r>
    <r>
      <rPr>
        <sz val="16"/>
        <rFont val="Times New Roman"/>
        <charset val="134"/>
      </rPr>
      <t>500</t>
    </r>
    <r>
      <rPr>
        <sz val="16"/>
        <rFont val="方正仿宋_GBK"/>
        <charset val="134"/>
      </rPr>
      <t>元；</t>
    </r>
    <r>
      <rPr>
        <sz val="16"/>
        <rFont val="Times New Roman"/>
        <charset val="134"/>
      </rPr>
      <t>3</t>
    </r>
    <r>
      <rPr>
        <sz val="16"/>
        <rFont val="方正仿宋_GBK"/>
        <charset val="134"/>
      </rPr>
      <t>、五味子挂果农户得到收益后，农户向集体经济组织逐年返还种苗及肥料费用，集体经济组织年均增收</t>
    </r>
    <r>
      <rPr>
        <sz val="16"/>
        <rFont val="Times New Roman"/>
        <charset val="134"/>
      </rPr>
      <t>2000</t>
    </r>
    <r>
      <rPr>
        <sz val="16"/>
        <rFont val="方正仿宋_GBK"/>
        <charset val="134"/>
      </rPr>
      <t>元左右。</t>
    </r>
  </si>
  <si>
    <r>
      <rPr>
        <sz val="16"/>
        <rFont val="方正仿宋_GBK"/>
        <charset val="134"/>
      </rPr>
      <t>建设五味子基地</t>
    </r>
    <r>
      <rPr>
        <sz val="16"/>
        <rFont val="Times New Roman"/>
        <charset val="134"/>
      </rPr>
      <t>150</t>
    </r>
    <r>
      <rPr>
        <sz val="16"/>
        <rFont val="方正仿宋_GBK"/>
        <charset val="134"/>
      </rPr>
      <t>亩左右</t>
    </r>
  </si>
  <si>
    <t>带动五味子产业发展，促进农户增收。</t>
  </si>
  <si>
    <r>
      <rPr>
        <sz val="16"/>
        <rFont val="方正仿宋_GBK"/>
        <charset val="134"/>
      </rPr>
      <t>受益农户</t>
    </r>
    <r>
      <rPr>
        <sz val="16"/>
        <rFont val="Times New Roman"/>
        <charset val="134"/>
      </rPr>
      <t>80</t>
    </r>
    <r>
      <rPr>
        <sz val="16"/>
        <rFont val="方正仿宋_GBK"/>
        <charset val="134"/>
      </rPr>
      <t>户</t>
    </r>
    <r>
      <rPr>
        <sz val="16"/>
        <rFont val="Times New Roman"/>
        <charset val="134"/>
      </rPr>
      <t>243</t>
    </r>
    <r>
      <rPr>
        <sz val="16"/>
        <rFont val="方正仿宋_GBK"/>
        <charset val="134"/>
      </rPr>
      <t>人，其中脱贫人口及监测对象</t>
    </r>
    <r>
      <rPr>
        <sz val="16"/>
        <rFont val="Times New Roman"/>
        <charset val="134"/>
      </rPr>
      <t>31</t>
    </r>
    <r>
      <rPr>
        <sz val="16"/>
        <rFont val="方正仿宋_GBK"/>
        <charset val="134"/>
      </rPr>
      <t>户</t>
    </r>
    <r>
      <rPr>
        <sz val="16"/>
        <rFont val="Times New Roman"/>
        <charset val="134"/>
      </rPr>
      <t>99</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</si>
  <si>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年东安镇五小庭院经济项目</t>
    </r>
  </si>
  <si>
    <r>
      <rPr>
        <sz val="16"/>
        <rFont val="方正仿宋_GBK"/>
        <charset val="134"/>
      </rPr>
      <t>在兴隆村村级公路沿线</t>
    </r>
    <r>
      <rPr>
        <sz val="16"/>
        <rFont val="Times New Roman"/>
        <charset val="134"/>
      </rPr>
      <t>286</t>
    </r>
    <r>
      <rPr>
        <sz val="16"/>
        <rFont val="方正仿宋_GBK"/>
        <charset val="134"/>
      </rPr>
      <t>户农户房前屋后种植果树</t>
    </r>
    <r>
      <rPr>
        <sz val="16"/>
        <rFont val="Times New Roman"/>
        <charset val="134"/>
      </rPr>
      <t>5000</t>
    </r>
    <r>
      <rPr>
        <sz val="16"/>
        <rFont val="方正仿宋_GBK"/>
        <charset val="134"/>
      </rPr>
      <t>株左右，丰富旅游商品，增加旅游看点、耍点，以点带面，助力乡村旅游产业发展。</t>
    </r>
  </si>
  <si>
    <r>
      <rPr>
        <sz val="16"/>
        <rFont val="方正仿宋_GBK"/>
        <charset val="134"/>
      </rPr>
      <t>通过项目实施，种植果树</t>
    </r>
    <r>
      <rPr>
        <sz val="16"/>
        <rFont val="Times New Roman"/>
        <charset val="134"/>
      </rPr>
      <t>5000</t>
    </r>
    <r>
      <rPr>
        <sz val="16"/>
        <rFont val="方正仿宋_GBK"/>
        <charset val="134"/>
      </rPr>
      <t>株左右，丰富旅游产品，增加旅游看点、耍点，助力乡村旅游，带动</t>
    </r>
    <r>
      <rPr>
        <sz val="16"/>
        <rFont val="Times New Roman"/>
        <charset val="134"/>
      </rPr>
      <t>286</t>
    </r>
    <r>
      <rPr>
        <sz val="16"/>
        <rFont val="方正仿宋_GBK"/>
        <charset val="134"/>
      </rPr>
      <t>户农户</t>
    </r>
    <r>
      <rPr>
        <sz val="16"/>
        <rFont val="Times New Roman"/>
        <charset val="134"/>
      </rPr>
      <t>1100</t>
    </r>
    <r>
      <rPr>
        <sz val="16"/>
        <rFont val="方正仿宋_GBK"/>
        <charset val="134"/>
      </rPr>
      <t>人受益，辐射全村乡村旅游，间接带动乡村旅游总增收</t>
    </r>
    <r>
      <rPr>
        <sz val="16"/>
        <rFont val="Times New Roman"/>
        <charset val="134"/>
      </rPr>
      <t>50000</t>
    </r>
    <r>
      <rPr>
        <sz val="16"/>
        <rFont val="方正仿宋_GBK"/>
        <charset val="134"/>
      </rPr>
      <t>元以上。</t>
    </r>
  </si>
  <si>
    <r>
      <rPr>
        <sz val="16"/>
        <rFont val="方正仿宋_GBK"/>
        <charset val="134"/>
      </rPr>
      <t>一、群众参与：</t>
    </r>
    <r>
      <rPr>
        <sz val="16"/>
        <rFont val="Times New Roman"/>
        <charset val="134"/>
      </rPr>
      <t>15</t>
    </r>
    <r>
      <rPr>
        <sz val="16"/>
        <rFont val="方正仿宋_GBK"/>
        <charset val="134"/>
      </rPr>
      <t>人参与项目确定会议及入库选择，</t>
    </r>
    <r>
      <rPr>
        <sz val="16"/>
        <rFont val="Times New Roman"/>
        <charset val="134"/>
      </rPr>
      <t>5</t>
    </r>
    <r>
      <rPr>
        <sz val="16"/>
        <rFont val="方正仿宋_GBK"/>
        <charset val="134"/>
      </rPr>
      <t>人参与项目施工过程中施工质量和资金的监督。</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、建设过程中，</t>
    </r>
    <r>
      <rPr>
        <sz val="16"/>
        <rFont val="Times New Roman"/>
        <charset val="134"/>
      </rPr>
      <t>10</t>
    </r>
    <r>
      <rPr>
        <sz val="16"/>
        <rFont val="方正仿宋_GBK"/>
        <charset val="134"/>
      </rPr>
      <t>余名群众参与务工，人均增加务工收入</t>
    </r>
    <r>
      <rPr>
        <sz val="16"/>
        <rFont val="Times New Roman"/>
        <charset val="134"/>
      </rPr>
      <t>500</t>
    </r>
    <r>
      <rPr>
        <sz val="16"/>
        <rFont val="方正仿宋_GBK"/>
        <charset val="134"/>
      </rPr>
      <t>元左右；</t>
    </r>
    <r>
      <rPr>
        <sz val="16"/>
        <rFont val="Times New Roman"/>
        <charset val="134"/>
      </rPr>
      <t>2</t>
    </r>
    <r>
      <rPr>
        <sz val="16"/>
        <rFont val="方正仿宋_GBK"/>
        <charset val="134"/>
      </rPr>
      <t>、建设完成后，吸引游客到当地游玩，带动当地旅游发展，沿线群众服务于旅游业户均收入</t>
    </r>
    <r>
      <rPr>
        <sz val="16"/>
        <rFont val="Times New Roman"/>
        <charset val="134"/>
      </rPr>
      <t>500</t>
    </r>
    <r>
      <rPr>
        <sz val="16"/>
        <rFont val="方正仿宋_GBK"/>
        <charset val="134"/>
      </rPr>
      <t>元；三、果树成熟挂果后，吸引游客有偿采摘，增加群众收入</t>
    </r>
    <r>
      <rPr>
        <sz val="16"/>
        <rFont val="Times New Roman"/>
        <charset val="134"/>
      </rPr>
      <t>2000</t>
    </r>
    <r>
      <rPr>
        <sz val="16"/>
        <rFont val="方正仿宋_GBK"/>
        <charset val="134"/>
      </rPr>
      <t>余元。</t>
    </r>
  </si>
  <si>
    <r>
      <rPr>
        <sz val="16"/>
        <rFont val="方正仿宋_GBK"/>
        <charset val="134"/>
      </rPr>
      <t>种植果树</t>
    </r>
    <r>
      <rPr>
        <sz val="16"/>
        <rFont val="Times New Roman"/>
        <charset val="134"/>
      </rPr>
      <t>5000</t>
    </r>
    <r>
      <rPr>
        <sz val="16"/>
        <rFont val="方正仿宋_GBK"/>
        <charset val="134"/>
      </rPr>
      <t>株左右</t>
    </r>
  </si>
  <si>
    <t>带动全村产业发展，促进农户增收。</t>
  </si>
  <si>
    <r>
      <rPr>
        <sz val="16"/>
        <rFont val="方正仿宋_GBK"/>
        <charset val="134"/>
      </rPr>
      <t>受益农户</t>
    </r>
    <r>
      <rPr>
        <sz val="16"/>
        <rFont val="Times New Roman"/>
        <charset val="134"/>
      </rPr>
      <t>286</t>
    </r>
    <r>
      <rPr>
        <sz val="16"/>
        <rFont val="方正仿宋_GBK"/>
        <charset val="134"/>
      </rPr>
      <t>户</t>
    </r>
    <r>
      <rPr>
        <sz val="16"/>
        <rFont val="Times New Roman"/>
        <charset val="134"/>
      </rPr>
      <t>1100</t>
    </r>
    <r>
      <rPr>
        <sz val="16"/>
        <rFont val="方正仿宋_GBK"/>
        <charset val="134"/>
      </rPr>
      <t>人，其中脱贫人口</t>
    </r>
    <r>
      <rPr>
        <sz val="16"/>
        <rFont val="Times New Roman"/>
        <charset val="134"/>
      </rPr>
      <t>89</t>
    </r>
    <r>
      <rPr>
        <sz val="16"/>
        <rFont val="方正仿宋_GBK"/>
        <charset val="134"/>
      </rPr>
      <t>户</t>
    </r>
    <r>
      <rPr>
        <sz val="16"/>
        <rFont val="Times New Roman"/>
        <charset val="134"/>
      </rPr>
      <t>310</t>
    </r>
    <r>
      <rPr>
        <sz val="16"/>
        <rFont val="方正仿宋_GBK"/>
        <charset val="134"/>
      </rPr>
      <t>人（含监测对象</t>
    </r>
    <r>
      <rPr>
        <sz val="16"/>
        <rFont val="Times New Roman"/>
        <charset val="134"/>
      </rPr>
      <t>1</t>
    </r>
    <r>
      <rPr>
        <sz val="16"/>
        <rFont val="方正仿宋_GBK"/>
        <charset val="134"/>
      </rPr>
      <t>户</t>
    </r>
    <r>
      <rPr>
        <sz val="16"/>
        <rFont val="Times New Roman"/>
        <charset val="134"/>
      </rPr>
      <t>4</t>
    </r>
    <r>
      <rPr>
        <sz val="16"/>
        <rFont val="方正仿宋_GBK"/>
        <charset val="134"/>
      </rPr>
      <t>人）。</t>
    </r>
  </si>
  <si>
    <r>
      <rPr>
        <sz val="16"/>
        <rFont val="方正仿宋_GBK"/>
        <charset val="134"/>
      </rPr>
      <t>产业可持续带动</t>
    </r>
    <r>
      <rPr>
        <sz val="16"/>
        <rFont val="Times New Roman"/>
        <charset val="134"/>
      </rPr>
      <t>20</t>
    </r>
    <r>
      <rPr>
        <sz val="16"/>
        <rFont val="方正仿宋_GBK"/>
        <charset val="134"/>
      </rPr>
      <t>年</t>
    </r>
  </si>
  <si>
    <r>
      <rPr>
        <sz val="16"/>
        <rFont val="方正仿宋_GBK"/>
        <charset val="134"/>
      </rPr>
      <t>城口县东安镇</t>
    </r>
    <r>
      <rPr>
        <sz val="16"/>
        <rFont val="Times New Roman"/>
        <charset val="134"/>
      </rPr>
      <t>2024</t>
    </r>
    <r>
      <rPr>
        <sz val="16"/>
        <rFont val="方正仿宋_GBK"/>
        <charset val="134"/>
      </rPr>
      <t>年鲜花村魔芋产业种植基地项目</t>
    </r>
    <r>
      <rPr>
        <sz val="16"/>
        <rFont val="Times New Roman"/>
        <charset val="134"/>
      </rPr>
      <t xml:space="preserve">      </t>
    </r>
  </si>
  <si>
    <r>
      <rPr>
        <sz val="16"/>
        <rFont val="方正仿宋_GBK"/>
        <charset val="134"/>
      </rPr>
      <t>依托集体经济组织领办的专业合作社，在鲜花村</t>
    </r>
    <r>
      <rPr>
        <sz val="16"/>
        <rFont val="Times New Roman"/>
        <charset val="134"/>
      </rPr>
      <t>6</t>
    </r>
    <r>
      <rPr>
        <sz val="16"/>
        <rFont val="方正仿宋_GBK"/>
        <charset val="134"/>
      </rPr>
      <t>、</t>
    </r>
    <r>
      <rPr>
        <sz val="16"/>
        <rFont val="Times New Roman"/>
        <charset val="134"/>
      </rPr>
      <t>7</t>
    </r>
    <r>
      <rPr>
        <sz val="16"/>
        <rFont val="方正仿宋_GBK"/>
        <charset val="134"/>
      </rPr>
      <t>组利用土地、退耕地规范化林下种植魔芋</t>
    </r>
    <r>
      <rPr>
        <sz val="16"/>
        <rFont val="Times New Roman"/>
        <charset val="134"/>
      </rPr>
      <t>50</t>
    </r>
    <r>
      <rPr>
        <sz val="16"/>
        <rFont val="方正仿宋_GBK"/>
        <charset val="134"/>
      </rPr>
      <t>亩左右、建设储藏室</t>
    </r>
    <r>
      <rPr>
        <sz val="16"/>
        <rFont val="Times New Roman"/>
        <charset val="134"/>
      </rPr>
      <t>1</t>
    </r>
    <r>
      <rPr>
        <sz val="16"/>
        <rFont val="方正仿宋_GBK"/>
        <charset val="134"/>
      </rPr>
      <t>间。</t>
    </r>
  </si>
  <si>
    <t>东安镇鲜花村</t>
  </si>
  <si>
    <r>
      <rPr>
        <sz val="16"/>
        <rFont val="方正仿宋_GBK"/>
        <charset val="134"/>
      </rPr>
      <t>通过产业补助的方式，持续推进魔芋产业发展，巩固发展成果；丰富产业类型，提高群众收入，增加产业技能；带动</t>
    </r>
    <r>
      <rPr>
        <sz val="16"/>
        <rFont val="Times New Roman"/>
        <charset val="134"/>
      </rPr>
      <t>20</t>
    </r>
    <r>
      <rPr>
        <sz val="16"/>
        <rFont val="方正仿宋_GBK"/>
        <charset val="134"/>
      </rPr>
      <t>余名脱贫群众务工，人均增收</t>
    </r>
    <r>
      <rPr>
        <sz val="16"/>
        <rFont val="Times New Roman"/>
        <charset val="134"/>
      </rPr>
      <t>1000</t>
    </r>
    <r>
      <rPr>
        <sz val="16"/>
        <rFont val="方正仿宋_GBK"/>
        <charset val="134"/>
      </rPr>
      <t>余元。</t>
    </r>
  </si>
  <si>
    <r>
      <rPr>
        <sz val="16"/>
        <rFont val="方正仿宋_GBK"/>
        <charset val="134"/>
      </rPr>
      <t>一、群众参与：</t>
    </r>
    <r>
      <rPr>
        <sz val="16"/>
        <rFont val="Times New Roman"/>
        <charset val="134"/>
      </rPr>
      <t>15</t>
    </r>
    <r>
      <rPr>
        <sz val="16"/>
        <rFont val="方正仿宋_GBK"/>
        <charset val="134"/>
      </rPr>
      <t>人参与项目确定会议及入库选择，</t>
    </r>
    <r>
      <rPr>
        <sz val="16"/>
        <rFont val="Times New Roman"/>
        <charset val="134"/>
      </rPr>
      <t>5</t>
    </r>
    <r>
      <rPr>
        <sz val="16"/>
        <rFont val="方正仿宋_GBK"/>
        <charset val="134"/>
      </rPr>
      <t>人参与项目施工过程中施工质量和资金的监督。</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、通过规范发展魔芋种植，提高魔芋产量，群众户均增收</t>
    </r>
    <r>
      <rPr>
        <sz val="16"/>
        <rFont val="Times New Roman"/>
        <charset val="134"/>
      </rPr>
      <t>500</t>
    </r>
    <r>
      <rPr>
        <sz val="16"/>
        <rFont val="方正仿宋_GBK"/>
        <charset val="134"/>
      </rPr>
      <t>元左右；</t>
    </r>
    <r>
      <rPr>
        <sz val="16"/>
        <rFont val="Times New Roman"/>
        <charset val="134"/>
      </rPr>
      <t>2</t>
    </r>
    <r>
      <rPr>
        <sz val="16"/>
        <rFont val="方正仿宋_GBK"/>
        <charset val="134"/>
      </rPr>
      <t>、建设储藏室，有效解决魔芋收成后储藏及来年种子储藏过冬问题，减少</t>
    </r>
    <r>
      <rPr>
        <sz val="16"/>
        <rFont val="Times New Roman"/>
        <charset val="134"/>
      </rPr>
      <t>20</t>
    </r>
    <r>
      <rPr>
        <sz val="16"/>
        <rFont val="方正仿宋_GBK"/>
        <charset val="134"/>
      </rPr>
      <t>余户农户损失，降低魔芋种成本。</t>
    </r>
  </si>
  <si>
    <r>
      <rPr>
        <sz val="16"/>
        <rFont val="方正仿宋_GBK"/>
        <charset val="134"/>
      </rPr>
      <t>完成</t>
    </r>
    <r>
      <rPr>
        <sz val="16"/>
        <rFont val="Times New Roman"/>
        <charset val="134"/>
      </rPr>
      <t>50</t>
    </r>
    <r>
      <rPr>
        <sz val="16"/>
        <rFont val="方正仿宋_GBK"/>
        <charset val="134"/>
      </rPr>
      <t>亩左右魔芋种植示范基地建设、、建设储藏室</t>
    </r>
    <r>
      <rPr>
        <sz val="16"/>
        <rFont val="Times New Roman"/>
        <charset val="134"/>
      </rPr>
      <t>1</t>
    </r>
    <r>
      <rPr>
        <sz val="16"/>
        <rFont val="方正仿宋_GBK"/>
        <charset val="134"/>
      </rPr>
      <t>间</t>
    </r>
  </si>
  <si>
    <r>
      <rPr>
        <sz val="16"/>
        <rFont val="方正仿宋_GBK"/>
        <charset val="134"/>
      </rPr>
      <t>规范化种植</t>
    </r>
    <r>
      <rPr>
        <sz val="16"/>
        <rFont val="Times New Roman"/>
        <charset val="134"/>
      </rPr>
      <t>50</t>
    </r>
    <r>
      <rPr>
        <sz val="16"/>
        <rFont val="方正仿宋_GBK"/>
        <charset val="134"/>
      </rPr>
      <t>亩左右魔芋、建设储藏室</t>
    </r>
    <r>
      <rPr>
        <sz val="16"/>
        <rFont val="Times New Roman"/>
        <charset val="134"/>
      </rPr>
      <t>1</t>
    </r>
    <r>
      <rPr>
        <sz val="16"/>
        <rFont val="方正仿宋_GBK"/>
        <charset val="134"/>
      </rPr>
      <t>间</t>
    </r>
  </si>
  <si>
    <r>
      <rPr>
        <sz val="16"/>
        <rFont val="方正仿宋_GBK"/>
        <charset val="134"/>
      </rPr>
      <t>一是直接带动专业合作社</t>
    </r>
    <r>
      <rPr>
        <sz val="16"/>
        <rFont val="Times New Roman"/>
        <charset val="134"/>
      </rPr>
      <t>107</t>
    </r>
    <r>
      <rPr>
        <sz val="16"/>
        <rFont val="方正仿宋_GBK"/>
        <charset val="134"/>
      </rPr>
      <t>户农户增收，其中脱贫户和监测户</t>
    </r>
    <r>
      <rPr>
        <sz val="16"/>
        <rFont val="Times New Roman"/>
        <charset val="134"/>
      </rPr>
      <t>63</t>
    </r>
    <r>
      <rPr>
        <sz val="16"/>
        <rFont val="方正仿宋_GBK"/>
        <charset val="134"/>
      </rPr>
      <t>户；二是以点辐射整个鲜花村发展魔芋种植产业，促进全村</t>
    </r>
    <r>
      <rPr>
        <sz val="16"/>
        <rFont val="Times New Roman"/>
        <charset val="134"/>
      </rPr>
      <t>197</t>
    </r>
    <r>
      <rPr>
        <sz val="16"/>
        <rFont val="方正仿宋_GBK"/>
        <charset val="134"/>
      </rPr>
      <t>户农户</t>
    </r>
    <r>
      <rPr>
        <sz val="16"/>
        <rFont val="Times New Roman"/>
        <charset val="134"/>
      </rPr>
      <t>791</t>
    </r>
    <r>
      <rPr>
        <sz val="16"/>
        <rFont val="方正仿宋_GBK"/>
        <charset val="134"/>
      </rPr>
      <t>人增收，其中脱贫户和监测户</t>
    </r>
    <r>
      <rPr>
        <sz val="16"/>
        <rFont val="Times New Roman"/>
        <charset val="134"/>
      </rPr>
      <t>62</t>
    </r>
    <r>
      <rPr>
        <sz val="16"/>
        <rFont val="方正仿宋_GBK"/>
        <charset val="134"/>
      </rPr>
      <t>户</t>
    </r>
    <r>
      <rPr>
        <sz val="16"/>
        <rFont val="Times New Roman"/>
        <charset val="134"/>
      </rPr>
      <t>241</t>
    </r>
    <r>
      <rPr>
        <sz val="16"/>
        <rFont val="方正仿宋_GBK"/>
        <charset val="134"/>
      </rPr>
      <t>人。</t>
    </r>
  </si>
  <si>
    <r>
      <rPr>
        <sz val="16"/>
        <rFont val="方正仿宋_GBK"/>
        <charset val="134"/>
      </rPr>
      <t>受益农户</t>
    </r>
    <r>
      <rPr>
        <sz val="16"/>
        <rFont val="Times New Roman"/>
        <charset val="134"/>
      </rPr>
      <t>197</t>
    </r>
    <r>
      <rPr>
        <sz val="16"/>
        <rFont val="方正仿宋_GBK"/>
        <charset val="134"/>
      </rPr>
      <t>户</t>
    </r>
    <r>
      <rPr>
        <sz val="16"/>
        <rFont val="Times New Roman"/>
        <charset val="134"/>
      </rPr>
      <t>791</t>
    </r>
    <r>
      <rPr>
        <sz val="16"/>
        <rFont val="方正仿宋_GBK"/>
        <charset val="134"/>
      </rPr>
      <t>人。</t>
    </r>
  </si>
  <si>
    <t>产业永久可持续</t>
  </si>
  <si>
    <r>
      <rPr>
        <sz val="16"/>
        <rFont val="方正仿宋_GBK"/>
        <charset val="134"/>
      </rPr>
      <t>城口县东安镇</t>
    </r>
    <r>
      <rPr>
        <sz val="16"/>
        <rFont val="Times New Roman"/>
        <charset val="134"/>
      </rPr>
      <t>2023</t>
    </r>
    <r>
      <rPr>
        <sz val="16"/>
        <rFont val="方正仿宋_GBK"/>
        <charset val="134"/>
      </rPr>
      <t>年密水村一社自然村通硬化路工程</t>
    </r>
  </si>
  <si>
    <r>
      <rPr>
        <sz val="16"/>
        <rFont val="方正仿宋_GBK"/>
        <charset val="134"/>
      </rPr>
      <t>硬化密水村通村公路</t>
    </r>
    <r>
      <rPr>
        <sz val="16"/>
        <rFont val="Times New Roman"/>
        <charset val="134"/>
      </rPr>
      <t>3.5</t>
    </r>
    <r>
      <rPr>
        <sz val="16"/>
        <rFont val="方正仿宋_GBK"/>
        <charset val="134"/>
      </rPr>
      <t>公里</t>
    </r>
  </si>
  <si>
    <t>东安镇密水村</t>
  </si>
  <si>
    <r>
      <rPr>
        <sz val="16"/>
        <rFont val="方正仿宋_GBK"/>
        <charset val="134"/>
      </rPr>
      <t>解决</t>
    </r>
    <r>
      <rPr>
        <sz val="16"/>
        <rFont val="Times New Roman"/>
        <charset val="134"/>
      </rPr>
      <t>70</t>
    </r>
    <r>
      <rPr>
        <sz val="16"/>
        <rFont val="方正仿宋_GBK"/>
        <charset val="134"/>
      </rPr>
      <t>余人日常出行问题，消除道路交通安全隐患，改善生产生活条件，有效降低生产生活成本，提高群众满意度。当地群众就近务工增加收入。</t>
    </r>
  </si>
  <si>
    <t>项目实施前，群众参与讨论，实施中参与务工，实施后参与管护。</t>
  </si>
  <si>
    <r>
      <rPr>
        <sz val="16"/>
        <rFont val="方正仿宋_GBK"/>
        <charset val="134"/>
      </rPr>
      <t>施工阶段带动当地群众务工约</t>
    </r>
    <r>
      <rPr>
        <sz val="16"/>
        <rFont val="Times New Roman"/>
        <charset val="134"/>
      </rPr>
      <t>120</t>
    </r>
    <r>
      <rPr>
        <sz val="16"/>
        <rFont val="方正仿宋_GBK"/>
        <charset val="134"/>
      </rPr>
      <t>元</t>
    </r>
    <r>
      <rPr>
        <sz val="16"/>
        <rFont val="Times New Roman"/>
        <charset val="134"/>
      </rPr>
      <t>/</t>
    </r>
    <r>
      <rPr>
        <sz val="16"/>
        <rFont val="方正仿宋_GBK"/>
        <charset val="134"/>
      </rPr>
      <t>天；</t>
    </r>
  </si>
  <si>
    <r>
      <rPr>
        <sz val="16"/>
        <rFont val="方正仿宋_GBK"/>
        <charset val="134"/>
      </rPr>
      <t>受益总人数</t>
    </r>
    <r>
      <rPr>
        <sz val="16"/>
        <rFont val="Times New Roman"/>
        <charset val="134"/>
      </rPr>
      <t>70</t>
    </r>
    <r>
      <rPr>
        <sz val="16"/>
        <rFont val="方正仿宋_GBK"/>
        <charset val="134"/>
      </rPr>
      <t>人，其中脱贫人口</t>
    </r>
    <r>
      <rPr>
        <sz val="16"/>
        <rFont val="Times New Roman"/>
        <charset val="134"/>
      </rPr>
      <t>11</t>
    </r>
    <r>
      <rPr>
        <sz val="16"/>
        <rFont val="方正仿宋_GBK"/>
        <charset val="134"/>
      </rPr>
      <t>人</t>
    </r>
  </si>
  <si>
    <r>
      <rPr>
        <sz val="16"/>
        <rFont val="方正仿宋_GBK"/>
        <charset val="134"/>
      </rPr>
      <t>城口县东安镇</t>
    </r>
    <r>
      <rPr>
        <sz val="16"/>
        <rFont val="Times New Roman"/>
        <charset val="134"/>
      </rPr>
      <t>2023</t>
    </r>
    <r>
      <rPr>
        <sz val="16"/>
        <rFont val="方正仿宋_GBK"/>
        <charset val="134"/>
      </rPr>
      <t>年鲜花村二社自然村通硬化路工程</t>
    </r>
  </si>
  <si>
    <r>
      <rPr>
        <sz val="16"/>
        <rFont val="方正仿宋_GBK"/>
        <charset val="134"/>
      </rPr>
      <t>硬化鲜花村通村公路</t>
    </r>
    <r>
      <rPr>
        <sz val="16"/>
        <rFont val="Times New Roman"/>
        <charset val="134"/>
      </rPr>
      <t>1.2</t>
    </r>
    <r>
      <rPr>
        <sz val="16"/>
        <rFont val="方正仿宋_GBK"/>
        <charset val="134"/>
      </rPr>
      <t>公里</t>
    </r>
  </si>
  <si>
    <r>
      <rPr>
        <sz val="16"/>
        <rFont val="方正仿宋_GBK"/>
        <charset val="134"/>
      </rPr>
      <t>解决</t>
    </r>
    <r>
      <rPr>
        <sz val="16"/>
        <rFont val="Times New Roman"/>
        <charset val="134"/>
      </rPr>
      <t>100</t>
    </r>
    <r>
      <rPr>
        <sz val="16"/>
        <rFont val="方正仿宋_GBK"/>
        <charset val="134"/>
      </rPr>
      <t>余人日常出行问题，消除道路交通安全隐患，改善生产生活条件，有效降低生产生活成本，提高群众满意度。当地群众就近务工增加收入。</t>
    </r>
  </si>
  <si>
    <r>
      <rPr>
        <sz val="16"/>
        <rFont val="方正仿宋_GBK"/>
        <charset val="134"/>
      </rPr>
      <t>受益总人数</t>
    </r>
    <r>
      <rPr>
        <sz val="16"/>
        <rFont val="Times New Roman"/>
        <charset val="134"/>
      </rPr>
      <t>34</t>
    </r>
    <r>
      <rPr>
        <sz val="16"/>
        <rFont val="方正仿宋_GBK"/>
        <charset val="134"/>
      </rPr>
      <t>户</t>
    </r>
    <r>
      <rPr>
        <sz val="16"/>
        <rFont val="Times New Roman"/>
        <charset val="134"/>
      </rPr>
      <t>103</t>
    </r>
    <r>
      <rPr>
        <sz val="16"/>
        <rFont val="方正仿宋_GBK"/>
        <charset val="134"/>
      </rPr>
      <t>人其中脱贫户</t>
    </r>
    <r>
      <rPr>
        <sz val="16"/>
        <rFont val="Times New Roman"/>
        <charset val="134"/>
      </rPr>
      <t>10</t>
    </r>
    <r>
      <rPr>
        <sz val="16"/>
        <rFont val="方正仿宋_GBK"/>
        <charset val="134"/>
      </rPr>
      <t>户</t>
    </r>
    <r>
      <rPr>
        <sz val="16"/>
        <rFont val="Times New Roman"/>
        <charset val="134"/>
      </rPr>
      <t>31</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</si>
  <si>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年东安镇积分兑现制度改补为奖项目</t>
    </r>
  </si>
  <si>
    <r>
      <rPr>
        <sz val="16"/>
        <rFont val="Times New Roman"/>
        <charset val="134"/>
      </rPr>
      <t>10</t>
    </r>
    <r>
      <rPr>
        <sz val="16"/>
        <rFont val="方正仿宋_GBK"/>
        <charset val="134"/>
      </rPr>
      <t>个村（社区）</t>
    </r>
    <r>
      <rPr>
        <sz val="16"/>
        <rFont val="Times New Roman"/>
        <charset val="134"/>
      </rPr>
      <t>20</t>
    </r>
    <r>
      <rPr>
        <sz val="16"/>
        <rFont val="方正仿宋_GBK"/>
        <charset val="134"/>
      </rPr>
      <t>万元，用于新时代文明实践积分超市积分兑换，通过积分和物品兑换引导群众参与宣讲学习、村社公益事业、志愿服务活动等，养成良好文明习惯、遵纪守法、传承传统美德，破除陈规陋习，增强村民凝聚力。</t>
    </r>
  </si>
  <si>
    <t>东安镇</t>
  </si>
  <si>
    <r>
      <rPr>
        <sz val="16"/>
        <rFont val="方正仿宋_GBK"/>
        <charset val="134"/>
      </rPr>
      <t>通过</t>
    </r>
    <r>
      <rPr>
        <sz val="16"/>
        <rFont val="Times New Roman"/>
        <charset val="134"/>
      </rPr>
      <t>“</t>
    </r>
    <r>
      <rPr>
        <sz val="16"/>
        <rFont val="方正仿宋_GBK"/>
        <charset val="134"/>
      </rPr>
      <t>以奖代补</t>
    </r>
    <r>
      <rPr>
        <sz val="16"/>
        <rFont val="Times New Roman"/>
        <charset val="134"/>
      </rPr>
      <t>”</t>
    </r>
    <r>
      <rPr>
        <sz val="16"/>
        <rFont val="方正仿宋_GBK"/>
        <charset val="134"/>
      </rPr>
      <t>形式，以新时代文明实践</t>
    </r>
    <r>
      <rPr>
        <sz val="16"/>
        <rFont val="Times New Roman"/>
        <charset val="134"/>
      </rPr>
      <t>“</t>
    </r>
    <r>
      <rPr>
        <sz val="16"/>
        <rFont val="方正仿宋_GBK"/>
        <charset val="134"/>
      </rPr>
      <t>积分超市</t>
    </r>
    <r>
      <rPr>
        <sz val="16"/>
        <rFont val="Times New Roman"/>
        <charset val="134"/>
      </rPr>
      <t>”</t>
    </r>
    <r>
      <rPr>
        <sz val="16"/>
        <rFont val="方正仿宋_GBK"/>
        <charset val="134"/>
      </rPr>
      <t>为载体，发挥积分兑换物品的激励杠杆作用，激发全镇</t>
    </r>
    <r>
      <rPr>
        <sz val="16"/>
        <rFont val="Times New Roman"/>
        <charset val="134"/>
      </rPr>
      <t>3000</t>
    </r>
    <r>
      <rPr>
        <sz val="16"/>
        <rFont val="方正仿宋_GBK"/>
        <charset val="134"/>
      </rPr>
      <t>余户群众参与美丽乡村建设的积极性，为推进乡风文明、促进乡村振兴提供精神动力，推动东安镇乡村治理、乡风文明、文化振兴，培育和践行社会主义核心价值观。</t>
    </r>
  </si>
  <si>
    <r>
      <rPr>
        <sz val="16"/>
        <rFont val="方正仿宋_GBK"/>
        <charset val="134"/>
      </rPr>
      <t>一、群众参与：</t>
    </r>
    <r>
      <rPr>
        <sz val="16"/>
        <rFont val="Times New Roman"/>
        <charset val="134"/>
      </rPr>
      <t>15</t>
    </r>
    <r>
      <rPr>
        <sz val="16"/>
        <rFont val="方正仿宋_GBK"/>
        <charset val="134"/>
      </rPr>
      <t>人参与项目确定会议及入库选择，</t>
    </r>
    <r>
      <rPr>
        <sz val="16"/>
        <rFont val="Times New Roman"/>
        <charset val="134"/>
      </rPr>
      <t>5</t>
    </r>
    <r>
      <rPr>
        <sz val="16"/>
        <rFont val="方正仿宋_GBK"/>
        <charset val="134"/>
      </rPr>
      <t>人参与项目施工过程中施工质量和资金的监督。</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、通过积分和物品兑换，使人均增收</t>
    </r>
    <r>
      <rPr>
        <sz val="16"/>
        <rFont val="Times New Roman"/>
        <charset val="134"/>
      </rPr>
      <t>200</t>
    </r>
    <r>
      <rPr>
        <sz val="16"/>
        <rFont val="方正仿宋_GBK"/>
        <charset val="134"/>
      </rPr>
      <t>元左右。</t>
    </r>
    <r>
      <rPr>
        <sz val="16"/>
        <rFont val="Times New Roman"/>
        <charset val="134"/>
      </rPr>
      <t>2</t>
    </r>
    <r>
      <rPr>
        <sz val="16"/>
        <rFont val="方正仿宋_GBK"/>
        <charset val="134"/>
      </rPr>
      <t>、可以引导群众参与宣讲学习、村社公益事业、志恩服务活动等，养成良好文明习惯、遵纪守法、传承传统美德、破除陈规陋习、增强村民凝聚力、做有理想、有道德、有文化、有纪律的新型农民。</t>
    </r>
  </si>
  <si>
    <r>
      <rPr>
        <sz val="16"/>
        <rFont val="方正仿宋_GBK"/>
        <charset val="134"/>
      </rPr>
      <t>完善</t>
    </r>
    <r>
      <rPr>
        <sz val="16"/>
        <rFont val="Times New Roman"/>
        <charset val="134"/>
      </rPr>
      <t>10</t>
    </r>
    <r>
      <rPr>
        <sz val="16"/>
        <rFont val="方正仿宋_GBK"/>
        <charset val="134"/>
      </rPr>
      <t>个积分超市物资采购</t>
    </r>
  </si>
  <si>
    <r>
      <rPr>
        <sz val="16"/>
        <rFont val="方正仿宋_GBK"/>
        <charset val="134"/>
      </rPr>
      <t>项目（工程）验收合格率</t>
    </r>
    <r>
      <rPr>
        <sz val="16"/>
        <rFont val="Times New Roman"/>
        <charset val="134"/>
      </rPr>
      <t>100%</t>
    </r>
  </si>
  <si>
    <r>
      <rPr>
        <sz val="16"/>
        <rFont val="方正仿宋_GBK"/>
        <charset val="134"/>
      </rPr>
      <t>项目（工程）完成及时率</t>
    </r>
    <r>
      <rPr>
        <sz val="16"/>
        <rFont val="Times New Roman"/>
        <charset val="134"/>
      </rPr>
      <t>100%</t>
    </r>
  </si>
  <si>
    <r>
      <rPr>
        <sz val="16"/>
        <rFont val="Times New Roman"/>
        <charset val="134"/>
      </rPr>
      <t>2</t>
    </r>
    <r>
      <rPr>
        <sz val="16"/>
        <rFont val="方正仿宋_GBK"/>
        <charset val="134"/>
      </rPr>
      <t>万元</t>
    </r>
    <r>
      <rPr>
        <sz val="16"/>
        <rFont val="Times New Roman"/>
        <charset val="134"/>
      </rPr>
      <t>/</t>
    </r>
    <r>
      <rPr>
        <sz val="16"/>
        <rFont val="方正仿宋_GBK"/>
        <charset val="134"/>
      </rPr>
      <t>个积分超市</t>
    </r>
  </si>
  <si>
    <r>
      <rPr>
        <sz val="16"/>
        <rFont val="方正仿宋_GBK"/>
        <charset val="134"/>
      </rPr>
      <t>通过积分兑换奖品物资，降低群众生活开支约</t>
    </r>
    <r>
      <rPr>
        <sz val="16"/>
        <rFont val="Times New Roman"/>
        <charset val="134"/>
      </rPr>
      <t>2</t>
    </r>
    <r>
      <rPr>
        <sz val="16"/>
        <rFont val="方正仿宋_GBK"/>
        <charset val="134"/>
      </rPr>
      <t>万元。</t>
    </r>
  </si>
  <si>
    <r>
      <rPr>
        <sz val="16"/>
        <rFont val="方正仿宋_GBK"/>
        <charset val="134"/>
      </rPr>
      <t>受益农户</t>
    </r>
    <r>
      <rPr>
        <sz val="16"/>
        <rFont val="Times New Roman"/>
        <charset val="134"/>
      </rPr>
      <t>3706</t>
    </r>
    <r>
      <rPr>
        <sz val="16"/>
        <rFont val="方正仿宋_GBK"/>
        <charset val="134"/>
      </rPr>
      <t>户</t>
    </r>
    <r>
      <rPr>
        <sz val="16"/>
        <rFont val="Times New Roman"/>
        <charset val="134"/>
      </rPr>
      <t>10181</t>
    </r>
    <r>
      <rPr>
        <sz val="16"/>
        <rFont val="方正仿宋_GBK"/>
        <charset val="134"/>
      </rPr>
      <t>人，其中脱贫人口</t>
    </r>
    <r>
      <rPr>
        <sz val="16"/>
        <rFont val="Times New Roman"/>
        <charset val="134"/>
      </rPr>
      <t>578</t>
    </r>
    <r>
      <rPr>
        <sz val="16"/>
        <rFont val="方正仿宋_GBK"/>
        <charset val="134"/>
      </rPr>
      <t>户</t>
    </r>
    <r>
      <rPr>
        <sz val="16"/>
        <rFont val="Times New Roman"/>
        <charset val="134"/>
      </rPr>
      <t>2027</t>
    </r>
    <r>
      <rPr>
        <sz val="16"/>
        <rFont val="方正仿宋_GBK"/>
        <charset val="134"/>
      </rPr>
      <t>人</t>
    </r>
  </si>
  <si>
    <r>
      <rPr>
        <sz val="16"/>
        <rFont val="方正仿宋_GBK"/>
        <charset val="134"/>
      </rPr>
      <t>政策持续年限</t>
    </r>
    <r>
      <rPr>
        <sz val="16"/>
        <rFont val="Times New Roman"/>
        <charset val="134"/>
      </rPr>
      <t>1</t>
    </r>
    <r>
      <rPr>
        <sz val="16"/>
        <rFont val="方正仿宋_GBK"/>
        <charset val="134"/>
      </rPr>
      <t>年</t>
    </r>
  </si>
  <si>
    <r>
      <rPr>
        <sz val="16"/>
        <rFont val="Times New Roman"/>
        <charset val="134"/>
      </rPr>
      <t>3706</t>
    </r>
    <r>
      <rPr>
        <sz val="16"/>
        <rFont val="方正仿宋_GBK"/>
        <charset val="134"/>
      </rPr>
      <t>户</t>
    </r>
    <r>
      <rPr>
        <sz val="16"/>
        <rFont val="Times New Roman"/>
        <charset val="134"/>
      </rPr>
      <t>10181</t>
    </r>
    <r>
      <rPr>
        <sz val="16"/>
        <rFont val="方正仿宋_GBK"/>
        <charset val="134"/>
      </rPr>
      <t>人</t>
    </r>
  </si>
  <si>
    <r>
      <rPr>
        <sz val="16"/>
        <rFont val="Times New Roman"/>
        <charset val="134"/>
      </rPr>
      <t>578</t>
    </r>
    <r>
      <rPr>
        <sz val="16"/>
        <rFont val="方正仿宋_GBK"/>
        <charset val="134"/>
      </rPr>
      <t>户</t>
    </r>
    <r>
      <rPr>
        <sz val="16"/>
        <rFont val="Times New Roman"/>
        <charset val="134"/>
      </rPr>
      <t>2027</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</si>
  <si>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年东安镇新建村民居变民宿建设项目</t>
    </r>
  </si>
  <si>
    <r>
      <rPr>
        <sz val="16"/>
        <rFont val="方正仿宋_GBK"/>
        <charset val="134"/>
      </rPr>
      <t>对新建村核桃坪房屋</t>
    </r>
    <r>
      <rPr>
        <sz val="16"/>
        <rFont val="Times New Roman"/>
        <charset val="134"/>
      </rPr>
      <t>7</t>
    </r>
    <r>
      <rPr>
        <sz val="16"/>
        <rFont val="方正仿宋_GBK"/>
        <charset val="134"/>
      </rPr>
      <t>栋（产权属集体经济组织）进行改造升级，并配套完善接待经营施设设备。</t>
    </r>
  </si>
  <si>
    <t>东安镇新建村</t>
  </si>
  <si>
    <r>
      <rPr>
        <sz val="16"/>
        <rFont val="方正仿宋_GBK"/>
        <charset val="134"/>
      </rPr>
      <t>通过项目实施，实现新建村核桃坪</t>
    </r>
    <r>
      <rPr>
        <sz val="16"/>
        <rFont val="Times New Roman"/>
        <charset val="134"/>
      </rPr>
      <t>7</t>
    </r>
    <r>
      <rPr>
        <sz val="16"/>
        <rFont val="方正仿宋_GBK"/>
        <charset val="134"/>
      </rPr>
      <t>栋升级改造，推动民居变民宿，助力乡村旅游。带动周边群众</t>
    </r>
    <r>
      <rPr>
        <sz val="16"/>
        <rFont val="Times New Roman"/>
        <charset val="134"/>
      </rPr>
      <t>20</t>
    </r>
    <r>
      <rPr>
        <sz val="16"/>
        <rFont val="方正仿宋_GBK"/>
        <charset val="134"/>
      </rPr>
      <t>余人通过务工，人均增收</t>
    </r>
    <r>
      <rPr>
        <sz val="16"/>
        <rFont val="Times New Roman"/>
        <charset val="134"/>
      </rPr>
      <t>2000</t>
    </r>
    <r>
      <rPr>
        <sz val="16"/>
        <rFont val="方正仿宋_GBK"/>
        <charset val="134"/>
      </rPr>
      <t>元。</t>
    </r>
  </si>
  <si>
    <r>
      <rPr>
        <sz val="16"/>
        <rFont val="方正仿宋_GBK"/>
        <charset val="134"/>
      </rPr>
      <t>一、群众参与：</t>
    </r>
    <r>
      <rPr>
        <sz val="16"/>
        <rFont val="Times New Roman"/>
        <charset val="134"/>
      </rPr>
      <t>15</t>
    </r>
    <r>
      <rPr>
        <sz val="16"/>
        <rFont val="方正仿宋_GBK"/>
        <charset val="134"/>
      </rPr>
      <t>人参与项目确定会议及入库选择，</t>
    </r>
    <r>
      <rPr>
        <sz val="16"/>
        <rFont val="Times New Roman"/>
        <charset val="134"/>
      </rPr>
      <t>5</t>
    </r>
    <r>
      <rPr>
        <sz val="16"/>
        <rFont val="方正仿宋_GBK"/>
        <charset val="134"/>
      </rPr>
      <t>人参与项目施工过程中施工质量和资金的监督。</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、民宿建设过程中</t>
    </r>
    <r>
      <rPr>
        <sz val="16"/>
        <rFont val="Times New Roman"/>
        <charset val="134"/>
      </rPr>
      <t>20</t>
    </r>
    <r>
      <rPr>
        <sz val="16"/>
        <rFont val="方正仿宋_GBK"/>
        <charset val="134"/>
      </rPr>
      <t>余名群众通过就近务工，人均增加务工收入</t>
    </r>
    <r>
      <rPr>
        <sz val="16"/>
        <rFont val="Times New Roman"/>
        <charset val="134"/>
      </rPr>
      <t>2000</t>
    </r>
    <r>
      <rPr>
        <sz val="16"/>
        <rFont val="方正仿宋_GBK"/>
        <charset val="134"/>
      </rPr>
      <t>元；</t>
    </r>
    <r>
      <rPr>
        <sz val="16"/>
        <rFont val="Times New Roman"/>
        <charset val="134"/>
      </rPr>
      <t>2</t>
    </r>
    <r>
      <rPr>
        <sz val="16"/>
        <rFont val="方正仿宋_GBK"/>
        <charset val="134"/>
      </rPr>
      <t>、是民宿建成后带动当地旅游发展，群众本身服务于民宿及出售农特产品给游客，户均增收</t>
    </r>
    <r>
      <rPr>
        <sz val="16"/>
        <rFont val="Times New Roman"/>
        <charset val="134"/>
      </rPr>
      <t>500</t>
    </r>
    <r>
      <rPr>
        <sz val="16"/>
        <rFont val="方正仿宋_GBK"/>
        <charset val="134"/>
      </rPr>
      <t>元左右。</t>
    </r>
  </si>
  <si>
    <r>
      <rPr>
        <sz val="16"/>
        <rFont val="方正仿宋_GBK"/>
        <charset val="134"/>
      </rPr>
      <t>按照民宿标准升级改造新建村核桃坪房屋房屋</t>
    </r>
    <r>
      <rPr>
        <sz val="16"/>
        <rFont val="Times New Roman"/>
        <charset val="134"/>
      </rPr>
      <t>7</t>
    </r>
    <r>
      <rPr>
        <sz val="16"/>
        <rFont val="方正仿宋_GBK"/>
        <charset val="134"/>
      </rPr>
      <t>栋，配套完善服务设施设备，并实现招商运营。</t>
    </r>
  </si>
  <si>
    <t>改造老旧房屋，推动民居变民宿。</t>
  </si>
  <si>
    <r>
      <rPr>
        <sz val="16"/>
        <rFont val="方正仿宋_GBK"/>
        <charset val="134"/>
      </rPr>
      <t>完工及时率</t>
    </r>
    <r>
      <rPr>
        <sz val="16"/>
        <rFont val="Times New Roman"/>
        <charset val="134"/>
      </rPr>
      <t>100%</t>
    </r>
  </si>
  <si>
    <t>增加集体经济组织收入，带动周边群众务工，帮助销售农特产品。</t>
  </si>
  <si>
    <r>
      <rPr>
        <sz val="16"/>
        <rFont val="方正仿宋_GBK"/>
        <charset val="134"/>
      </rPr>
      <t>受益农户</t>
    </r>
    <r>
      <rPr>
        <sz val="16"/>
        <rFont val="Times New Roman"/>
        <charset val="134"/>
      </rPr>
      <t>389</t>
    </r>
    <r>
      <rPr>
        <sz val="16"/>
        <rFont val="方正仿宋_GBK"/>
        <charset val="134"/>
      </rPr>
      <t>户</t>
    </r>
    <r>
      <rPr>
        <sz val="16"/>
        <rFont val="Times New Roman"/>
        <charset val="134"/>
      </rPr>
      <t>1116</t>
    </r>
    <r>
      <rPr>
        <sz val="16"/>
        <rFont val="方正仿宋_GBK"/>
        <charset val="134"/>
      </rPr>
      <t>人，其中脱贫人口</t>
    </r>
    <r>
      <rPr>
        <sz val="16"/>
        <rFont val="Times New Roman"/>
        <charset val="134"/>
      </rPr>
      <t>58</t>
    </r>
    <r>
      <rPr>
        <sz val="16"/>
        <rFont val="方正仿宋_GBK"/>
        <charset val="134"/>
      </rPr>
      <t>户</t>
    </r>
    <r>
      <rPr>
        <sz val="16"/>
        <rFont val="Times New Roman"/>
        <charset val="134"/>
      </rPr>
      <t>202</t>
    </r>
    <r>
      <rPr>
        <sz val="16"/>
        <rFont val="方正仿宋_GBK"/>
        <charset val="134"/>
      </rPr>
      <t>人</t>
    </r>
  </si>
  <si>
    <t>市场主体承包经营，集体经济固定分红或按效益比例分红。</t>
  </si>
  <si>
    <r>
      <rPr>
        <sz val="16"/>
        <rFont val="方正仿宋_GBK"/>
        <charset val="134"/>
      </rPr>
      <t>城口县</t>
    </r>
    <r>
      <rPr>
        <sz val="16"/>
        <rFont val="Times New Roman"/>
        <charset val="134"/>
      </rPr>
      <t>2024</t>
    </r>
    <r>
      <rPr>
        <sz val="16"/>
        <rFont val="方正仿宋_GBK"/>
        <charset val="134"/>
      </rPr>
      <t>年东安镇沙湾村荷塘水居乡村旅游配套设施建设项目</t>
    </r>
  </si>
  <si>
    <r>
      <rPr>
        <sz val="16"/>
        <rFont val="方正仿宋_GBK"/>
        <charset val="134"/>
      </rPr>
      <t>对城口县</t>
    </r>
    <r>
      <rPr>
        <sz val="16"/>
        <rFont val="Times New Roman"/>
        <charset val="134"/>
      </rPr>
      <t>2023</t>
    </r>
    <r>
      <rPr>
        <sz val="16"/>
        <rFont val="方正仿宋_GBK"/>
        <charset val="134"/>
      </rPr>
      <t>年东安镇沙湾村农文旅融合项目进行配套升级，完善相关设施建设，建设莲藕堆码、清洗场</t>
    </r>
    <r>
      <rPr>
        <sz val="16"/>
        <rFont val="Times New Roman"/>
        <charset val="134"/>
      </rPr>
      <t>2000</t>
    </r>
    <r>
      <rPr>
        <sz val="16"/>
        <rFont val="方正仿宋_GBK"/>
        <charset val="134"/>
      </rPr>
      <t>平方米左右，莲藕耕作、采摘道</t>
    </r>
    <r>
      <rPr>
        <sz val="16"/>
        <rFont val="Times New Roman"/>
        <charset val="134"/>
      </rPr>
      <t>3000</t>
    </r>
    <r>
      <rPr>
        <sz val="16"/>
        <rFont val="方正仿宋_GBK"/>
        <charset val="134"/>
      </rPr>
      <t>米左右等，具体以实施方案为准。</t>
    </r>
  </si>
  <si>
    <t>东安镇沙湾村</t>
  </si>
  <si>
    <r>
      <rPr>
        <sz val="16"/>
        <rFont val="方正仿宋_GBK"/>
        <charset val="134"/>
      </rPr>
      <t>通过项目实施，助力乡村旅游、发展本镇特色产业、推广优势产业；带动休闲产业及周边农家乐增收，增收</t>
    </r>
    <r>
      <rPr>
        <sz val="16"/>
        <rFont val="Times New Roman"/>
        <charset val="134"/>
      </rPr>
      <t>6000</t>
    </r>
    <r>
      <rPr>
        <sz val="16"/>
        <rFont val="方正仿宋_GBK"/>
        <charset val="134"/>
      </rPr>
      <t>元</t>
    </r>
    <r>
      <rPr>
        <sz val="16"/>
        <rFont val="Times New Roman"/>
        <charset val="134"/>
      </rPr>
      <t>/</t>
    </r>
    <r>
      <rPr>
        <sz val="16"/>
        <rFont val="方正仿宋_GBK"/>
        <charset val="134"/>
      </rPr>
      <t>人；预计吸引周边游客</t>
    </r>
    <r>
      <rPr>
        <sz val="16"/>
        <rFont val="Times New Roman"/>
        <charset val="134"/>
      </rPr>
      <t>2000</t>
    </r>
    <r>
      <rPr>
        <sz val="16"/>
        <rFont val="方正仿宋_GBK"/>
        <charset val="134"/>
      </rPr>
      <t>余人次前来游玩。项目实施过程中，带动周边群众</t>
    </r>
    <r>
      <rPr>
        <sz val="16"/>
        <rFont val="Times New Roman"/>
        <charset val="134"/>
      </rPr>
      <t>100</t>
    </r>
    <r>
      <rPr>
        <sz val="16"/>
        <rFont val="方正仿宋_GBK"/>
        <charset val="134"/>
      </rPr>
      <t>余人务工，年人均增收</t>
    </r>
    <r>
      <rPr>
        <sz val="16"/>
        <rFont val="Times New Roman"/>
        <charset val="134"/>
      </rPr>
      <t>2000</t>
    </r>
    <r>
      <rPr>
        <sz val="16"/>
        <rFont val="方正仿宋_GBK"/>
        <charset val="134"/>
      </rPr>
      <t>元左右；项目建成后增加集体经济组织收入，持续巩固脱贫攻坚成果。提供稳定就业岗位</t>
    </r>
    <r>
      <rPr>
        <sz val="16"/>
        <rFont val="Times New Roman"/>
        <charset val="134"/>
      </rPr>
      <t>5</t>
    </r>
    <r>
      <rPr>
        <sz val="16"/>
        <rFont val="方正仿宋_GBK"/>
        <charset val="134"/>
      </rPr>
      <t>个。</t>
    </r>
  </si>
  <si>
    <r>
      <rPr>
        <sz val="16"/>
        <rFont val="方正仿宋_GBK"/>
        <charset val="134"/>
      </rPr>
      <t>一、群众参与：</t>
    </r>
    <r>
      <rPr>
        <sz val="16"/>
        <rFont val="Times New Roman"/>
        <charset val="134"/>
      </rPr>
      <t>15</t>
    </r>
    <r>
      <rPr>
        <sz val="16"/>
        <rFont val="方正仿宋_GBK"/>
        <charset val="134"/>
      </rPr>
      <t>人参与项目确定会议及入库选择，</t>
    </r>
    <r>
      <rPr>
        <sz val="16"/>
        <rFont val="Times New Roman"/>
        <charset val="134"/>
      </rPr>
      <t>5</t>
    </r>
    <r>
      <rPr>
        <sz val="16"/>
        <rFont val="方正仿宋_GBK"/>
        <charset val="134"/>
      </rPr>
      <t>人参与项目施工过程中施工质量和资金的监督。</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、项目施工带动周边群众</t>
    </r>
    <r>
      <rPr>
        <sz val="16"/>
        <rFont val="Times New Roman"/>
        <charset val="134"/>
      </rPr>
      <t>100</t>
    </r>
    <r>
      <rPr>
        <sz val="16"/>
        <rFont val="方正仿宋_GBK"/>
        <charset val="134"/>
      </rPr>
      <t>余人务工，年人均增收</t>
    </r>
    <r>
      <rPr>
        <sz val="16"/>
        <rFont val="Times New Roman"/>
        <charset val="134"/>
      </rPr>
      <t>2000</t>
    </r>
    <r>
      <rPr>
        <sz val="16"/>
        <rFont val="方正仿宋_GBK"/>
        <charset val="134"/>
      </rPr>
      <t>元左右；</t>
    </r>
    <r>
      <rPr>
        <sz val="16"/>
        <rFont val="Times New Roman"/>
        <charset val="134"/>
      </rPr>
      <t>2</t>
    </r>
    <r>
      <rPr>
        <sz val="16"/>
        <rFont val="方正仿宋_GBK"/>
        <charset val="134"/>
      </rPr>
      <t>、项目建成后，形成乡村旅游耍点，带动周边群众</t>
    </r>
    <r>
      <rPr>
        <sz val="16"/>
        <rFont val="Times New Roman"/>
        <charset val="134"/>
      </rPr>
      <t>20</t>
    </r>
    <r>
      <rPr>
        <sz val="16"/>
        <rFont val="方正仿宋_GBK"/>
        <charset val="134"/>
      </rPr>
      <t>余人通过发展乡村旅游配套产业，户均增收</t>
    </r>
    <r>
      <rPr>
        <sz val="16"/>
        <rFont val="Times New Roman"/>
        <charset val="134"/>
      </rPr>
      <t>2000</t>
    </r>
    <r>
      <rPr>
        <sz val="16"/>
        <rFont val="方正仿宋_GBK"/>
        <charset val="134"/>
      </rPr>
      <t>元。</t>
    </r>
  </si>
  <si>
    <r>
      <rPr>
        <sz val="16"/>
        <rFont val="方正仿宋_GBK"/>
        <charset val="134"/>
      </rPr>
      <t>建设应急避难场所</t>
    </r>
    <r>
      <rPr>
        <sz val="16"/>
        <rFont val="Times New Roman"/>
        <charset val="134"/>
      </rPr>
      <t>2000</t>
    </r>
    <r>
      <rPr>
        <sz val="16"/>
        <rFont val="方正仿宋_GBK"/>
        <charset val="134"/>
      </rPr>
      <t>平方米左右，应急救援通道</t>
    </r>
    <r>
      <rPr>
        <sz val="16"/>
        <rFont val="Times New Roman"/>
        <charset val="134"/>
      </rPr>
      <t>3000</t>
    </r>
    <r>
      <rPr>
        <sz val="16"/>
        <rFont val="方正仿宋_GBK"/>
        <charset val="134"/>
      </rPr>
      <t>米左右等乡村旅游设施建设，具体以实际为准。</t>
    </r>
  </si>
  <si>
    <t>群众参与项目建设讨论和建设过程中的质量监管，就近务工。同时，做好乡村旅游配套服务实现增收</t>
  </si>
  <si>
    <r>
      <rPr>
        <sz val="16"/>
        <rFont val="方正仿宋_GBK"/>
        <charset val="134"/>
      </rPr>
      <t>受益总人口约</t>
    </r>
    <r>
      <rPr>
        <sz val="16"/>
        <rFont val="Times New Roman"/>
        <charset val="134"/>
      </rPr>
      <t>1086</t>
    </r>
    <r>
      <rPr>
        <sz val="16"/>
        <rFont val="方正仿宋_GBK"/>
        <charset val="134"/>
      </rPr>
      <t>人，其中脱贫人口及监测户</t>
    </r>
    <r>
      <rPr>
        <sz val="16"/>
        <rFont val="Times New Roman"/>
        <charset val="134"/>
      </rPr>
      <t>205</t>
    </r>
    <r>
      <rPr>
        <sz val="16"/>
        <rFont val="方正仿宋_GBK"/>
        <charset val="134"/>
      </rPr>
      <t>人</t>
    </r>
  </si>
  <si>
    <t>市场主体承包经营生产，集体经济固定分红或按效益比例分红。</t>
  </si>
  <si>
    <r>
      <rPr>
        <sz val="16"/>
        <rFont val="方正仿宋_GBK"/>
        <charset val="134"/>
      </rPr>
      <t>城口县</t>
    </r>
    <r>
      <rPr>
        <sz val="16"/>
        <rFont val="Times New Roman"/>
        <charset val="0"/>
      </rPr>
      <t>2024</t>
    </r>
    <r>
      <rPr>
        <sz val="16"/>
        <rFont val="方正仿宋_GBK"/>
        <charset val="134"/>
      </rPr>
      <t>年咸宜镇新茶园管护产业提升示范基地项目</t>
    </r>
  </si>
  <si>
    <r>
      <rPr>
        <sz val="16"/>
        <rFont val="方正仿宋_GBK"/>
        <charset val="134"/>
      </rPr>
      <t>新定植</t>
    </r>
    <r>
      <rPr>
        <sz val="16"/>
        <rFont val="Times New Roman"/>
        <charset val="134"/>
      </rPr>
      <t>20</t>
    </r>
    <r>
      <rPr>
        <sz val="16"/>
        <rFont val="方正仿宋_GBK"/>
        <charset val="134"/>
      </rPr>
      <t>亩茶园，种植</t>
    </r>
    <r>
      <rPr>
        <sz val="16"/>
        <rFont val="Times New Roman"/>
        <charset val="134"/>
      </rPr>
      <t>5</t>
    </r>
    <r>
      <rPr>
        <sz val="16"/>
        <rFont val="方正仿宋_GBK"/>
        <charset val="134"/>
      </rPr>
      <t>年苗。（具体以实施方案为准）。</t>
    </r>
  </si>
  <si>
    <t>咸宜镇李坪村</t>
  </si>
  <si>
    <r>
      <rPr>
        <sz val="16"/>
        <rFont val="方正仿宋_GBK"/>
        <charset val="134"/>
      </rPr>
      <t>该项目的建设能提升茶叶产业产量，增加群众收入。受益群众</t>
    </r>
    <r>
      <rPr>
        <sz val="16"/>
        <rFont val="Times New Roman"/>
        <charset val="134"/>
      </rPr>
      <t>42</t>
    </r>
    <r>
      <rPr>
        <sz val="16"/>
        <rFont val="方正仿宋_GBK"/>
        <charset val="134"/>
      </rPr>
      <t>户</t>
    </r>
    <r>
      <rPr>
        <sz val="16"/>
        <rFont val="Times New Roman"/>
        <charset val="134"/>
      </rPr>
      <t>138</t>
    </r>
    <r>
      <rPr>
        <sz val="16"/>
        <rFont val="方正仿宋_GBK"/>
        <charset val="134"/>
      </rPr>
      <t>人，其中脱贫户</t>
    </r>
    <r>
      <rPr>
        <sz val="16"/>
        <rFont val="Times New Roman"/>
        <charset val="134"/>
      </rPr>
      <t>8</t>
    </r>
    <r>
      <rPr>
        <sz val="16"/>
        <rFont val="方正仿宋_GBK"/>
        <charset val="134"/>
      </rPr>
      <t>户</t>
    </r>
    <r>
      <rPr>
        <sz val="16"/>
        <rFont val="Times New Roman"/>
        <charset val="134"/>
      </rPr>
      <t>38</t>
    </r>
    <r>
      <rPr>
        <sz val="16"/>
        <rFont val="方正仿宋_GBK"/>
        <charset val="134"/>
      </rPr>
      <t>人。</t>
    </r>
  </si>
  <si>
    <r>
      <rPr>
        <sz val="16"/>
        <rFont val="Times New Roman"/>
        <charset val="0"/>
      </rPr>
      <t>1.</t>
    </r>
    <r>
      <rPr>
        <sz val="16"/>
        <rFont val="方正仿宋_GBK"/>
        <charset val="0"/>
      </rPr>
      <t>群众参与：</t>
    </r>
    <r>
      <rPr>
        <sz val="16"/>
        <rFont val="Times New Roman"/>
        <charset val="0"/>
      </rPr>
      <t>20</t>
    </r>
    <r>
      <rPr>
        <sz val="16"/>
        <rFont val="方正仿宋_GBK"/>
        <charset val="0"/>
      </rPr>
      <t>人以上参与项目的选择、实施、监督和管理；</t>
    </r>
    <r>
      <rPr>
        <sz val="16"/>
        <rFont val="Times New Roman"/>
        <charset val="0"/>
      </rPr>
      <t xml:space="preserve">
2.</t>
    </r>
    <r>
      <rPr>
        <sz val="16"/>
        <rFont val="方正仿宋_GBK"/>
        <charset val="0"/>
      </rPr>
      <t>利益联结机制：带动</t>
    </r>
    <r>
      <rPr>
        <sz val="16"/>
        <rFont val="Times New Roman"/>
        <charset val="0"/>
      </rPr>
      <t>10</t>
    </r>
    <r>
      <rPr>
        <sz val="16"/>
        <rFont val="方正仿宋_GBK"/>
        <charset val="0"/>
      </rPr>
      <t>户脱贫户户均增收</t>
    </r>
    <r>
      <rPr>
        <sz val="16"/>
        <rFont val="Times New Roman"/>
        <charset val="0"/>
      </rPr>
      <t>1000</t>
    </r>
    <r>
      <rPr>
        <sz val="16"/>
        <rFont val="方正仿宋_GBK"/>
        <charset val="0"/>
      </rPr>
      <t>元以上。</t>
    </r>
  </si>
  <si>
    <r>
      <rPr>
        <sz val="16"/>
        <rFont val="方正仿宋_GBK"/>
        <charset val="134"/>
      </rPr>
      <t>新定植</t>
    </r>
    <r>
      <rPr>
        <sz val="16"/>
        <rFont val="Times New Roman"/>
        <charset val="134"/>
      </rPr>
      <t>20</t>
    </r>
    <r>
      <rPr>
        <sz val="16"/>
        <rFont val="方正仿宋_GBK"/>
        <charset val="134"/>
      </rPr>
      <t>亩茶园，种植</t>
    </r>
    <r>
      <rPr>
        <sz val="16"/>
        <rFont val="Times New Roman"/>
        <charset val="134"/>
      </rPr>
      <t>5</t>
    </r>
    <r>
      <rPr>
        <sz val="16"/>
        <rFont val="方正仿宋_GBK"/>
        <charset val="134"/>
      </rPr>
      <t>年苗。（具体以实施方案为准）</t>
    </r>
  </si>
  <si>
    <r>
      <rPr>
        <sz val="16"/>
        <rFont val="方正仿宋_GBK"/>
        <charset val="134"/>
      </rPr>
      <t>质量达标率</t>
    </r>
    <r>
      <rPr>
        <sz val="16"/>
        <rFont val="Times New Roman"/>
        <charset val="0"/>
      </rPr>
      <t>100%</t>
    </r>
  </si>
  <si>
    <r>
      <rPr>
        <sz val="16"/>
        <rFont val="方正仿宋_GBK"/>
        <charset val="134"/>
      </rPr>
      <t>项目完工及时率</t>
    </r>
    <r>
      <rPr>
        <sz val="16"/>
        <rFont val="Times New Roman"/>
        <charset val="0"/>
      </rPr>
      <t>100%</t>
    </r>
  </si>
  <si>
    <r>
      <rPr>
        <sz val="16"/>
        <rFont val="方正仿宋_GBK"/>
        <charset val="0"/>
      </rPr>
      <t>控制成本在</t>
    </r>
    <r>
      <rPr>
        <sz val="16"/>
        <rFont val="Times New Roman"/>
        <charset val="0"/>
      </rPr>
      <t>50</t>
    </r>
    <r>
      <rPr>
        <sz val="16"/>
        <rFont val="方正仿宋_GBK"/>
        <charset val="0"/>
      </rPr>
      <t>万以内</t>
    </r>
  </si>
  <si>
    <r>
      <rPr>
        <sz val="16"/>
        <rFont val="方正仿宋_GBK"/>
        <charset val="134"/>
      </rPr>
      <t>群众采摘茶叶收入为</t>
    </r>
    <r>
      <rPr>
        <sz val="16"/>
        <rFont val="Times New Roman"/>
        <charset val="0"/>
      </rPr>
      <t>500-2000</t>
    </r>
    <r>
      <rPr>
        <sz val="16"/>
        <rFont val="方正仿宋_GBK"/>
        <charset val="134"/>
      </rPr>
      <t>元</t>
    </r>
    <r>
      <rPr>
        <sz val="16"/>
        <rFont val="Times New Roman"/>
        <charset val="0"/>
      </rPr>
      <t>/</t>
    </r>
    <r>
      <rPr>
        <sz val="16"/>
        <rFont val="方正仿宋_GBK"/>
        <charset val="134"/>
      </rPr>
      <t>亩</t>
    </r>
  </si>
  <si>
    <r>
      <rPr>
        <sz val="16"/>
        <rFont val="方正仿宋_GBK"/>
        <charset val="134"/>
      </rPr>
      <t>农户</t>
    </r>
    <r>
      <rPr>
        <sz val="16"/>
        <rFont val="Times New Roman"/>
        <charset val="134"/>
      </rPr>
      <t>10</t>
    </r>
    <r>
      <rPr>
        <sz val="16"/>
        <rFont val="方正仿宋_GBK"/>
        <charset val="134"/>
      </rPr>
      <t>户</t>
    </r>
    <r>
      <rPr>
        <sz val="16"/>
        <rFont val="Times New Roman"/>
        <charset val="134"/>
      </rPr>
      <t>,20</t>
    </r>
    <r>
      <rPr>
        <sz val="16"/>
        <rFont val="方正仿宋_GBK"/>
        <charset val="134"/>
      </rPr>
      <t>人受益</t>
    </r>
  </si>
  <si>
    <r>
      <rPr>
        <sz val="16"/>
        <rFont val="方正仿宋_GBK"/>
        <charset val="134"/>
      </rPr>
      <t>新建使用年限</t>
    </r>
    <r>
      <rPr>
        <sz val="16"/>
        <rFont val="Times New Roman"/>
        <charset val="0"/>
      </rPr>
      <t>≥5</t>
    </r>
    <r>
      <rPr>
        <sz val="16"/>
        <rFont val="方正仿宋_GBK"/>
        <charset val="134"/>
      </rPr>
      <t>年。</t>
    </r>
  </si>
  <si>
    <r>
      <rPr>
        <sz val="16"/>
        <rFont val="方正仿宋_GBK"/>
        <charset val="134"/>
      </rPr>
      <t>贫困人口及所有居民满意度</t>
    </r>
    <r>
      <rPr>
        <sz val="16"/>
        <rFont val="Times New Roman"/>
        <charset val="0"/>
      </rPr>
      <t>99%</t>
    </r>
    <r>
      <rPr>
        <sz val="16"/>
        <rFont val="方正仿宋_GBK"/>
        <charset val="134"/>
      </rPr>
      <t>以上</t>
    </r>
  </si>
  <si>
    <t>咸宜镇人民政府</t>
  </si>
  <si>
    <t>许良兵</t>
  </si>
  <si>
    <r>
      <rPr>
        <sz val="16"/>
        <rFont val="方正仿宋_GBK"/>
        <charset val="134"/>
      </rPr>
      <t>城口县</t>
    </r>
    <r>
      <rPr>
        <sz val="16"/>
        <rFont val="Times New Roman"/>
        <charset val="134"/>
      </rPr>
      <t>2024</t>
    </r>
    <r>
      <rPr>
        <sz val="16"/>
        <rFont val="方正仿宋_GBK"/>
        <charset val="134"/>
      </rPr>
      <t>年咸宜镇明咸路生态修复项目</t>
    </r>
  </si>
  <si>
    <r>
      <rPr>
        <sz val="16"/>
        <rFont val="方正仿宋_GBK"/>
        <charset val="134"/>
      </rPr>
      <t>生产项目</t>
    </r>
    <r>
      <rPr>
        <sz val="16"/>
        <rFont val="Times New Roman"/>
        <charset val="134"/>
      </rPr>
      <t xml:space="preserve"> </t>
    </r>
  </si>
  <si>
    <r>
      <rPr>
        <sz val="16"/>
        <rFont val="方正仿宋_GBK"/>
        <charset val="134"/>
      </rPr>
      <t>对明咸路两旁长约</t>
    </r>
    <r>
      <rPr>
        <sz val="16"/>
        <rFont val="Times New Roman"/>
        <charset val="134"/>
      </rPr>
      <t>7</t>
    </r>
    <r>
      <rPr>
        <sz val="16"/>
        <rFont val="方正仿宋_GBK"/>
        <charset val="134"/>
      </rPr>
      <t>公里道路进行生态补充，完善周边配套附属设施。具体以实施方案为准。</t>
    </r>
  </si>
  <si>
    <t>咸宜村、李坪村、明月村</t>
  </si>
  <si>
    <r>
      <rPr>
        <sz val="16"/>
        <rFont val="方正仿宋_GBK"/>
        <charset val="134"/>
      </rPr>
      <t>该项目建成后能够有效改善辖区内群众生活环境，防止水土流失，保障生态多样性。受益群众</t>
    </r>
    <r>
      <rPr>
        <sz val="16"/>
        <rFont val="Times New Roman"/>
        <charset val="134"/>
      </rPr>
      <t>75</t>
    </r>
    <r>
      <rPr>
        <sz val="16"/>
        <rFont val="方正仿宋_GBK"/>
        <charset val="134"/>
      </rPr>
      <t>户</t>
    </r>
    <r>
      <rPr>
        <sz val="16"/>
        <rFont val="Times New Roman"/>
        <charset val="134"/>
      </rPr>
      <t>295</t>
    </r>
    <r>
      <rPr>
        <sz val="16"/>
        <rFont val="方正仿宋_GBK"/>
        <charset val="134"/>
      </rPr>
      <t>人，其中脱贫户</t>
    </r>
    <r>
      <rPr>
        <sz val="16"/>
        <rFont val="Times New Roman"/>
        <charset val="134"/>
      </rPr>
      <t>22</t>
    </r>
    <r>
      <rPr>
        <sz val="16"/>
        <rFont val="方正仿宋_GBK"/>
        <charset val="134"/>
      </rPr>
      <t>户</t>
    </r>
    <r>
      <rPr>
        <sz val="16"/>
        <rFont val="Times New Roman"/>
        <charset val="134"/>
      </rPr>
      <t>84</t>
    </r>
    <r>
      <rPr>
        <sz val="16"/>
        <rFont val="方正仿宋_GBK"/>
        <charset val="134"/>
      </rPr>
      <t>人。</t>
    </r>
  </si>
  <si>
    <r>
      <rPr>
        <sz val="16"/>
        <rFont val="Times New Roman"/>
        <charset val="134"/>
      </rPr>
      <t>1.</t>
    </r>
    <r>
      <rPr>
        <sz val="16"/>
        <rFont val="方正仿宋_GBK"/>
        <charset val="134"/>
      </rPr>
      <t>群众参与：</t>
    </r>
    <r>
      <rPr>
        <sz val="16"/>
        <rFont val="Times New Roman"/>
        <charset val="134"/>
      </rPr>
      <t>11</t>
    </r>
    <r>
      <rPr>
        <sz val="16"/>
        <rFont val="方正仿宋_GBK"/>
        <charset val="134"/>
      </rPr>
      <t>人以上参与项目的选择、实施、监督和管理；</t>
    </r>
    <r>
      <rPr>
        <sz val="16"/>
        <rFont val="Times New Roman"/>
        <charset val="134"/>
      </rPr>
      <t xml:space="preserve">
2.</t>
    </r>
    <r>
      <rPr>
        <sz val="16"/>
        <rFont val="方正仿宋_GBK"/>
        <charset val="134"/>
      </rPr>
      <t>利益联结机制：预计增加临时就业岗位</t>
    </r>
    <r>
      <rPr>
        <sz val="16"/>
        <rFont val="Times New Roman"/>
        <charset val="134"/>
      </rPr>
      <t>15</t>
    </r>
    <r>
      <rPr>
        <sz val="16"/>
        <rFont val="方正仿宋_GBK"/>
        <charset val="134"/>
      </rPr>
      <t>个，带动群众增收约</t>
    </r>
    <r>
      <rPr>
        <sz val="16"/>
        <rFont val="Times New Roman"/>
        <charset val="134"/>
      </rPr>
      <t>2000</t>
    </r>
    <r>
      <rPr>
        <sz val="16"/>
        <rFont val="方正仿宋_GBK"/>
        <charset val="134"/>
      </rPr>
      <t>元。</t>
    </r>
  </si>
  <si>
    <r>
      <rPr>
        <sz val="16"/>
        <rFont val="方正仿宋_GBK"/>
        <charset val="134"/>
      </rPr>
      <t>对明咸路两旁长约</t>
    </r>
    <r>
      <rPr>
        <sz val="16"/>
        <rFont val="Times New Roman"/>
        <charset val="134"/>
      </rPr>
      <t>7</t>
    </r>
    <r>
      <rPr>
        <sz val="16"/>
        <rFont val="方正仿宋_GBK"/>
        <charset val="134"/>
      </rPr>
      <t>公里道路进行生态补充，完善周边配套附属设施。</t>
    </r>
  </si>
  <si>
    <r>
      <rPr>
        <sz val="16"/>
        <rFont val="方正仿宋_GBK"/>
        <charset val="134"/>
      </rPr>
      <t>控制成本</t>
    </r>
    <r>
      <rPr>
        <sz val="16"/>
        <rFont val="Times New Roman"/>
        <charset val="134"/>
      </rPr>
      <t>300</t>
    </r>
    <r>
      <rPr>
        <sz val="16"/>
        <rFont val="方正仿宋_GBK"/>
        <charset val="134"/>
      </rPr>
      <t>万元以内</t>
    </r>
  </si>
  <si>
    <r>
      <rPr>
        <sz val="16"/>
        <rFont val="方正仿宋_GBK"/>
        <charset val="134"/>
      </rPr>
      <t>增加临时就业岗位</t>
    </r>
    <r>
      <rPr>
        <sz val="16"/>
        <rFont val="Times New Roman"/>
        <charset val="134"/>
      </rPr>
      <t>15</t>
    </r>
    <r>
      <rPr>
        <sz val="16"/>
        <rFont val="方正仿宋_GBK"/>
        <charset val="134"/>
      </rPr>
      <t>个，带动群众增收约</t>
    </r>
    <r>
      <rPr>
        <sz val="16"/>
        <rFont val="Times New Roman"/>
        <charset val="134"/>
      </rPr>
      <t>2000</t>
    </r>
    <r>
      <rPr>
        <sz val="16"/>
        <rFont val="方正仿宋_GBK"/>
        <charset val="134"/>
      </rPr>
      <t>元。</t>
    </r>
  </si>
  <si>
    <r>
      <rPr>
        <sz val="16"/>
        <rFont val="方正仿宋_GBK"/>
        <charset val="134"/>
      </rPr>
      <t>受益群众</t>
    </r>
    <r>
      <rPr>
        <sz val="16"/>
        <rFont val="Times New Roman"/>
        <charset val="134"/>
      </rPr>
      <t>75</t>
    </r>
    <r>
      <rPr>
        <sz val="16"/>
        <rFont val="方正仿宋_GBK"/>
        <charset val="134"/>
      </rPr>
      <t>户</t>
    </r>
    <r>
      <rPr>
        <sz val="16"/>
        <rFont val="Times New Roman"/>
        <charset val="134"/>
      </rPr>
      <t>295</t>
    </r>
    <r>
      <rPr>
        <sz val="16"/>
        <rFont val="方正仿宋_GBK"/>
        <charset val="134"/>
      </rPr>
      <t>人，其中脱贫户</t>
    </r>
    <r>
      <rPr>
        <sz val="16"/>
        <rFont val="Times New Roman"/>
        <charset val="134"/>
      </rPr>
      <t>22</t>
    </r>
    <r>
      <rPr>
        <sz val="16"/>
        <rFont val="方正仿宋_GBK"/>
        <charset val="134"/>
      </rPr>
      <t>户</t>
    </r>
    <r>
      <rPr>
        <sz val="16"/>
        <rFont val="Times New Roman"/>
        <charset val="134"/>
      </rPr>
      <t>84</t>
    </r>
    <r>
      <rPr>
        <sz val="16"/>
        <rFont val="方正仿宋_GBK"/>
        <charset val="134"/>
      </rPr>
      <t>人。</t>
    </r>
  </si>
  <si>
    <r>
      <rPr>
        <sz val="16"/>
        <rFont val="方正仿宋_GBK"/>
        <charset val="134"/>
      </rPr>
      <t>新建使用年限</t>
    </r>
    <r>
      <rPr>
        <sz val="16"/>
        <rFont val="Times New Roman"/>
        <charset val="134"/>
      </rPr>
      <t>≥8</t>
    </r>
    <r>
      <rPr>
        <sz val="16"/>
        <rFont val="方正仿宋_GBK"/>
        <charset val="134"/>
      </rPr>
      <t>年。</t>
    </r>
  </si>
  <si>
    <r>
      <rPr>
        <sz val="16"/>
        <rFont val="方正仿宋_GBK"/>
        <charset val="134"/>
      </rPr>
      <t>群众及所有居民满意度</t>
    </r>
    <r>
      <rPr>
        <sz val="16"/>
        <rFont val="Times New Roman"/>
        <charset val="0"/>
      </rPr>
      <t>99%</t>
    </r>
    <r>
      <rPr>
        <sz val="16"/>
        <rFont val="方正仿宋_GBK"/>
        <charset val="134"/>
      </rPr>
      <t>以上</t>
    </r>
  </si>
  <si>
    <r>
      <rPr>
        <sz val="16"/>
        <rFont val="方正仿宋_GBK"/>
        <charset val="134"/>
      </rPr>
      <t>城口县</t>
    </r>
    <r>
      <rPr>
        <sz val="16"/>
        <rFont val="Times New Roman"/>
        <charset val="134"/>
      </rPr>
      <t>2024</t>
    </r>
    <r>
      <rPr>
        <sz val="16"/>
        <rFont val="方正仿宋_GBK"/>
        <charset val="134"/>
      </rPr>
      <t>年咸宜镇生猪及城口老腊肉产业项目</t>
    </r>
  </si>
  <si>
    <r>
      <rPr>
        <sz val="16"/>
        <rFont val="方正仿宋_GBK"/>
        <charset val="134"/>
      </rPr>
      <t>对咸宜镇</t>
    </r>
    <r>
      <rPr>
        <sz val="16"/>
        <rFont val="Times New Roman"/>
        <charset val="134"/>
      </rPr>
      <t>50</t>
    </r>
    <r>
      <rPr>
        <sz val="16"/>
        <rFont val="方正仿宋_GBK"/>
        <charset val="134"/>
      </rPr>
      <t>头以上的规模养殖户出栏生猪按照</t>
    </r>
    <r>
      <rPr>
        <sz val="16"/>
        <rFont val="Times New Roman"/>
        <charset val="134"/>
      </rPr>
      <t>100</t>
    </r>
    <r>
      <rPr>
        <sz val="16"/>
        <rFont val="方正仿宋_GBK"/>
        <charset val="134"/>
      </rPr>
      <t>元</t>
    </r>
    <r>
      <rPr>
        <sz val="16"/>
        <rFont val="Times New Roman"/>
        <charset val="134"/>
      </rPr>
      <t>/</t>
    </r>
    <r>
      <rPr>
        <sz val="16"/>
        <rFont val="方正仿宋_GBK"/>
        <charset val="134"/>
      </rPr>
      <t>头进行补贴，对收购一般养殖户生猪腊肉加工坊按照</t>
    </r>
    <r>
      <rPr>
        <sz val="16"/>
        <rFont val="Times New Roman"/>
        <charset val="134"/>
      </rPr>
      <t>100</t>
    </r>
    <r>
      <rPr>
        <sz val="16"/>
        <rFont val="方正仿宋_GBK"/>
        <charset val="134"/>
      </rPr>
      <t>元</t>
    </r>
    <r>
      <rPr>
        <sz val="16"/>
        <rFont val="Times New Roman"/>
        <charset val="134"/>
      </rPr>
      <t>/</t>
    </r>
    <r>
      <rPr>
        <sz val="16"/>
        <rFont val="方正仿宋_GBK"/>
        <charset val="134"/>
      </rPr>
      <t>头进行奖补。</t>
    </r>
  </si>
  <si>
    <t>咸宜镇</t>
  </si>
  <si>
    <r>
      <rPr>
        <sz val="16"/>
        <rFont val="方正仿宋_GBK"/>
        <charset val="134"/>
      </rPr>
      <t>该项目的建设</t>
    </r>
    <r>
      <rPr>
        <sz val="16"/>
        <rFont val="Times New Roman"/>
        <charset val="134"/>
      </rPr>
      <t>1.</t>
    </r>
    <r>
      <rPr>
        <sz val="16"/>
        <rFont val="方正仿宋_GBK"/>
        <charset val="134"/>
      </rPr>
      <t>增强农户生猪养殖积极性，能够稳定咸宜生猪及老腊肉产业市场。</t>
    </r>
    <r>
      <rPr>
        <sz val="16"/>
        <rFont val="Times New Roman"/>
        <charset val="134"/>
      </rPr>
      <t>2.</t>
    </r>
    <r>
      <rPr>
        <sz val="16"/>
        <rFont val="方正仿宋_GBK"/>
        <charset val="134"/>
      </rPr>
      <t>扶持腊肉加工作坊，让本地加工企业收购本地商品猪加工老腊肉，带动本地猪销售。</t>
    </r>
    <r>
      <rPr>
        <sz val="16"/>
        <rFont val="Times New Roman"/>
        <charset val="134"/>
      </rPr>
      <t xml:space="preserve">
3.</t>
    </r>
    <r>
      <rPr>
        <sz val="16"/>
        <rFont val="方正仿宋_GBK"/>
        <charset val="134"/>
      </rPr>
      <t>产业增收的途径。</t>
    </r>
    <r>
      <rPr>
        <sz val="16"/>
        <rFont val="Times New Roman"/>
        <charset val="134"/>
      </rPr>
      <t xml:space="preserve">
4.</t>
    </r>
    <r>
      <rPr>
        <sz val="16"/>
        <rFont val="方正仿宋_GBK"/>
        <charset val="134"/>
      </rPr>
      <t>受益群众</t>
    </r>
    <r>
      <rPr>
        <sz val="16"/>
        <rFont val="Times New Roman"/>
        <charset val="134"/>
      </rPr>
      <t>30</t>
    </r>
    <r>
      <rPr>
        <sz val="16"/>
        <rFont val="方正仿宋_GBK"/>
        <charset val="134"/>
      </rPr>
      <t>余户，其中脱贫户</t>
    </r>
    <r>
      <rPr>
        <sz val="16"/>
        <rFont val="Times New Roman"/>
        <charset val="134"/>
      </rPr>
      <t>8</t>
    </r>
    <r>
      <rPr>
        <sz val="16"/>
        <rFont val="方正仿宋_GBK"/>
        <charset val="134"/>
      </rPr>
      <t>户</t>
    </r>
  </si>
  <si>
    <r>
      <rPr>
        <sz val="16"/>
        <rFont val="Times New Roman"/>
        <charset val="134"/>
      </rPr>
      <t>1.</t>
    </r>
    <r>
      <rPr>
        <sz val="16"/>
        <rFont val="方正仿宋_GBK"/>
        <charset val="134"/>
      </rPr>
      <t>群众参与：</t>
    </r>
    <r>
      <rPr>
        <sz val="16"/>
        <rFont val="Times New Roman"/>
        <charset val="134"/>
      </rPr>
      <t>88</t>
    </r>
    <r>
      <rPr>
        <sz val="16"/>
        <rFont val="方正仿宋_GBK"/>
        <charset val="134"/>
      </rPr>
      <t>人以上参与项目的选择、实施、监督和管理；</t>
    </r>
    <r>
      <rPr>
        <sz val="16"/>
        <rFont val="Times New Roman"/>
        <charset val="134"/>
      </rPr>
      <t xml:space="preserve">
2.</t>
    </r>
    <r>
      <rPr>
        <sz val="16"/>
        <rFont val="方正仿宋_GBK"/>
        <charset val="134"/>
      </rPr>
      <t>利益联结机制：提供农户就要岗位</t>
    </r>
    <r>
      <rPr>
        <sz val="16"/>
        <rFont val="Times New Roman"/>
        <charset val="134"/>
      </rPr>
      <t>3</t>
    </r>
    <r>
      <rPr>
        <sz val="16"/>
        <rFont val="方正仿宋_GBK"/>
        <charset val="134"/>
      </rPr>
      <t>个，年收入约</t>
    </r>
    <r>
      <rPr>
        <sz val="16"/>
        <rFont val="Times New Roman"/>
        <charset val="134"/>
      </rPr>
      <t>2000</t>
    </r>
    <r>
      <rPr>
        <sz val="16"/>
        <rFont val="方正仿宋_GBK"/>
        <charset val="134"/>
      </rPr>
      <t>元；按照此方式增加农户生猪销售渠道，实现增收约</t>
    </r>
    <r>
      <rPr>
        <sz val="16"/>
        <rFont val="Times New Roman"/>
        <charset val="134"/>
      </rPr>
      <t>1500</t>
    </r>
    <r>
      <rPr>
        <sz val="16"/>
        <rFont val="方正仿宋_GBK"/>
        <charset val="134"/>
      </rPr>
      <t>元。</t>
    </r>
  </si>
  <si>
    <r>
      <rPr>
        <sz val="16"/>
        <rFont val="Times New Roman"/>
        <charset val="134"/>
      </rPr>
      <t>1.</t>
    </r>
    <r>
      <rPr>
        <sz val="16"/>
        <rFont val="方正仿宋_GBK"/>
        <charset val="134"/>
      </rPr>
      <t>增强农户生猪养殖积极性，能够稳定咸宜生猪及老腊肉产业市场。</t>
    </r>
    <r>
      <rPr>
        <sz val="16"/>
        <rFont val="Times New Roman"/>
        <charset val="134"/>
      </rPr>
      <t xml:space="preserve">
2.</t>
    </r>
    <r>
      <rPr>
        <sz val="16"/>
        <rFont val="方正仿宋_GBK"/>
        <charset val="134"/>
      </rPr>
      <t>扶持腊肉加工作坊，让本地加工企业收购本地商品猪加工老腊肉，带动本地猪销售。</t>
    </r>
    <r>
      <rPr>
        <sz val="16"/>
        <rFont val="Times New Roman"/>
        <charset val="134"/>
      </rPr>
      <t xml:space="preserve">
3.</t>
    </r>
    <r>
      <rPr>
        <sz val="16"/>
        <rFont val="方正仿宋_GBK"/>
        <charset val="134"/>
      </rPr>
      <t>产业增收的途径。</t>
    </r>
  </si>
  <si>
    <r>
      <rPr>
        <sz val="16"/>
        <rFont val="方正仿宋_GBK"/>
        <charset val="134"/>
      </rPr>
      <t>受益群众</t>
    </r>
    <r>
      <rPr>
        <sz val="16"/>
        <rFont val="Times New Roman"/>
        <charset val="134"/>
      </rPr>
      <t>30</t>
    </r>
    <r>
      <rPr>
        <sz val="16"/>
        <rFont val="方正仿宋_GBK"/>
        <charset val="134"/>
      </rPr>
      <t>余户，其中脱贫户</t>
    </r>
    <r>
      <rPr>
        <sz val="16"/>
        <rFont val="Times New Roman"/>
        <charset val="134"/>
      </rPr>
      <t>8</t>
    </r>
    <r>
      <rPr>
        <sz val="16"/>
        <rFont val="方正仿宋_GBK"/>
        <charset val="134"/>
      </rPr>
      <t>户</t>
    </r>
  </si>
  <si>
    <r>
      <rPr>
        <sz val="16"/>
        <rFont val="方正仿宋_GBK"/>
        <charset val="134"/>
      </rPr>
      <t>使用年限</t>
    </r>
    <r>
      <rPr>
        <sz val="16"/>
        <rFont val="Times New Roman"/>
        <charset val="0"/>
      </rPr>
      <t xml:space="preserve">
≥5</t>
    </r>
    <r>
      <rPr>
        <sz val="16"/>
        <rFont val="方正仿宋_GBK"/>
        <charset val="134"/>
      </rPr>
      <t>年</t>
    </r>
  </si>
  <si>
    <r>
      <rPr>
        <sz val="16"/>
        <rFont val="方正仿宋_GBK"/>
        <charset val="134"/>
      </rPr>
      <t>群众满意度</t>
    </r>
    <r>
      <rPr>
        <sz val="16"/>
        <rFont val="Times New Roman"/>
        <charset val="0"/>
      </rPr>
      <t>≥98%</t>
    </r>
  </si>
  <si>
    <r>
      <rPr>
        <sz val="16"/>
        <rFont val="方正仿宋_GBK"/>
        <charset val="134"/>
      </rPr>
      <t>城口县</t>
    </r>
    <r>
      <rPr>
        <sz val="16"/>
        <rFont val="Times New Roman"/>
        <charset val="134"/>
      </rPr>
      <t>2024</t>
    </r>
    <r>
      <rPr>
        <sz val="16"/>
        <rFont val="方正仿宋_GBK"/>
        <charset val="134"/>
      </rPr>
      <t>年咸宜镇庭院经济发展项目</t>
    </r>
  </si>
  <si>
    <r>
      <rPr>
        <sz val="16"/>
        <rFont val="方正仿宋_GBK"/>
        <charset val="134"/>
      </rPr>
      <t>对返水坪原林业管护站进行盘活利用、改建发展庭院经济；对咸宜镇约</t>
    </r>
    <r>
      <rPr>
        <sz val="16"/>
        <rFont val="Times New Roman"/>
        <charset val="134"/>
      </rPr>
      <t>20</t>
    </r>
    <r>
      <rPr>
        <sz val="16"/>
        <rFont val="方正仿宋_GBK"/>
        <charset val="134"/>
      </rPr>
      <t>户农户，利用各自家庭院落、房屋周边土地发展种养殖产业、建设改造工匠小作坊、腊肉小炕房、畜禽小圈舍、农副产品储存加工房等多渠道发展</t>
    </r>
    <r>
      <rPr>
        <sz val="16"/>
        <rFont val="Times New Roman"/>
        <charset val="134"/>
      </rPr>
      <t>“</t>
    </r>
    <r>
      <rPr>
        <sz val="16"/>
        <rFont val="方正仿宋_GBK"/>
        <charset val="134"/>
      </rPr>
      <t>五小</t>
    </r>
    <r>
      <rPr>
        <sz val="16"/>
        <rFont val="Times New Roman"/>
        <charset val="134"/>
      </rPr>
      <t>”</t>
    </r>
    <r>
      <rPr>
        <sz val="16"/>
        <rFont val="方正仿宋_GBK"/>
        <charset val="134"/>
      </rPr>
      <t>庭院经济，并对达到一定规模的实施补助</t>
    </r>
    <r>
      <rPr>
        <sz val="16"/>
        <rFont val="Times New Roman"/>
        <charset val="134"/>
      </rPr>
      <t>.</t>
    </r>
  </si>
  <si>
    <r>
      <rPr>
        <sz val="16"/>
        <rFont val="方正仿宋_GBK"/>
        <charset val="134"/>
      </rPr>
      <t>通过项目实施，对闲置管护站的盘活利用，村集体通过参与运营可以增加村集体收入；改建该项目的建设覆盖</t>
    </r>
    <r>
      <rPr>
        <sz val="16"/>
        <rFont val="Times New Roman"/>
        <charset val="134"/>
      </rPr>
      <t>20</t>
    </r>
    <r>
      <rPr>
        <sz val="16"/>
        <rFont val="方正仿宋_GBK"/>
        <charset val="134"/>
      </rPr>
      <t>余户农户，能促进庭院经济的发展，改善庭院环境，有效解决辖区村民稳定就业、农产品销售难等问题，带动受益农户实现户均增收约</t>
    </r>
    <r>
      <rPr>
        <sz val="16"/>
        <rFont val="Times New Roman"/>
        <charset val="134"/>
      </rPr>
      <t>2000</t>
    </r>
    <r>
      <rPr>
        <sz val="16"/>
        <rFont val="方正仿宋_GBK"/>
        <charset val="134"/>
      </rPr>
      <t>元，受益群众</t>
    </r>
    <r>
      <rPr>
        <sz val="16"/>
        <rFont val="Times New Roman"/>
        <charset val="134"/>
      </rPr>
      <t>20</t>
    </r>
    <r>
      <rPr>
        <sz val="16"/>
        <rFont val="方正仿宋_GBK"/>
        <charset val="134"/>
      </rPr>
      <t>余户。</t>
    </r>
  </si>
  <si>
    <r>
      <rPr>
        <sz val="16"/>
        <rFont val="方正仿宋_GBK"/>
        <charset val="134"/>
      </rPr>
      <t>一</t>
    </r>
    <r>
      <rPr>
        <sz val="16"/>
        <rFont val="Times New Roman"/>
        <charset val="134"/>
      </rPr>
      <t>.</t>
    </r>
    <r>
      <rPr>
        <sz val="16"/>
        <rFont val="方正仿宋_GBK"/>
        <charset val="134"/>
      </rPr>
      <t>群众参与：</t>
    </r>
    <r>
      <rPr>
        <sz val="16"/>
        <rFont val="Times New Roman"/>
        <charset val="134"/>
      </rPr>
      <t>70</t>
    </r>
    <r>
      <rPr>
        <sz val="16"/>
        <rFont val="方正仿宋_GBK"/>
        <charset val="134"/>
      </rPr>
      <t>人以上参与项目的选择、实施、监督和管理；</t>
    </r>
    <r>
      <rPr>
        <sz val="16"/>
        <rFont val="Times New Roman"/>
        <charset val="134"/>
      </rPr>
      <t xml:space="preserve">
</t>
    </r>
    <r>
      <rPr>
        <sz val="16"/>
        <rFont val="方正仿宋_GBK"/>
        <charset val="134"/>
      </rPr>
      <t>二</t>
    </r>
    <r>
      <rPr>
        <sz val="16"/>
        <rFont val="Times New Roman"/>
        <charset val="134"/>
      </rPr>
      <t>.</t>
    </r>
    <r>
      <rPr>
        <sz val="16"/>
        <rFont val="方正仿宋_GBK"/>
        <charset val="134"/>
      </rPr>
      <t>利益联结机制：增加村集体收入；对农户小院进行改造，按照</t>
    </r>
    <r>
      <rPr>
        <sz val="16"/>
        <rFont val="Times New Roman"/>
        <charset val="134"/>
      </rPr>
      <t>5</t>
    </r>
    <r>
      <rPr>
        <sz val="16"/>
        <rFont val="方正仿宋_GBK"/>
        <charset val="134"/>
      </rPr>
      <t>万元</t>
    </r>
    <r>
      <rPr>
        <sz val="16"/>
        <rFont val="Times New Roman"/>
        <charset val="134"/>
      </rPr>
      <t>/</t>
    </r>
    <r>
      <rPr>
        <sz val="16"/>
        <rFont val="方正仿宋_GBK"/>
        <charset val="134"/>
      </rPr>
      <t>户进行补助。</t>
    </r>
  </si>
  <si>
    <r>
      <rPr>
        <sz val="16"/>
        <rFont val="方正仿宋_GBK"/>
        <charset val="134"/>
      </rPr>
      <t>对返水坪原林业管护站进行盘活利用、改建发展庭院经济；对咸宜镇约</t>
    </r>
    <r>
      <rPr>
        <sz val="16"/>
        <rFont val="Times New Roman"/>
        <charset val="134"/>
      </rPr>
      <t>20</t>
    </r>
    <r>
      <rPr>
        <sz val="16"/>
        <rFont val="方正仿宋_GBK"/>
        <charset val="134"/>
      </rPr>
      <t>户农户，利用各自家庭院落、房屋周边土地发展种养殖产业、建设改造工匠小作坊、腊肉小炕房、畜禽小圈舍、农副产品储存加工房等</t>
    </r>
    <r>
      <rPr>
        <sz val="16"/>
        <rFont val="Times New Roman"/>
        <charset val="134"/>
      </rPr>
      <t>"</t>
    </r>
    <r>
      <rPr>
        <sz val="16"/>
        <rFont val="方正仿宋_GBK"/>
        <charset val="134"/>
      </rPr>
      <t>五小</t>
    </r>
    <r>
      <rPr>
        <sz val="16"/>
        <rFont val="Times New Roman"/>
        <charset val="134"/>
      </rPr>
      <t>"</t>
    </r>
    <r>
      <rPr>
        <sz val="16"/>
        <rFont val="方正仿宋_GBK"/>
        <charset val="134"/>
      </rPr>
      <t>多渠道发展庭院落经济的，并达到一定规模的实施补助</t>
    </r>
    <r>
      <rPr>
        <sz val="16"/>
        <rFont val="Times New Roman"/>
        <charset val="134"/>
      </rPr>
      <t>.</t>
    </r>
  </si>
  <si>
    <r>
      <rPr>
        <sz val="16"/>
        <rFont val="Times New Roman"/>
        <charset val="0"/>
      </rPr>
      <t>7.5</t>
    </r>
    <r>
      <rPr>
        <sz val="16"/>
        <rFont val="方正仿宋_GBK"/>
        <charset val="0"/>
      </rPr>
      <t>万元</t>
    </r>
    <r>
      <rPr>
        <sz val="16"/>
        <rFont val="Times New Roman"/>
        <charset val="0"/>
      </rPr>
      <t>/</t>
    </r>
    <r>
      <rPr>
        <sz val="16"/>
        <rFont val="方正仿宋_GBK"/>
        <charset val="0"/>
      </rPr>
      <t>户</t>
    </r>
  </si>
  <si>
    <r>
      <rPr>
        <sz val="16"/>
        <rFont val="方正仿宋_GBK"/>
        <charset val="134"/>
      </rPr>
      <t>一</t>
    </r>
    <r>
      <rPr>
        <sz val="16"/>
        <rFont val="Times New Roman"/>
        <charset val="134"/>
      </rPr>
      <t>.</t>
    </r>
    <r>
      <rPr>
        <sz val="16"/>
        <rFont val="方正仿宋_GBK"/>
        <charset val="134"/>
      </rPr>
      <t>群众参与：</t>
    </r>
    <r>
      <rPr>
        <sz val="16"/>
        <rFont val="Times New Roman"/>
        <charset val="134"/>
      </rPr>
      <t>70</t>
    </r>
    <r>
      <rPr>
        <sz val="16"/>
        <rFont val="方正仿宋_GBK"/>
        <charset val="134"/>
      </rPr>
      <t>人以上参与项目的选择、实施、监督和管理；</t>
    </r>
    <r>
      <rPr>
        <sz val="16"/>
        <rFont val="Times New Roman"/>
        <charset val="134"/>
      </rPr>
      <t xml:space="preserve">
</t>
    </r>
    <r>
      <rPr>
        <sz val="16"/>
        <rFont val="方正仿宋_GBK"/>
        <charset val="134"/>
      </rPr>
      <t>二</t>
    </r>
    <r>
      <rPr>
        <sz val="16"/>
        <rFont val="Times New Roman"/>
        <charset val="134"/>
      </rPr>
      <t>.</t>
    </r>
    <r>
      <rPr>
        <sz val="16"/>
        <rFont val="方正仿宋_GBK"/>
        <charset val="134"/>
      </rPr>
      <t>利益联结机制：增加村集体收入；对农户小院进行改造，按照</t>
    </r>
    <r>
      <rPr>
        <sz val="16"/>
        <rFont val="Times New Roman"/>
        <charset val="134"/>
      </rPr>
      <t>7.5</t>
    </r>
    <r>
      <rPr>
        <sz val="16"/>
        <rFont val="方正仿宋_GBK"/>
        <charset val="134"/>
      </rPr>
      <t>万元</t>
    </r>
    <r>
      <rPr>
        <sz val="16"/>
        <rFont val="Times New Roman"/>
        <charset val="134"/>
      </rPr>
      <t>/</t>
    </r>
    <r>
      <rPr>
        <sz val="16"/>
        <rFont val="方正仿宋_GBK"/>
        <charset val="134"/>
      </rPr>
      <t>户进行补助。</t>
    </r>
  </si>
  <si>
    <r>
      <rPr>
        <sz val="16"/>
        <rFont val="方正仿宋_GBK"/>
        <charset val="134"/>
      </rPr>
      <t>使用年限</t>
    </r>
    <r>
      <rPr>
        <sz val="16"/>
        <rFont val="Times New Roman"/>
        <charset val="0"/>
      </rPr>
      <t>≥5</t>
    </r>
    <r>
      <rPr>
        <sz val="16"/>
        <rFont val="方正仿宋_GBK"/>
        <charset val="134"/>
      </rPr>
      <t>年</t>
    </r>
  </si>
  <si>
    <t>胡尚勇</t>
  </si>
  <si>
    <r>
      <rPr>
        <sz val="16"/>
        <rFont val="方正仿宋_GBK"/>
        <charset val="134"/>
      </rPr>
      <t>城口县咸宜镇</t>
    </r>
    <r>
      <rPr>
        <sz val="16"/>
        <rFont val="Times New Roman"/>
        <charset val="134"/>
      </rPr>
      <t>2024</t>
    </r>
    <r>
      <rPr>
        <sz val="16"/>
        <rFont val="方正仿宋_GBK"/>
        <charset val="134"/>
      </rPr>
      <t>年崖柏生态价值转换项目</t>
    </r>
  </si>
  <si>
    <t>林草基地建设</t>
  </si>
  <si>
    <r>
      <rPr>
        <sz val="16"/>
        <rFont val="Times New Roman"/>
        <charset val="134"/>
      </rPr>
      <t>1.</t>
    </r>
    <r>
      <rPr>
        <sz val="16"/>
        <rFont val="方正仿宋_GBK"/>
        <charset val="134"/>
      </rPr>
      <t>新建崖柏苗木基地生产步道约</t>
    </r>
    <r>
      <rPr>
        <sz val="16"/>
        <rFont val="Times New Roman"/>
        <charset val="134"/>
      </rPr>
      <t>1km</t>
    </r>
    <r>
      <rPr>
        <sz val="16"/>
        <rFont val="方正仿宋_GBK"/>
        <charset val="134"/>
      </rPr>
      <t>；</t>
    </r>
    <r>
      <rPr>
        <sz val="16"/>
        <rFont val="Times New Roman"/>
        <charset val="134"/>
      </rPr>
      <t xml:space="preserve">
2.</t>
    </r>
    <r>
      <rPr>
        <sz val="16"/>
        <rFont val="方正仿宋_GBK"/>
        <charset val="134"/>
      </rPr>
      <t>建设基地管护站</t>
    </r>
    <r>
      <rPr>
        <sz val="16"/>
        <rFont val="Times New Roman"/>
        <charset val="134"/>
      </rPr>
      <t>1</t>
    </r>
    <r>
      <rPr>
        <sz val="16"/>
        <rFont val="方正仿宋_GBK"/>
        <charset val="134"/>
      </rPr>
      <t>个，建筑面积</t>
    </r>
    <r>
      <rPr>
        <sz val="16"/>
        <rFont val="Times New Roman"/>
        <charset val="134"/>
      </rPr>
      <t>60</t>
    </r>
    <r>
      <rPr>
        <sz val="16"/>
        <rFont val="方正仿宋_GBK"/>
        <charset val="134"/>
      </rPr>
      <t>㎡，用于监测崖柏；</t>
    </r>
    <r>
      <rPr>
        <sz val="16"/>
        <rFont val="Times New Roman"/>
        <charset val="134"/>
      </rPr>
      <t xml:space="preserve">
3.</t>
    </r>
    <r>
      <rPr>
        <sz val="16"/>
        <rFont val="方正仿宋_GBK"/>
        <charset val="134"/>
      </rPr>
      <t>扩大种植崖柏面积</t>
    </r>
    <r>
      <rPr>
        <sz val="16"/>
        <rFont val="Times New Roman"/>
        <charset val="134"/>
      </rPr>
      <t>30</t>
    </r>
    <r>
      <rPr>
        <sz val="16"/>
        <rFont val="方正仿宋_GBK"/>
        <charset val="134"/>
      </rPr>
      <t>亩，引进科研团队研究开发崖柏系列产品。</t>
    </r>
    <r>
      <rPr>
        <sz val="16"/>
        <rFont val="Times New Roman"/>
        <charset val="134"/>
      </rPr>
      <t xml:space="preserve">
4.</t>
    </r>
    <r>
      <rPr>
        <sz val="16"/>
        <rFont val="方正仿宋_GBK"/>
        <charset val="134"/>
      </rPr>
      <t>新建一个科普教育基地约</t>
    </r>
    <r>
      <rPr>
        <sz val="16"/>
        <rFont val="Times New Roman"/>
        <charset val="134"/>
      </rPr>
      <t>150</t>
    </r>
    <r>
      <rPr>
        <sz val="16"/>
        <rFont val="方正仿宋_GBK"/>
        <charset val="134"/>
      </rPr>
      <t>㎡。（具体以实施方案为准）</t>
    </r>
  </si>
  <si>
    <r>
      <rPr>
        <sz val="16"/>
        <rFont val="方正仿宋_GBK"/>
        <charset val="134"/>
      </rPr>
      <t>咸宜镇明</t>
    </r>
    <r>
      <rPr>
        <sz val="16"/>
        <rFont val="Times New Roman"/>
        <charset val="134"/>
      </rPr>
      <t xml:space="preserve">
</t>
    </r>
    <r>
      <rPr>
        <sz val="16"/>
        <rFont val="方正仿宋_GBK"/>
        <charset val="134"/>
      </rPr>
      <t>月村</t>
    </r>
  </si>
  <si>
    <r>
      <rPr>
        <sz val="16"/>
        <rFont val="方正仿宋_GBK"/>
        <charset val="134"/>
      </rPr>
      <t>该项目的建设能更好的监控濒危植物崖柏的生长，同时宣传推广崖柏，更好的开发崖柏产品，促进群众增收，增加就业岗位，预计受益农户</t>
    </r>
    <r>
      <rPr>
        <sz val="16"/>
        <rFont val="Times New Roman"/>
        <charset val="134"/>
      </rPr>
      <t>80</t>
    </r>
    <r>
      <rPr>
        <sz val="16"/>
        <rFont val="方正仿宋_GBK"/>
        <charset val="134"/>
      </rPr>
      <t>余户，脱贫户</t>
    </r>
    <r>
      <rPr>
        <sz val="16"/>
        <rFont val="Times New Roman"/>
        <charset val="134"/>
      </rPr>
      <t>10</t>
    </r>
    <r>
      <rPr>
        <sz val="16"/>
        <rFont val="方正仿宋_GBK"/>
        <charset val="134"/>
      </rPr>
      <t>余户。</t>
    </r>
  </si>
  <si>
    <r>
      <rPr>
        <sz val="16"/>
        <rFont val="Times New Roman"/>
        <charset val="134"/>
      </rPr>
      <t>1.</t>
    </r>
    <r>
      <rPr>
        <sz val="16"/>
        <rFont val="方正仿宋_GBK"/>
        <charset val="134"/>
      </rPr>
      <t>群众参与：</t>
    </r>
    <r>
      <rPr>
        <sz val="16"/>
        <rFont val="Times New Roman"/>
        <charset val="134"/>
      </rPr>
      <t>46</t>
    </r>
    <r>
      <rPr>
        <sz val="16"/>
        <rFont val="方正仿宋_GBK"/>
        <charset val="134"/>
      </rPr>
      <t>人以上参与项目的选择、实施、监督和管理；</t>
    </r>
    <r>
      <rPr>
        <sz val="16"/>
        <rFont val="Times New Roman"/>
        <charset val="134"/>
      </rPr>
      <t xml:space="preserve">
2.</t>
    </r>
    <r>
      <rPr>
        <sz val="16"/>
        <rFont val="方正仿宋_GBK"/>
        <charset val="134"/>
      </rPr>
      <t>利益联结机制：预计增加就业岗位</t>
    </r>
    <r>
      <rPr>
        <sz val="16"/>
        <rFont val="Times New Roman"/>
        <charset val="134"/>
      </rPr>
      <t>4</t>
    </r>
    <r>
      <rPr>
        <sz val="16"/>
        <rFont val="方正仿宋_GBK"/>
        <charset val="134"/>
      </rPr>
      <t>个，带动群众增收约</t>
    </r>
    <r>
      <rPr>
        <sz val="16"/>
        <rFont val="Times New Roman"/>
        <charset val="134"/>
      </rPr>
      <t>2000</t>
    </r>
    <r>
      <rPr>
        <sz val="16"/>
        <rFont val="方正仿宋_GBK"/>
        <charset val="134"/>
      </rPr>
      <t>元。</t>
    </r>
  </si>
  <si>
    <r>
      <rPr>
        <sz val="16"/>
        <rFont val="方正仿宋_GBK"/>
        <charset val="134"/>
      </rPr>
      <t>质量达标率</t>
    </r>
    <r>
      <rPr>
        <sz val="16"/>
        <rFont val="Times New Roman"/>
        <charset val="134"/>
      </rPr>
      <t>100%</t>
    </r>
  </si>
  <si>
    <r>
      <rPr>
        <sz val="16"/>
        <rFont val="方正仿宋_GBK"/>
        <charset val="134"/>
      </rPr>
      <t>控制成本</t>
    </r>
    <r>
      <rPr>
        <sz val="16"/>
        <rFont val="Times New Roman"/>
        <charset val="134"/>
      </rPr>
      <t>100</t>
    </r>
    <r>
      <rPr>
        <sz val="16"/>
        <rFont val="方正仿宋_GBK"/>
        <charset val="134"/>
      </rPr>
      <t>万元以内</t>
    </r>
  </si>
  <si>
    <r>
      <rPr>
        <sz val="16"/>
        <rFont val="方正仿宋_GBK"/>
        <charset val="134"/>
      </rPr>
      <t>预计增加就业岗位</t>
    </r>
    <r>
      <rPr>
        <sz val="16"/>
        <rFont val="Times New Roman"/>
        <charset val="134"/>
      </rPr>
      <t>4</t>
    </r>
    <r>
      <rPr>
        <sz val="16"/>
        <rFont val="方正仿宋_GBK"/>
        <charset val="134"/>
      </rPr>
      <t>个，带动群众增收约</t>
    </r>
    <r>
      <rPr>
        <sz val="16"/>
        <rFont val="Times New Roman"/>
        <charset val="134"/>
      </rPr>
      <t>2000</t>
    </r>
    <r>
      <rPr>
        <sz val="16"/>
        <rFont val="方正仿宋_GBK"/>
        <charset val="134"/>
      </rPr>
      <t>元</t>
    </r>
  </si>
  <si>
    <r>
      <rPr>
        <sz val="16"/>
        <rFont val="方正仿宋_GBK"/>
        <charset val="134"/>
      </rPr>
      <t>受益群众</t>
    </r>
    <r>
      <rPr>
        <sz val="16"/>
        <rFont val="Times New Roman"/>
        <charset val="134"/>
      </rPr>
      <t>80</t>
    </r>
    <r>
      <rPr>
        <sz val="16"/>
        <rFont val="方正仿宋_GBK"/>
        <charset val="134"/>
      </rPr>
      <t>余户，其中脱贫户</t>
    </r>
    <r>
      <rPr>
        <sz val="16"/>
        <rFont val="Times New Roman"/>
        <charset val="134"/>
      </rPr>
      <t>10</t>
    </r>
    <r>
      <rPr>
        <sz val="16"/>
        <rFont val="方正仿宋_GBK"/>
        <charset val="134"/>
      </rPr>
      <t>余户</t>
    </r>
  </si>
  <si>
    <r>
      <rPr>
        <sz val="16"/>
        <rFont val="方正仿宋_GBK"/>
        <charset val="134"/>
      </rPr>
      <t>脱贫人口及所有居民满意度</t>
    </r>
    <r>
      <rPr>
        <sz val="16"/>
        <rFont val="Times New Roman"/>
        <charset val="134"/>
      </rPr>
      <t>95%</t>
    </r>
    <r>
      <rPr>
        <sz val="16"/>
        <rFont val="方正仿宋_GBK"/>
        <charset val="134"/>
      </rPr>
      <t>以上</t>
    </r>
  </si>
  <si>
    <r>
      <rPr>
        <sz val="16"/>
        <rFont val="方正仿宋_GBK"/>
        <charset val="134"/>
      </rPr>
      <t>城口县</t>
    </r>
    <r>
      <rPr>
        <sz val="16"/>
        <rFont val="Times New Roman"/>
        <charset val="134"/>
      </rPr>
      <t>2024</t>
    </r>
    <r>
      <rPr>
        <sz val="16"/>
        <rFont val="方正仿宋_GBK"/>
        <charset val="134"/>
      </rPr>
      <t>年咸宜镇党建文化阵地建设项目</t>
    </r>
  </si>
  <si>
    <t>开展乡村治理示范创建</t>
  </si>
  <si>
    <r>
      <rPr>
        <sz val="16"/>
        <rFont val="方正仿宋_GBK"/>
        <charset val="134"/>
      </rPr>
      <t>对全镇</t>
    </r>
    <r>
      <rPr>
        <sz val="16"/>
        <rFont val="Times New Roman"/>
        <charset val="134"/>
      </rPr>
      <t>8</t>
    </r>
    <r>
      <rPr>
        <sz val="16"/>
        <rFont val="方正仿宋_GBK"/>
        <charset val="134"/>
      </rPr>
      <t>个村社的党建文化阵地按照</t>
    </r>
    <r>
      <rPr>
        <sz val="16"/>
        <rFont val="Times New Roman"/>
        <charset val="134"/>
      </rPr>
      <t>“141”</t>
    </r>
    <r>
      <rPr>
        <sz val="16"/>
        <rFont val="方正仿宋_GBK"/>
        <charset val="134"/>
      </rPr>
      <t>基层自治体系进行改造升级等。</t>
    </r>
  </si>
  <si>
    <t>咸宜村、李坪村、明月村、中六村、环流村、青龙村、双丰村、咸宜社区</t>
  </si>
  <si>
    <r>
      <rPr>
        <sz val="16"/>
        <rFont val="方正仿宋_GBK"/>
        <charset val="134"/>
      </rPr>
      <t>该项目的建设能完善</t>
    </r>
    <r>
      <rPr>
        <sz val="16"/>
        <rFont val="Times New Roman"/>
        <charset val="134"/>
      </rPr>
      <t>“141”</t>
    </r>
    <r>
      <rPr>
        <sz val="16"/>
        <rFont val="方正仿宋_GBK"/>
        <charset val="134"/>
      </rPr>
      <t>基层自治体系，筑牢思想文化阵地，不断满足人民日益增长的美好生活需要，促进人民精神生活共同富裕，预计受益农户</t>
    </r>
    <r>
      <rPr>
        <sz val="16"/>
        <rFont val="Times New Roman"/>
        <charset val="134"/>
      </rPr>
      <t>160</t>
    </r>
    <r>
      <rPr>
        <sz val="16"/>
        <rFont val="方正仿宋_GBK"/>
        <charset val="134"/>
      </rPr>
      <t>余户，脱贫户</t>
    </r>
    <r>
      <rPr>
        <sz val="16"/>
        <rFont val="Times New Roman"/>
        <charset val="134"/>
      </rPr>
      <t>30</t>
    </r>
    <r>
      <rPr>
        <sz val="16"/>
        <rFont val="方正仿宋_GBK"/>
        <charset val="134"/>
      </rPr>
      <t>余户。</t>
    </r>
  </si>
  <si>
    <r>
      <rPr>
        <sz val="16"/>
        <rFont val="Times New Roman"/>
        <charset val="134"/>
      </rPr>
      <t>1.</t>
    </r>
    <r>
      <rPr>
        <sz val="16"/>
        <rFont val="方正仿宋_GBK"/>
        <charset val="134"/>
      </rPr>
      <t>群众参与：</t>
    </r>
    <r>
      <rPr>
        <sz val="16"/>
        <rFont val="Times New Roman"/>
        <charset val="134"/>
      </rPr>
      <t>23</t>
    </r>
    <r>
      <rPr>
        <sz val="16"/>
        <rFont val="方正仿宋_GBK"/>
        <charset val="134"/>
      </rPr>
      <t>人以上参与项目的选择、实施、监督和管理；</t>
    </r>
    <r>
      <rPr>
        <sz val="16"/>
        <rFont val="Times New Roman"/>
        <charset val="134"/>
      </rPr>
      <t xml:space="preserve">
2.</t>
    </r>
    <r>
      <rPr>
        <sz val="16"/>
        <rFont val="方正仿宋_GBK"/>
        <charset val="134"/>
      </rPr>
      <t>利益联结机制：预计增加临时就业岗位</t>
    </r>
    <r>
      <rPr>
        <sz val="16"/>
        <rFont val="Times New Roman"/>
        <charset val="134"/>
      </rPr>
      <t>4</t>
    </r>
    <r>
      <rPr>
        <sz val="16"/>
        <rFont val="方正仿宋_GBK"/>
        <charset val="134"/>
      </rPr>
      <t>个，带动群众增收约</t>
    </r>
    <r>
      <rPr>
        <sz val="16"/>
        <rFont val="Times New Roman"/>
        <charset val="134"/>
      </rPr>
      <t>2000</t>
    </r>
    <r>
      <rPr>
        <sz val="16"/>
        <rFont val="方正仿宋_GBK"/>
        <charset val="134"/>
      </rPr>
      <t>元。</t>
    </r>
  </si>
  <si>
    <r>
      <rPr>
        <sz val="16"/>
        <rFont val="方正仿宋_GBK"/>
        <charset val="134"/>
      </rPr>
      <t>控制成本</t>
    </r>
    <r>
      <rPr>
        <sz val="16"/>
        <rFont val="Times New Roman"/>
        <charset val="134"/>
      </rPr>
      <t>30</t>
    </r>
    <r>
      <rPr>
        <sz val="16"/>
        <rFont val="方正仿宋_GBK"/>
        <charset val="134"/>
      </rPr>
      <t>万元以内</t>
    </r>
  </si>
  <si>
    <r>
      <rPr>
        <sz val="16"/>
        <rFont val="方正仿宋_GBK"/>
        <charset val="134"/>
      </rPr>
      <t>增加临时就业岗位</t>
    </r>
    <r>
      <rPr>
        <sz val="16"/>
        <rFont val="Times New Roman"/>
        <charset val="134"/>
      </rPr>
      <t>4</t>
    </r>
    <r>
      <rPr>
        <sz val="16"/>
        <rFont val="方正仿宋_GBK"/>
        <charset val="134"/>
      </rPr>
      <t>个，带动群众增收约</t>
    </r>
    <r>
      <rPr>
        <sz val="16"/>
        <rFont val="Times New Roman"/>
        <charset val="134"/>
      </rPr>
      <t>2000</t>
    </r>
    <r>
      <rPr>
        <sz val="16"/>
        <rFont val="方正仿宋_GBK"/>
        <charset val="134"/>
      </rPr>
      <t>元。</t>
    </r>
  </si>
  <si>
    <r>
      <rPr>
        <sz val="16"/>
        <rFont val="方正仿宋_GBK"/>
        <charset val="134"/>
      </rPr>
      <t>预计受益农户</t>
    </r>
    <r>
      <rPr>
        <sz val="16"/>
        <rFont val="Times New Roman"/>
        <charset val="134"/>
      </rPr>
      <t>160</t>
    </r>
    <r>
      <rPr>
        <sz val="16"/>
        <rFont val="方正仿宋_GBK"/>
        <charset val="134"/>
      </rPr>
      <t>余户，脱贫户</t>
    </r>
    <r>
      <rPr>
        <sz val="16"/>
        <rFont val="Times New Roman"/>
        <charset val="134"/>
      </rPr>
      <t>30</t>
    </r>
    <r>
      <rPr>
        <sz val="16"/>
        <rFont val="方正仿宋_GBK"/>
        <charset val="134"/>
      </rPr>
      <t>余户。</t>
    </r>
  </si>
  <si>
    <t>王娟</t>
  </si>
  <si>
    <r>
      <rPr>
        <sz val="16"/>
        <rFont val="方正仿宋_GBK"/>
        <charset val="134"/>
      </rPr>
      <t>城口县</t>
    </r>
    <r>
      <rPr>
        <sz val="16"/>
        <rFont val="Times New Roman"/>
        <charset val="134"/>
      </rPr>
      <t>2024</t>
    </r>
    <r>
      <rPr>
        <sz val="16"/>
        <rFont val="方正仿宋_GBK"/>
        <charset val="134"/>
      </rPr>
      <t>年产业路修复项目</t>
    </r>
  </si>
  <si>
    <r>
      <rPr>
        <sz val="16"/>
        <rFont val="方正仿宋_GBK"/>
        <charset val="134"/>
      </rPr>
      <t>修复咸宜镇产业路约</t>
    </r>
    <r>
      <rPr>
        <sz val="16"/>
        <rFont val="Times New Roman"/>
        <charset val="134"/>
      </rPr>
      <t>20</t>
    </r>
    <r>
      <rPr>
        <sz val="16"/>
        <rFont val="方正仿宋_GBK"/>
        <charset val="134"/>
      </rPr>
      <t>公里，包括路面清理，挡墙修建，水沟清理，垮方清除等。</t>
    </r>
  </si>
  <si>
    <r>
      <rPr>
        <sz val="16"/>
        <rFont val="方正仿宋_GBK"/>
        <charset val="134"/>
      </rPr>
      <t>该项目能保障群众日常出行安全，满足群众日常生产需要，降低运输成本，促进群众增收。受益群众</t>
    </r>
    <r>
      <rPr>
        <sz val="16"/>
        <rFont val="Times New Roman"/>
        <charset val="134"/>
      </rPr>
      <t>80</t>
    </r>
    <r>
      <rPr>
        <sz val="16"/>
        <rFont val="方正仿宋_GBK"/>
        <charset val="134"/>
      </rPr>
      <t>余户，其中脱贫困户</t>
    </r>
    <r>
      <rPr>
        <sz val="16"/>
        <rFont val="Times New Roman"/>
        <charset val="134"/>
      </rPr>
      <t>10</t>
    </r>
    <r>
      <rPr>
        <sz val="16"/>
        <rFont val="方正仿宋_GBK"/>
        <charset val="134"/>
      </rPr>
      <t>余户</t>
    </r>
  </si>
  <si>
    <r>
      <rPr>
        <sz val="16"/>
        <rFont val="Times New Roman"/>
        <charset val="134"/>
      </rPr>
      <t>1.</t>
    </r>
    <r>
      <rPr>
        <sz val="16"/>
        <rFont val="方正仿宋_GBK"/>
        <charset val="134"/>
      </rPr>
      <t>群众参与：</t>
    </r>
    <r>
      <rPr>
        <sz val="16"/>
        <rFont val="Times New Roman"/>
        <charset val="134"/>
      </rPr>
      <t>90</t>
    </r>
    <r>
      <rPr>
        <sz val="16"/>
        <rFont val="方正仿宋_GBK"/>
        <charset val="134"/>
      </rPr>
      <t>人以上参与项目的选择、实施、监督和管理；</t>
    </r>
    <r>
      <rPr>
        <sz val="16"/>
        <rFont val="Times New Roman"/>
        <charset val="134"/>
      </rPr>
      <t xml:space="preserve">
2.</t>
    </r>
    <r>
      <rPr>
        <sz val="16"/>
        <rFont val="方正仿宋_GBK"/>
        <charset val="134"/>
      </rPr>
      <t>利益联结机制：项目将提供就业岗位</t>
    </r>
    <r>
      <rPr>
        <sz val="16"/>
        <rFont val="Times New Roman"/>
        <charset val="134"/>
      </rPr>
      <t>5</t>
    </r>
    <r>
      <rPr>
        <sz val="16"/>
        <rFont val="方正仿宋_GBK"/>
        <charset val="134"/>
      </rPr>
      <t>个以上，务工群众人均年增收约</t>
    </r>
    <r>
      <rPr>
        <sz val="16"/>
        <rFont val="Times New Roman"/>
        <charset val="134"/>
      </rPr>
      <t>1000</t>
    </r>
    <r>
      <rPr>
        <sz val="16"/>
        <rFont val="方正仿宋_GBK"/>
        <charset val="134"/>
      </rPr>
      <t>元</t>
    </r>
  </si>
  <si>
    <r>
      <rPr>
        <sz val="16"/>
        <rFont val="Times New Roman"/>
        <charset val="134"/>
      </rPr>
      <t>2.5</t>
    </r>
    <r>
      <rPr>
        <sz val="16"/>
        <rFont val="方正仿宋_GBK"/>
        <charset val="134"/>
      </rPr>
      <t>万元</t>
    </r>
    <r>
      <rPr>
        <sz val="16"/>
        <rFont val="Times New Roman"/>
        <charset val="134"/>
      </rPr>
      <t>/</t>
    </r>
    <r>
      <rPr>
        <sz val="16"/>
        <rFont val="方正仿宋_GBK"/>
        <charset val="134"/>
      </rPr>
      <t>公里</t>
    </r>
  </si>
  <si>
    <t>该项目能保障群众日常出行安全，满足群众日常生产需要，降低运输成本，促进群众增收。</t>
  </si>
  <si>
    <r>
      <rPr>
        <sz val="16"/>
        <rFont val="方正仿宋_GBK"/>
        <charset val="134"/>
      </rPr>
      <t>受益群众</t>
    </r>
    <r>
      <rPr>
        <sz val="16"/>
        <rFont val="Times New Roman"/>
        <charset val="134"/>
      </rPr>
      <t>80</t>
    </r>
    <r>
      <rPr>
        <sz val="16"/>
        <rFont val="方正仿宋_GBK"/>
        <charset val="134"/>
      </rPr>
      <t>余户，其中脱贫困户</t>
    </r>
    <r>
      <rPr>
        <sz val="16"/>
        <rFont val="Times New Roman"/>
        <charset val="134"/>
      </rPr>
      <t>10</t>
    </r>
    <r>
      <rPr>
        <sz val="16"/>
        <rFont val="方正仿宋_GBK"/>
        <charset val="134"/>
      </rPr>
      <t>余户</t>
    </r>
  </si>
  <si>
    <r>
      <rPr>
        <sz val="16"/>
        <rFont val="方正仿宋_GBK"/>
        <charset val="134"/>
      </rPr>
      <t>使用年限</t>
    </r>
    <r>
      <rPr>
        <sz val="16"/>
        <rFont val="Times New Roman"/>
        <charset val="134"/>
      </rPr>
      <t>≥8</t>
    </r>
    <r>
      <rPr>
        <sz val="16"/>
        <rFont val="方正仿宋_GBK"/>
        <charset val="134"/>
      </rPr>
      <t>年。</t>
    </r>
  </si>
  <si>
    <t>张太</t>
  </si>
  <si>
    <r>
      <rPr>
        <sz val="16"/>
        <rFont val="方正仿宋_GBK"/>
        <charset val="134"/>
      </rPr>
      <t>城口县</t>
    </r>
    <r>
      <rPr>
        <sz val="16"/>
        <rFont val="Times New Roman"/>
        <charset val="134"/>
      </rPr>
      <t>2024</t>
    </r>
    <r>
      <rPr>
        <sz val="16"/>
        <rFont val="方正仿宋_GBK"/>
        <charset val="134"/>
      </rPr>
      <t>年咸宜镇明月村</t>
    </r>
    <r>
      <rPr>
        <sz val="16"/>
        <rFont val="Times New Roman"/>
        <charset val="134"/>
      </rPr>
      <t>8</t>
    </r>
    <r>
      <rPr>
        <sz val="16"/>
        <rFont val="方正仿宋_GBK"/>
        <charset val="134"/>
      </rPr>
      <t>社自然村通硬化路工程</t>
    </r>
  </si>
  <si>
    <r>
      <rPr>
        <sz val="16"/>
        <rFont val="方正仿宋_GBK"/>
        <charset val="134"/>
      </rPr>
      <t>硬化产业路长约</t>
    </r>
    <r>
      <rPr>
        <sz val="16"/>
        <rFont val="Times New Roman"/>
        <charset val="134"/>
      </rPr>
      <t>1.6</t>
    </r>
    <r>
      <rPr>
        <sz val="16"/>
        <rFont val="方正仿宋_GBK"/>
        <charset val="134"/>
      </rPr>
      <t>公里，宽</t>
    </r>
    <r>
      <rPr>
        <sz val="16"/>
        <rFont val="Times New Roman"/>
        <charset val="134"/>
      </rPr>
      <t>4-5m</t>
    </r>
    <r>
      <rPr>
        <sz val="16"/>
        <rFont val="方正仿宋_GBK"/>
        <charset val="134"/>
      </rPr>
      <t>等。</t>
    </r>
  </si>
  <si>
    <t>明月村</t>
  </si>
  <si>
    <r>
      <rPr>
        <sz val="16"/>
        <rFont val="方正仿宋_GBK"/>
        <charset val="134"/>
      </rPr>
      <t>该项目建设能连通下方约</t>
    </r>
    <r>
      <rPr>
        <sz val="16"/>
        <rFont val="Times New Roman"/>
        <charset val="134"/>
      </rPr>
      <t>300</t>
    </r>
    <r>
      <rPr>
        <sz val="16"/>
        <rFont val="方正仿宋_GBK"/>
        <charset val="134"/>
      </rPr>
      <t>亩共享田园和民宿，能满足群众的日常的生活出行需求，降低群众的出行成本，保障产业与民宿的联动发展需求。</t>
    </r>
  </si>
  <si>
    <r>
      <rPr>
        <sz val="16"/>
        <rFont val="方正仿宋_GBK"/>
        <charset val="134"/>
      </rPr>
      <t>该项目建设能提供约</t>
    </r>
    <r>
      <rPr>
        <sz val="16"/>
        <rFont val="Times New Roman"/>
        <charset val="134"/>
      </rPr>
      <t>20</t>
    </r>
    <r>
      <rPr>
        <sz val="16"/>
        <rFont val="方正仿宋_GBK"/>
        <charset val="134"/>
      </rPr>
      <t>个就业岗位，实现人均增收</t>
    </r>
    <r>
      <rPr>
        <sz val="16"/>
        <rFont val="Times New Roman"/>
        <charset val="134"/>
      </rPr>
      <t>2000</t>
    </r>
    <r>
      <rPr>
        <sz val="16"/>
        <rFont val="方正仿宋_GBK"/>
        <charset val="134"/>
      </rPr>
      <t>元。</t>
    </r>
  </si>
  <si>
    <r>
      <rPr>
        <sz val="16"/>
        <rFont val="方正仿宋_GBK"/>
        <charset val="134"/>
      </rPr>
      <t>受益群众</t>
    </r>
    <r>
      <rPr>
        <sz val="16"/>
        <rFont val="Times New Roman"/>
        <charset val="134"/>
      </rPr>
      <t>48</t>
    </r>
    <r>
      <rPr>
        <sz val="16"/>
        <rFont val="方正仿宋_GBK"/>
        <charset val="134"/>
      </rPr>
      <t>户</t>
    </r>
    <r>
      <rPr>
        <sz val="16"/>
        <rFont val="Times New Roman"/>
        <charset val="134"/>
      </rPr>
      <t>168</t>
    </r>
    <r>
      <rPr>
        <sz val="16"/>
        <rFont val="方正仿宋_GBK"/>
        <charset val="134"/>
      </rPr>
      <t>人，其中脱贫户</t>
    </r>
    <r>
      <rPr>
        <sz val="16"/>
        <rFont val="Times New Roman"/>
        <charset val="134"/>
      </rPr>
      <t>10</t>
    </r>
    <r>
      <rPr>
        <sz val="16"/>
        <rFont val="方正仿宋_GBK"/>
        <charset val="134"/>
      </rPr>
      <t>户</t>
    </r>
    <r>
      <rPr>
        <sz val="16"/>
        <rFont val="Times New Roman"/>
        <charset val="134"/>
      </rPr>
      <t>45</t>
    </r>
    <r>
      <rPr>
        <sz val="16"/>
        <rFont val="方正仿宋_GBK"/>
        <charset val="134"/>
      </rPr>
      <t>人</t>
    </r>
  </si>
  <si>
    <r>
      <rPr>
        <sz val="16"/>
        <rFont val="方正仿宋_GBK"/>
        <charset val="134"/>
      </rPr>
      <t>使用年限</t>
    </r>
    <r>
      <rPr>
        <sz val="16"/>
        <rFont val="Times New Roman"/>
        <charset val="134"/>
      </rPr>
      <t>≥8</t>
    </r>
    <r>
      <rPr>
        <sz val="16"/>
        <rFont val="方正仿宋_GBK"/>
        <charset val="134"/>
      </rPr>
      <t>年</t>
    </r>
  </si>
  <si>
    <r>
      <rPr>
        <sz val="16"/>
        <rFont val="方正仿宋_GBK"/>
        <charset val="134"/>
      </rPr>
      <t>城口县</t>
    </r>
    <r>
      <rPr>
        <sz val="16"/>
        <rFont val="Times New Roman"/>
        <charset val="134"/>
      </rPr>
      <t>2024</t>
    </r>
    <r>
      <rPr>
        <sz val="16"/>
        <rFont val="方正仿宋_GBK"/>
        <charset val="134"/>
      </rPr>
      <t>年咸宜镇产业供水保障项目</t>
    </r>
  </si>
  <si>
    <r>
      <rPr>
        <sz val="16"/>
        <rFont val="方正仿宋_GBK"/>
        <charset val="134"/>
      </rPr>
      <t>新建产业供水池一口，配套产业供水管道约</t>
    </r>
    <r>
      <rPr>
        <sz val="16"/>
        <rFont val="Times New Roman"/>
        <charset val="134"/>
      </rPr>
      <t>5km</t>
    </r>
    <r>
      <rPr>
        <sz val="16"/>
        <rFont val="方正仿宋_GBK"/>
        <charset val="134"/>
      </rPr>
      <t>等。</t>
    </r>
  </si>
  <si>
    <r>
      <rPr>
        <sz val="16"/>
        <rFont val="方正仿宋_GBK"/>
        <charset val="134"/>
      </rPr>
      <t>项目建成后可有效提高用水质量安全，保障群众产业发展，促进增收，受益群众</t>
    </r>
    <r>
      <rPr>
        <sz val="16"/>
        <rFont val="Times New Roman"/>
        <charset val="134"/>
      </rPr>
      <t>50</t>
    </r>
    <r>
      <rPr>
        <sz val="16"/>
        <rFont val="方正仿宋_GBK"/>
        <charset val="134"/>
      </rPr>
      <t>余户，其中脱贫户</t>
    </r>
    <r>
      <rPr>
        <sz val="16"/>
        <rFont val="Times New Roman"/>
        <charset val="134"/>
      </rPr>
      <t>5</t>
    </r>
    <r>
      <rPr>
        <sz val="16"/>
        <rFont val="方正仿宋_GBK"/>
        <charset val="134"/>
      </rPr>
      <t>户</t>
    </r>
  </si>
  <si>
    <r>
      <rPr>
        <sz val="16"/>
        <rFont val="Times New Roman"/>
        <charset val="134"/>
      </rPr>
      <t>1.</t>
    </r>
    <r>
      <rPr>
        <sz val="16"/>
        <rFont val="方正仿宋_GBK"/>
        <charset val="134"/>
      </rPr>
      <t>群众参与：</t>
    </r>
    <r>
      <rPr>
        <sz val="16"/>
        <rFont val="Times New Roman"/>
        <charset val="134"/>
      </rPr>
      <t>47</t>
    </r>
    <r>
      <rPr>
        <sz val="16"/>
        <rFont val="方正仿宋_GBK"/>
        <charset val="134"/>
      </rPr>
      <t>人以上参与项目的选择、实施、监督和管理；</t>
    </r>
    <r>
      <rPr>
        <sz val="16"/>
        <rFont val="Times New Roman"/>
        <charset val="134"/>
      </rPr>
      <t xml:space="preserve">
2.</t>
    </r>
    <r>
      <rPr>
        <sz val="16"/>
        <rFont val="方正仿宋_GBK"/>
        <charset val="134"/>
      </rPr>
      <t>利益联结机制：项目将提供就业岗位</t>
    </r>
    <r>
      <rPr>
        <sz val="16"/>
        <rFont val="Times New Roman"/>
        <charset val="134"/>
      </rPr>
      <t>4</t>
    </r>
    <r>
      <rPr>
        <sz val="16"/>
        <rFont val="方正仿宋_GBK"/>
        <charset val="134"/>
      </rPr>
      <t>个以上，务工群众人均年增收约</t>
    </r>
    <r>
      <rPr>
        <sz val="16"/>
        <rFont val="Times New Roman"/>
        <charset val="134"/>
      </rPr>
      <t>1000</t>
    </r>
    <r>
      <rPr>
        <sz val="16"/>
        <rFont val="方正仿宋_GBK"/>
        <charset val="134"/>
      </rPr>
      <t>元</t>
    </r>
  </si>
  <si>
    <r>
      <rPr>
        <sz val="16"/>
        <rFont val="方正仿宋_GBK"/>
        <charset val="134"/>
      </rPr>
      <t>控制成本</t>
    </r>
    <r>
      <rPr>
        <sz val="16"/>
        <rFont val="Times New Roman"/>
        <charset val="134"/>
      </rPr>
      <t>20</t>
    </r>
    <r>
      <rPr>
        <sz val="16"/>
        <rFont val="方正仿宋_GBK"/>
        <charset val="134"/>
      </rPr>
      <t>万元</t>
    </r>
  </si>
  <si>
    <t>项目建成后可有效提高用水质量安全，保障群众产业发展，促进增收。</t>
  </si>
  <si>
    <r>
      <rPr>
        <sz val="16"/>
        <rFont val="方正仿宋_GBK"/>
        <charset val="134"/>
      </rPr>
      <t>受益群众</t>
    </r>
    <r>
      <rPr>
        <sz val="16"/>
        <rFont val="Times New Roman"/>
        <charset val="134"/>
      </rPr>
      <t>50</t>
    </r>
    <r>
      <rPr>
        <sz val="16"/>
        <rFont val="方正仿宋_GBK"/>
        <charset val="134"/>
      </rPr>
      <t>余户，其中脱贫户</t>
    </r>
    <r>
      <rPr>
        <sz val="16"/>
        <rFont val="Times New Roman"/>
        <charset val="134"/>
      </rPr>
      <t>5</t>
    </r>
    <r>
      <rPr>
        <sz val="16"/>
        <rFont val="方正仿宋_GBK"/>
        <charset val="134"/>
      </rPr>
      <t>户</t>
    </r>
  </si>
  <si>
    <r>
      <rPr>
        <sz val="16"/>
        <rFont val="方正仿宋_GBK"/>
        <charset val="134"/>
      </rPr>
      <t>城口县</t>
    </r>
    <r>
      <rPr>
        <sz val="16"/>
        <rFont val="Times New Roman"/>
        <charset val="134"/>
      </rPr>
      <t>2024</t>
    </r>
    <r>
      <rPr>
        <sz val="16"/>
        <rFont val="方正仿宋_GBK"/>
        <charset val="134"/>
      </rPr>
      <t>年双丰村葛藤坝河堤修复项目</t>
    </r>
  </si>
  <si>
    <r>
      <rPr>
        <sz val="16"/>
        <rFont val="方正仿宋_GBK"/>
        <charset val="134"/>
      </rPr>
      <t>修复双丰村葛藤坝河堤约</t>
    </r>
    <r>
      <rPr>
        <sz val="16"/>
        <rFont val="Times New Roman"/>
        <charset val="134"/>
      </rPr>
      <t>40m</t>
    </r>
    <r>
      <rPr>
        <sz val="16"/>
        <rFont val="方正仿宋_GBK"/>
        <charset val="134"/>
      </rPr>
      <t>。</t>
    </r>
  </si>
  <si>
    <t>双丰村</t>
  </si>
  <si>
    <r>
      <rPr>
        <sz val="16"/>
        <rFont val="方正仿宋_GBK"/>
        <charset val="134"/>
      </rPr>
      <t>该项目的建设将减少村民出行安全风险，提高村民生产生活质量，对过往车辆安全进行保护。受益群众</t>
    </r>
    <r>
      <rPr>
        <sz val="16"/>
        <rFont val="Times New Roman"/>
        <charset val="134"/>
      </rPr>
      <t>80</t>
    </r>
    <r>
      <rPr>
        <sz val="16"/>
        <rFont val="方正仿宋_GBK"/>
        <charset val="134"/>
      </rPr>
      <t>余户，其中脱贫户</t>
    </r>
    <r>
      <rPr>
        <sz val="16"/>
        <rFont val="Times New Roman"/>
        <charset val="134"/>
      </rPr>
      <t>5</t>
    </r>
    <r>
      <rPr>
        <sz val="16"/>
        <rFont val="方正仿宋_GBK"/>
        <charset val="134"/>
      </rPr>
      <t>户</t>
    </r>
  </si>
  <si>
    <r>
      <rPr>
        <sz val="16"/>
        <rFont val="Times New Roman"/>
        <charset val="134"/>
      </rPr>
      <t>1.</t>
    </r>
    <r>
      <rPr>
        <sz val="16"/>
        <rFont val="方正仿宋_GBK"/>
        <charset val="134"/>
      </rPr>
      <t>群众参与：</t>
    </r>
    <r>
      <rPr>
        <sz val="16"/>
        <rFont val="Times New Roman"/>
        <charset val="134"/>
      </rPr>
      <t>56</t>
    </r>
    <r>
      <rPr>
        <sz val="16"/>
        <rFont val="方正仿宋_GBK"/>
        <charset val="134"/>
      </rPr>
      <t>人以上参与项目的选择、实施、监督和管理；</t>
    </r>
    <r>
      <rPr>
        <sz val="16"/>
        <rFont val="Times New Roman"/>
        <charset val="134"/>
      </rPr>
      <t xml:space="preserve">
2.</t>
    </r>
    <r>
      <rPr>
        <sz val="16"/>
        <rFont val="方正仿宋_GBK"/>
        <charset val="134"/>
      </rPr>
      <t>利益联结机制：项目将提供就业岗位</t>
    </r>
    <r>
      <rPr>
        <sz val="16"/>
        <rFont val="Times New Roman"/>
        <charset val="134"/>
      </rPr>
      <t>4</t>
    </r>
    <r>
      <rPr>
        <sz val="16"/>
        <rFont val="方正仿宋_GBK"/>
        <charset val="134"/>
      </rPr>
      <t>个以上，务工群众人均年增收约</t>
    </r>
    <r>
      <rPr>
        <sz val="16"/>
        <rFont val="Times New Roman"/>
        <charset val="134"/>
      </rPr>
      <t>1000</t>
    </r>
    <r>
      <rPr>
        <sz val="16"/>
        <rFont val="方正仿宋_GBK"/>
        <charset val="134"/>
      </rPr>
      <t>元</t>
    </r>
  </si>
  <si>
    <r>
      <rPr>
        <sz val="16"/>
        <rFont val="方正仿宋_GBK"/>
        <charset val="134"/>
      </rPr>
      <t>修复双丰村葛藤坝河堤约</t>
    </r>
    <r>
      <rPr>
        <sz val="16"/>
        <rFont val="Times New Roman"/>
        <charset val="134"/>
      </rPr>
      <t>100m</t>
    </r>
    <r>
      <rPr>
        <sz val="16"/>
        <rFont val="方正仿宋_GBK"/>
        <charset val="134"/>
      </rPr>
      <t>。</t>
    </r>
  </si>
  <si>
    <r>
      <rPr>
        <sz val="16"/>
        <rFont val="Times New Roman"/>
        <charset val="134"/>
      </rPr>
      <t>6250</t>
    </r>
    <r>
      <rPr>
        <sz val="16"/>
        <rFont val="方正仿宋_GBK"/>
        <charset val="134"/>
      </rPr>
      <t>元</t>
    </r>
    <r>
      <rPr>
        <sz val="16"/>
        <rFont val="Times New Roman"/>
        <charset val="134"/>
      </rPr>
      <t>/m</t>
    </r>
  </si>
  <si>
    <r>
      <rPr>
        <sz val="16"/>
        <rFont val="方正仿宋_GBK"/>
        <charset val="134"/>
      </rPr>
      <t>受益群众</t>
    </r>
    <r>
      <rPr>
        <sz val="16"/>
        <rFont val="Times New Roman"/>
        <charset val="134"/>
      </rPr>
      <t>80</t>
    </r>
    <r>
      <rPr>
        <sz val="16"/>
        <rFont val="方正仿宋_GBK"/>
        <charset val="134"/>
      </rPr>
      <t>余户，其中脱贫户</t>
    </r>
    <r>
      <rPr>
        <sz val="16"/>
        <rFont val="Times New Roman"/>
        <charset val="134"/>
      </rPr>
      <t>5</t>
    </r>
    <r>
      <rPr>
        <sz val="16"/>
        <rFont val="方正仿宋_GBK"/>
        <charset val="134"/>
      </rPr>
      <t>户</t>
    </r>
  </si>
  <si>
    <r>
      <rPr>
        <sz val="16"/>
        <rFont val="方正仿宋_GBK"/>
        <charset val="134"/>
      </rPr>
      <t>城口县</t>
    </r>
    <r>
      <rPr>
        <sz val="16"/>
        <rFont val="Times New Roman"/>
        <charset val="134"/>
      </rPr>
      <t>2024</t>
    </r>
    <r>
      <rPr>
        <sz val="16"/>
        <rFont val="方正仿宋_GBK"/>
        <charset val="134"/>
      </rPr>
      <t>年咸宜镇新时代文明实践积分兑换改补为奖项目</t>
    </r>
  </si>
  <si>
    <r>
      <rPr>
        <sz val="16"/>
        <rFont val="方正仿宋_GBK"/>
        <charset val="134"/>
      </rPr>
      <t>辖区内</t>
    </r>
    <r>
      <rPr>
        <sz val="16"/>
        <rFont val="Times New Roman"/>
        <charset val="134"/>
      </rPr>
      <t>7</t>
    </r>
    <r>
      <rPr>
        <sz val="16"/>
        <rFont val="方正仿宋_GBK"/>
        <charset val="134"/>
      </rPr>
      <t>个村</t>
    </r>
    <r>
      <rPr>
        <sz val="16"/>
        <rFont val="Times New Roman"/>
        <charset val="134"/>
      </rPr>
      <t>1</t>
    </r>
    <r>
      <rPr>
        <sz val="16"/>
        <rFont val="方正仿宋_GBK"/>
        <charset val="134"/>
      </rPr>
      <t>个社区各</t>
    </r>
    <r>
      <rPr>
        <sz val="16"/>
        <rFont val="Times New Roman"/>
        <charset val="134"/>
      </rPr>
      <t>2</t>
    </r>
    <r>
      <rPr>
        <sz val="16"/>
        <rFont val="方正仿宋_GBK"/>
        <charset val="134"/>
      </rPr>
      <t>万元，用于开展积分超市物资兑换活动</t>
    </r>
    <r>
      <rPr>
        <sz val="16"/>
        <rFont val="Times New Roman"/>
        <charset val="134"/>
      </rPr>
      <t>8</t>
    </r>
    <r>
      <rPr>
        <sz val="16"/>
        <rFont val="方正仿宋_GBK"/>
        <charset val="134"/>
      </rPr>
      <t>场，用于激发群众参与乡村振兴的积极性</t>
    </r>
  </si>
  <si>
    <t>咸宜社区、青龙村、中六村、环流村、咸宜村、双丰村、李坪村、明月村</t>
  </si>
  <si>
    <r>
      <rPr>
        <sz val="16"/>
        <rFont val="方正仿宋_GBK"/>
        <charset val="134"/>
      </rPr>
      <t>促进了群众以实际行动助力乡村振兴，进一步激发群众内生动力，提高群众精神面貌。提高群众满意度到</t>
    </r>
    <r>
      <rPr>
        <sz val="16"/>
        <rFont val="Times New Roman"/>
        <charset val="134"/>
      </rPr>
      <t>100%</t>
    </r>
    <r>
      <rPr>
        <sz val="16"/>
        <rFont val="方正仿宋_GBK"/>
        <charset val="134"/>
      </rPr>
      <t>以上。受益群众</t>
    </r>
    <r>
      <rPr>
        <sz val="16"/>
        <rFont val="Times New Roman"/>
        <charset val="134"/>
      </rPr>
      <t>150</t>
    </r>
    <r>
      <rPr>
        <sz val="16"/>
        <rFont val="方正仿宋_GBK"/>
        <charset val="134"/>
      </rPr>
      <t>余户，其中脱贫户</t>
    </r>
    <r>
      <rPr>
        <sz val="16"/>
        <rFont val="Times New Roman"/>
        <charset val="134"/>
      </rPr>
      <t>30</t>
    </r>
    <r>
      <rPr>
        <sz val="16"/>
        <rFont val="方正仿宋_GBK"/>
        <charset val="134"/>
      </rPr>
      <t>余户</t>
    </r>
  </si>
  <si>
    <r>
      <rPr>
        <sz val="16"/>
        <rFont val="Times New Roman"/>
        <charset val="134"/>
      </rPr>
      <t>1.</t>
    </r>
    <r>
      <rPr>
        <sz val="16"/>
        <rFont val="方正仿宋_GBK"/>
        <charset val="134"/>
      </rPr>
      <t>群众参与：</t>
    </r>
    <r>
      <rPr>
        <sz val="16"/>
        <rFont val="Times New Roman"/>
        <charset val="134"/>
      </rPr>
      <t>36</t>
    </r>
    <r>
      <rPr>
        <sz val="16"/>
        <rFont val="方正仿宋_GBK"/>
        <charset val="134"/>
      </rPr>
      <t>人以上参与项目的选择、实施、监督和管理；</t>
    </r>
    <r>
      <rPr>
        <sz val="16"/>
        <rFont val="Times New Roman"/>
        <charset val="134"/>
      </rPr>
      <t xml:space="preserve">
2.</t>
    </r>
    <r>
      <rPr>
        <sz val="16"/>
        <rFont val="方正仿宋_GBK"/>
        <charset val="134"/>
      </rPr>
      <t>利益联结机制：通过</t>
    </r>
    <r>
      <rPr>
        <sz val="16"/>
        <rFont val="Times New Roman"/>
        <charset val="134"/>
      </rPr>
      <t>“</t>
    </r>
    <r>
      <rPr>
        <sz val="16"/>
        <rFont val="方正仿宋_GBK"/>
        <charset val="134"/>
      </rPr>
      <t>积分制</t>
    </r>
    <r>
      <rPr>
        <sz val="16"/>
        <rFont val="Times New Roman"/>
        <charset val="134"/>
      </rPr>
      <t>”</t>
    </r>
    <r>
      <rPr>
        <sz val="16"/>
        <rFont val="方正仿宋_GBK"/>
        <charset val="134"/>
      </rPr>
      <t>管理，推动农村人居环境更加干净、整洁、有序、美观。提高群众满意度到</t>
    </r>
    <r>
      <rPr>
        <sz val="16"/>
        <rFont val="Times New Roman"/>
        <charset val="134"/>
      </rPr>
      <t>100%</t>
    </r>
    <r>
      <rPr>
        <sz val="16"/>
        <rFont val="方正仿宋_GBK"/>
        <charset val="134"/>
      </rPr>
      <t>以上。</t>
    </r>
  </si>
  <si>
    <r>
      <rPr>
        <sz val="16"/>
        <rFont val="方正仿宋_GBK"/>
        <charset val="134"/>
      </rPr>
      <t>减少群众生活成本支出</t>
    </r>
    <r>
      <rPr>
        <sz val="16"/>
        <rFont val="Times New Roman"/>
        <charset val="134"/>
      </rPr>
      <t>16</t>
    </r>
    <r>
      <rPr>
        <sz val="16"/>
        <rFont val="方正仿宋_GBK"/>
        <charset val="134"/>
      </rPr>
      <t>万元</t>
    </r>
  </si>
  <si>
    <r>
      <rPr>
        <sz val="16"/>
        <rFont val="方正仿宋_GBK"/>
        <charset val="134"/>
      </rPr>
      <t>受益群众</t>
    </r>
    <r>
      <rPr>
        <sz val="16"/>
        <rFont val="Times New Roman"/>
        <charset val="134"/>
      </rPr>
      <t>150</t>
    </r>
    <r>
      <rPr>
        <sz val="16"/>
        <rFont val="方正仿宋_GBK"/>
        <charset val="134"/>
      </rPr>
      <t>余户，其中脱贫户</t>
    </r>
    <r>
      <rPr>
        <sz val="16"/>
        <rFont val="Times New Roman"/>
        <charset val="134"/>
      </rPr>
      <t>30</t>
    </r>
    <r>
      <rPr>
        <sz val="16"/>
        <rFont val="方正仿宋_GBK"/>
        <charset val="134"/>
      </rPr>
      <t>余户</t>
    </r>
  </si>
  <si>
    <r>
      <rPr>
        <sz val="16"/>
        <rFont val="方正仿宋_GBK"/>
        <charset val="134"/>
      </rPr>
      <t>群众及所有居民满意度</t>
    </r>
    <r>
      <rPr>
        <sz val="16"/>
        <rFont val="Times New Roman"/>
        <charset val="134"/>
      </rPr>
      <t>99%</t>
    </r>
    <r>
      <rPr>
        <sz val="16"/>
        <rFont val="方正仿宋_GBK"/>
        <charset val="134"/>
      </rPr>
      <t>以上</t>
    </r>
  </si>
  <si>
    <r>
      <rPr>
        <sz val="16"/>
        <rFont val="方正仿宋_GBK"/>
        <charset val="134"/>
      </rPr>
      <t>城口县</t>
    </r>
    <r>
      <rPr>
        <sz val="16"/>
        <rFont val="Times New Roman"/>
        <charset val="134"/>
      </rPr>
      <t>2024</t>
    </r>
    <r>
      <rPr>
        <sz val="16"/>
        <rFont val="方正仿宋_GBK"/>
        <charset val="134"/>
      </rPr>
      <t>年咸宜镇兴隆坝至香炉坪产业路升级改造项目</t>
    </r>
  </si>
  <si>
    <r>
      <rPr>
        <sz val="16"/>
        <rFont val="方正仿宋_GBK"/>
        <charset val="134"/>
      </rPr>
      <t>拓宽兴隆坝至香炉坪产业路至</t>
    </r>
    <r>
      <rPr>
        <sz val="16"/>
        <rFont val="Times New Roman"/>
        <charset val="134"/>
      </rPr>
      <t>6.5m</t>
    </r>
    <r>
      <rPr>
        <sz val="16"/>
        <rFont val="方正仿宋_GBK"/>
        <charset val="134"/>
      </rPr>
      <t>，长约</t>
    </r>
    <r>
      <rPr>
        <sz val="16"/>
        <rFont val="Times New Roman"/>
        <charset val="134"/>
      </rPr>
      <t>0.5km</t>
    </r>
    <r>
      <rPr>
        <sz val="16"/>
        <rFont val="方正仿宋_GBK"/>
        <charset val="134"/>
      </rPr>
      <t>，并对全线道路进行升级改造。具体以设计为准。</t>
    </r>
  </si>
  <si>
    <t>咸宜村</t>
  </si>
  <si>
    <r>
      <rPr>
        <sz val="16"/>
        <rFont val="方正仿宋_GBK"/>
        <charset val="134"/>
      </rPr>
      <t>该项目的建设能够连通咸宜镇明咸路主干道，达成交通环线，促进香炉坪沿线的产业发展及旅游资源的激活，保障群众的生产生活出行，以及带动周边群众实现旅游产业增收。受益群众</t>
    </r>
    <r>
      <rPr>
        <sz val="16"/>
        <rFont val="Times New Roman"/>
        <charset val="134"/>
      </rPr>
      <t>42</t>
    </r>
    <r>
      <rPr>
        <sz val="16"/>
        <rFont val="方正仿宋_GBK"/>
        <charset val="134"/>
      </rPr>
      <t>户</t>
    </r>
    <r>
      <rPr>
        <sz val="16"/>
        <rFont val="Times New Roman"/>
        <charset val="134"/>
      </rPr>
      <t>165</t>
    </r>
    <r>
      <rPr>
        <sz val="16"/>
        <rFont val="方正仿宋_GBK"/>
        <charset val="134"/>
      </rPr>
      <t>人，其中脱贫户</t>
    </r>
    <r>
      <rPr>
        <sz val="16"/>
        <rFont val="Times New Roman"/>
        <charset val="134"/>
      </rPr>
      <t>11</t>
    </r>
    <r>
      <rPr>
        <sz val="16"/>
        <rFont val="方正仿宋_GBK"/>
        <charset val="134"/>
      </rPr>
      <t>户</t>
    </r>
    <r>
      <rPr>
        <sz val="16"/>
        <rFont val="Times New Roman"/>
        <charset val="134"/>
      </rPr>
      <t>45</t>
    </r>
    <r>
      <rPr>
        <sz val="16"/>
        <rFont val="方正仿宋_GBK"/>
        <charset val="134"/>
      </rPr>
      <t>人。</t>
    </r>
  </si>
  <si>
    <r>
      <rPr>
        <sz val="16"/>
        <rFont val="Times New Roman"/>
        <charset val="134"/>
      </rPr>
      <t>1.</t>
    </r>
    <r>
      <rPr>
        <sz val="16"/>
        <rFont val="方正仿宋_GBK"/>
        <charset val="134"/>
      </rPr>
      <t>群众参与：</t>
    </r>
    <r>
      <rPr>
        <sz val="16"/>
        <rFont val="Times New Roman"/>
        <charset val="134"/>
      </rPr>
      <t>20</t>
    </r>
    <r>
      <rPr>
        <sz val="16"/>
        <rFont val="方正仿宋_GBK"/>
        <charset val="134"/>
      </rPr>
      <t>人以上参与项目的选择、实施、监督和管理；</t>
    </r>
    <r>
      <rPr>
        <sz val="16"/>
        <rFont val="Times New Roman"/>
        <charset val="134"/>
      </rPr>
      <t xml:space="preserve">
2.</t>
    </r>
    <r>
      <rPr>
        <sz val="16"/>
        <rFont val="方正仿宋_GBK"/>
        <charset val="134"/>
      </rPr>
      <t>利益联结机制：预计增加临时就业岗位</t>
    </r>
    <r>
      <rPr>
        <sz val="16"/>
        <rFont val="Times New Roman"/>
        <charset val="134"/>
      </rPr>
      <t>10</t>
    </r>
    <r>
      <rPr>
        <sz val="16"/>
        <rFont val="方正仿宋_GBK"/>
        <charset val="134"/>
      </rPr>
      <t>个，带动群众增收约</t>
    </r>
    <r>
      <rPr>
        <sz val="16"/>
        <rFont val="Times New Roman"/>
        <charset val="134"/>
      </rPr>
      <t>2000</t>
    </r>
    <r>
      <rPr>
        <sz val="16"/>
        <rFont val="方正仿宋_GBK"/>
        <charset val="134"/>
      </rPr>
      <t>元。</t>
    </r>
  </si>
  <si>
    <r>
      <rPr>
        <sz val="16"/>
        <rFont val="方正仿宋_GBK"/>
        <charset val="134"/>
      </rPr>
      <t>总投资控制在</t>
    </r>
    <r>
      <rPr>
        <sz val="16"/>
        <rFont val="Times New Roman"/>
        <charset val="134"/>
      </rPr>
      <t>150</t>
    </r>
    <r>
      <rPr>
        <sz val="16"/>
        <rFont val="方正仿宋_GBK"/>
        <charset val="134"/>
      </rPr>
      <t>万元以内</t>
    </r>
  </si>
  <si>
    <r>
      <rPr>
        <sz val="16"/>
        <rFont val="方正仿宋_GBK"/>
        <charset val="134"/>
      </rPr>
      <t>预计增加临时就业岗位</t>
    </r>
    <r>
      <rPr>
        <sz val="16"/>
        <rFont val="Times New Roman"/>
        <charset val="134"/>
      </rPr>
      <t>10</t>
    </r>
    <r>
      <rPr>
        <sz val="16"/>
        <rFont val="方正仿宋_GBK"/>
        <charset val="134"/>
      </rPr>
      <t>个，带动群众增收约</t>
    </r>
    <r>
      <rPr>
        <sz val="16"/>
        <rFont val="Times New Roman"/>
        <charset val="134"/>
      </rPr>
      <t>2000</t>
    </r>
    <r>
      <rPr>
        <sz val="16"/>
        <rFont val="方正仿宋_GBK"/>
        <charset val="134"/>
      </rPr>
      <t>元。</t>
    </r>
  </si>
  <si>
    <r>
      <rPr>
        <sz val="16"/>
        <rFont val="方正仿宋_GBK"/>
        <charset val="134"/>
      </rPr>
      <t>受益群众</t>
    </r>
    <r>
      <rPr>
        <sz val="16"/>
        <rFont val="Times New Roman"/>
        <charset val="134"/>
      </rPr>
      <t>42</t>
    </r>
    <r>
      <rPr>
        <sz val="16"/>
        <rFont val="方正仿宋_GBK"/>
        <charset val="134"/>
      </rPr>
      <t>户</t>
    </r>
    <r>
      <rPr>
        <sz val="16"/>
        <rFont val="Times New Roman"/>
        <charset val="134"/>
      </rPr>
      <t>165</t>
    </r>
    <r>
      <rPr>
        <sz val="16"/>
        <rFont val="方正仿宋_GBK"/>
        <charset val="134"/>
      </rPr>
      <t>人，其中脱贫户</t>
    </r>
    <r>
      <rPr>
        <sz val="16"/>
        <rFont val="Times New Roman"/>
        <charset val="134"/>
      </rPr>
      <t>11</t>
    </r>
    <r>
      <rPr>
        <sz val="16"/>
        <rFont val="方正仿宋_GBK"/>
        <charset val="134"/>
      </rPr>
      <t>户</t>
    </r>
    <r>
      <rPr>
        <sz val="16"/>
        <rFont val="Times New Roman"/>
        <charset val="134"/>
      </rPr>
      <t>45</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</si>
  <si>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年咸宜镇农村人居环境综合治理项目</t>
    </r>
  </si>
  <si>
    <r>
      <rPr>
        <sz val="16"/>
        <rFont val="方正仿宋_GBK"/>
        <charset val="134"/>
      </rPr>
      <t>整治咸宜镇各村排水沟约</t>
    </r>
    <r>
      <rPr>
        <sz val="16"/>
        <rFont val="Times New Roman"/>
        <charset val="134"/>
      </rPr>
      <t>8</t>
    </r>
    <r>
      <rPr>
        <sz val="16"/>
        <rFont val="方正仿宋_GBK"/>
        <charset val="134"/>
      </rPr>
      <t>㎞、挡墙修复约</t>
    </r>
    <r>
      <rPr>
        <sz val="16"/>
        <rFont val="Times New Roman"/>
        <charset val="134"/>
      </rPr>
      <t>800m³</t>
    </r>
    <r>
      <rPr>
        <sz val="16"/>
        <rFont val="方正仿宋_GBK"/>
        <charset val="134"/>
      </rPr>
      <t>，院坝硬化约</t>
    </r>
    <r>
      <rPr>
        <sz val="16"/>
        <rFont val="Times New Roman"/>
        <charset val="134"/>
      </rPr>
      <t>2000</t>
    </r>
    <r>
      <rPr>
        <sz val="16"/>
        <rFont val="方正仿宋_GBK"/>
        <charset val="134"/>
      </rPr>
      <t>㎡、垃圾分类亭</t>
    </r>
    <r>
      <rPr>
        <sz val="16"/>
        <rFont val="Times New Roman"/>
        <charset val="134"/>
      </rPr>
      <t>30</t>
    </r>
    <r>
      <rPr>
        <sz val="16"/>
        <rFont val="方正仿宋_GBK"/>
        <charset val="134"/>
      </rPr>
      <t>个，垃圾死角清理等（具体以设计为准）。</t>
    </r>
  </si>
  <si>
    <r>
      <rPr>
        <sz val="16"/>
        <rFont val="方正仿宋_GBK"/>
        <charset val="134"/>
      </rPr>
      <t>项目实施可改善群众居住环境，提升群众满意度；受益群众</t>
    </r>
    <r>
      <rPr>
        <sz val="16"/>
        <rFont val="Times New Roman"/>
        <charset val="134"/>
      </rPr>
      <t>100</t>
    </r>
    <r>
      <rPr>
        <sz val="16"/>
        <rFont val="方正仿宋_GBK"/>
        <charset val="134"/>
      </rPr>
      <t>余户，其中脱贫户</t>
    </r>
    <r>
      <rPr>
        <sz val="16"/>
        <rFont val="Times New Roman"/>
        <charset val="134"/>
      </rPr>
      <t>20</t>
    </r>
    <r>
      <rPr>
        <sz val="16"/>
        <rFont val="方正仿宋_GBK"/>
        <charset val="134"/>
      </rPr>
      <t>余户</t>
    </r>
  </si>
  <si>
    <r>
      <rPr>
        <sz val="16"/>
        <rFont val="Times New Roman"/>
        <charset val="134"/>
      </rPr>
      <t>1.</t>
    </r>
    <r>
      <rPr>
        <sz val="16"/>
        <rFont val="方正仿宋_GBK"/>
        <charset val="134"/>
      </rPr>
      <t>群众参与：</t>
    </r>
    <r>
      <rPr>
        <sz val="16"/>
        <rFont val="Times New Roman"/>
        <charset val="134"/>
      </rPr>
      <t>89</t>
    </r>
    <r>
      <rPr>
        <sz val="16"/>
        <rFont val="方正仿宋_GBK"/>
        <charset val="134"/>
      </rPr>
      <t>人以上参与项目的选择、实施、监督和管理；</t>
    </r>
    <r>
      <rPr>
        <sz val="16"/>
        <rFont val="Times New Roman"/>
        <charset val="134"/>
      </rPr>
      <t xml:space="preserve">
2.</t>
    </r>
    <r>
      <rPr>
        <sz val="16"/>
        <rFont val="方正仿宋_GBK"/>
        <charset val="134"/>
      </rPr>
      <t>利益联结机制：项目将提供就业岗位</t>
    </r>
    <r>
      <rPr>
        <sz val="16"/>
        <rFont val="Times New Roman"/>
        <charset val="134"/>
      </rPr>
      <t>10</t>
    </r>
    <r>
      <rPr>
        <sz val="16"/>
        <rFont val="方正仿宋_GBK"/>
        <charset val="134"/>
      </rPr>
      <t>个以上，务工群众人均年增收约</t>
    </r>
    <r>
      <rPr>
        <sz val="16"/>
        <rFont val="Times New Roman"/>
        <charset val="134"/>
      </rPr>
      <t>1000</t>
    </r>
    <r>
      <rPr>
        <sz val="16"/>
        <rFont val="方正仿宋_GBK"/>
        <charset val="134"/>
      </rPr>
      <t>元</t>
    </r>
  </si>
  <si>
    <r>
      <rPr>
        <sz val="16"/>
        <rFont val="Times New Roman"/>
        <charset val="134"/>
      </rPr>
      <t>15</t>
    </r>
    <r>
      <rPr>
        <sz val="16"/>
        <rFont val="方正仿宋_GBK"/>
        <charset val="134"/>
      </rPr>
      <t>万元</t>
    </r>
    <r>
      <rPr>
        <sz val="16"/>
        <rFont val="Times New Roman"/>
        <charset val="134"/>
      </rPr>
      <t>/</t>
    </r>
    <r>
      <rPr>
        <sz val="16"/>
        <rFont val="方正仿宋_GBK"/>
        <charset val="134"/>
      </rPr>
      <t>村</t>
    </r>
  </si>
  <si>
    <r>
      <rPr>
        <sz val="16"/>
        <rFont val="方正仿宋_GBK"/>
        <charset val="134"/>
      </rPr>
      <t>项目将提供就业岗位</t>
    </r>
    <r>
      <rPr>
        <sz val="16"/>
        <rFont val="Times New Roman"/>
        <charset val="134"/>
      </rPr>
      <t>10</t>
    </r>
    <r>
      <rPr>
        <sz val="16"/>
        <rFont val="方正仿宋_GBK"/>
        <charset val="134"/>
      </rPr>
      <t>个以上，务工群众人均年增收</t>
    </r>
    <r>
      <rPr>
        <sz val="16"/>
        <rFont val="Times New Roman"/>
        <charset val="134"/>
      </rPr>
      <t>1000</t>
    </r>
    <r>
      <rPr>
        <sz val="16"/>
        <rFont val="方正仿宋_GBK"/>
        <charset val="134"/>
      </rPr>
      <t>元以上</t>
    </r>
  </si>
  <si>
    <r>
      <rPr>
        <sz val="16"/>
        <rFont val="方正仿宋_GBK"/>
        <charset val="134"/>
      </rPr>
      <t>受益群众</t>
    </r>
    <r>
      <rPr>
        <sz val="16"/>
        <rFont val="Times New Roman"/>
        <charset val="134"/>
      </rPr>
      <t>100</t>
    </r>
    <r>
      <rPr>
        <sz val="16"/>
        <rFont val="方正仿宋_GBK"/>
        <charset val="134"/>
      </rPr>
      <t>余户，其中脱贫户</t>
    </r>
    <r>
      <rPr>
        <sz val="16"/>
        <rFont val="Times New Roman"/>
        <charset val="134"/>
      </rPr>
      <t>20</t>
    </r>
    <r>
      <rPr>
        <sz val="16"/>
        <rFont val="方正仿宋_GBK"/>
        <charset val="134"/>
      </rPr>
      <t>余户</t>
    </r>
  </si>
  <si>
    <r>
      <rPr>
        <sz val="16"/>
        <rFont val="方正仿宋_GBK"/>
        <charset val="134"/>
      </rPr>
      <t>脱贫人口满意度</t>
    </r>
    <r>
      <rPr>
        <sz val="16"/>
        <rFont val="Times New Roman"/>
        <charset val="134"/>
      </rPr>
      <t>95%</t>
    </r>
    <r>
      <rPr>
        <sz val="16"/>
        <rFont val="方正仿宋_GBK"/>
        <charset val="134"/>
      </rPr>
      <t>以上</t>
    </r>
  </si>
  <si>
    <r>
      <rPr>
        <sz val="16"/>
        <rFont val="方正仿宋_GBK"/>
        <charset val="134"/>
      </rPr>
      <t>城口县</t>
    </r>
    <r>
      <rPr>
        <sz val="16"/>
        <rFont val="Times New Roman"/>
        <charset val="134"/>
      </rPr>
      <t>2024</t>
    </r>
    <r>
      <rPr>
        <sz val="16"/>
        <rFont val="方正仿宋_GBK"/>
        <charset val="134"/>
      </rPr>
      <t>年咸宜镇香炉坪茶叶技改项目</t>
    </r>
  </si>
  <si>
    <r>
      <rPr>
        <sz val="16"/>
        <rFont val="方正仿宋_GBK"/>
        <charset val="134"/>
      </rPr>
      <t>对</t>
    </r>
    <r>
      <rPr>
        <sz val="16"/>
        <rFont val="Times New Roman"/>
        <charset val="134"/>
      </rPr>
      <t>70</t>
    </r>
    <r>
      <rPr>
        <sz val="16"/>
        <rFont val="方正仿宋_GBK"/>
        <charset val="134"/>
      </rPr>
      <t>亩老旧茶园进行除草、施肥、修枝等</t>
    </r>
  </si>
  <si>
    <t>咸宜社区</t>
  </si>
  <si>
    <r>
      <rPr>
        <sz val="16"/>
        <rFont val="方正仿宋_GBK"/>
        <charset val="134"/>
      </rPr>
      <t>该项目的建设能提升茶叶产业产量，增加群众收入。受益群众</t>
    </r>
    <r>
      <rPr>
        <sz val="16"/>
        <rFont val="Times New Roman"/>
        <charset val="134"/>
      </rPr>
      <t>45</t>
    </r>
    <r>
      <rPr>
        <sz val="16"/>
        <rFont val="方正仿宋_GBK"/>
        <charset val="134"/>
      </rPr>
      <t>户</t>
    </r>
    <r>
      <rPr>
        <sz val="16"/>
        <rFont val="Times New Roman"/>
        <charset val="134"/>
      </rPr>
      <t>158</t>
    </r>
    <r>
      <rPr>
        <sz val="16"/>
        <rFont val="方正仿宋_GBK"/>
        <charset val="134"/>
      </rPr>
      <t>人，其中脱贫户</t>
    </r>
    <r>
      <rPr>
        <sz val="16"/>
        <rFont val="Times New Roman"/>
        <charset val="134"/>
      </rPr>
      <t>8</t>
    </r>
    <r>
      <rPr>
        <sz val="16"/>
        <rFont val="方正仿宋_GBK"/>
        <charset val="134"/>
      </rPr>
      <t>户</t>
    </r>
    <r>
      <rPr>
        <sz val="16"/>
        <rFont val="Times New Roman"/>
        <charset val="134"/>
      </rPr>
      <t>34</t>
    </r>
    <r>
      <rPr>
        <sz val="16"/>
        <rFont val="方正仿宋_GBK"/>
        <charset val="134"/>
      </rPr>
      <t>人。</t>
    </r>
  </si>
  <si>
    <r>
      <rPr>
        <sz val="16"/>
        <rFont val="Times New Roman"/>
        <charset val="134"/>
      </rPr>
      <t>1.</t>
    </r>
    <r>
      <rPr>
        <sz val="16"/>
        <rFont val="方正仿宋_GBK"/>
        <charset val="134"/>
      </rPr>
      <t>群众参与：</t>
    </r>
    <r>
      <rPr>
        <sz val="16"/>
        <rFont val="Times New Roman"/>
        <charset val="134"/>
      </rPr>
      <t>14</t>
    </r>
    <r>
      <rPr>
        <sz val="16"/>
        <rFont val="方正仿宋_GBK"/>
        <charset val="134"/>
      </rPr>
      <t>人以上参与项目的选择、实施、监督和管理；</t>
    </r>
    <r>
      <rPr>
        <sz val="16"/>
        <rFont val="Times New Roman"/>
        <charset val="134"/>
      </rPr>
      <t xml:space="preserve">
2.</t>
    </r>
    <r>
      <rPr>
        <sz val="16"/>
        <rFont val="方正仿宋_GBK"/>
        <charset val="134"/>
      </rPr>
      <t>利益联结机制：项目建设过程中，吸纳</t>
    </r>
    <r>
      <rPr>
        <sz val="16"/>
        <rFont val="Times New Roman"/>
        <charset val="134"/>
      </rPr>
      <t>20</t>
    </r>
    <r>
      <rPr>
        <sz val="16"/>
        <rFont val="方正仿宋_GBK"/>
        <charset val="134"/>
      </rPr>
      <t>位群众务工，人均增收不低于</t>
    </r>
    <r>
      <rPr>
        <sz val="16"/>
        <rFont val="Times New Roman"/>
        <charset val="134"/>
      </rPr>
      <t>1000</t>
    </r>
    <r>
      <rPr>
        <sz val="16"/>
        <rFont val="方正仿宋_GBK"/>
        <charset val="134"/>
      </rPr>
      <t>元，项目解决</t>
    </r>
    <r>
      <rPr>
        <sz val="16"/>
        <rFont val="Times New Roman"/>
        <charset val="134"/>
      </rPr>
      <t>31</t>
    </r>
    <r>
      <rPr>
        <sz val="16"/>
        <rFont val="方正仿宋_GBK"/>
        <charset val="134"/>
      </rPr>
      <t>户群众户均增收</t>
    </r>
    <r>
      <rPr>
        <sz val="16"/>
        <rFont val="Times New Roman"/>
        <charset val="134"/>
      </rPr>
      <t>200</t>
    </r>
    <r>
      <rPr>
        <sz val="16"/>
        <rFont val="方正仿宋_GBK"/>
        <charset val="134"/>
      </rPr>
      <t>元</t>
    </r>
  </si>
  <si>
    <r>
      <rPr>
        <sz val="16"/>
        <rFont val="Times New Roman"/>
        <charset val="0"/>
      </rPr>
      <t>700</t>
    </r>
    <r>
      <rPr>
        <sz val="16"/>
        <rFont val="方正仿宋_GBK"/>
        <charset val="134"/>
      </rPr>
      <t>元</t>
    </r>
    <r>
      <rPr>
        <sz val="16"/>
        <rFont val="Times New Roman"/>
        <charset val="0"/>
      </rPr>
      <t>/</t>
    </r>
    <r>
      <rPr>
        <sz val="16"/>
        <rFont val="方正仿宋_GBK"/>
        <charset val="134"/>
      </rPr>
      <t>亩</t>
    </r>
  </si>
  <si>
    <r>
      <rPr>
        <sz val="16"/>
        <rFont val="方正仿宋_GBK"/>
        <charset val="134"/>
      </rPr>
      <t>项目建设过程中，吸纳</t>
    </r>
    <r>
      <rPr>
        <sz val="16"/>
        <rFont val="Times New Roman"/>
        <charset val="134"/>
      </rPr>
      <t>20</t>
    </r>
    <r>
      <rPr>
        <sz val="16"/>
        <rFont val="方正仿宋_GBK"/>
        <charset val="134"/>
      </rPr>
      <t>位群众务工，人均增收不低于</t>
    </r>
    <r>
      <rPr>
        <sz val="16"/>
        <rFont val="Times New Roman"/>
        <charset val="134"/>
      </rPr>
      <t>1000</t>
    </r>
    <r>
      <rPr>
        <sz val="16"/>
        <rFont val="方正仿宋_GBK"/>
        <charset val="134"/>
      </rPr>
      <t>元，项目解决</t>
    </r>
    <r>
      <rPr>
        <sz val="16"/>
        <rFont val="Times New Roman"/>
        <charset val="134"/>
      </rPr>
      <t>31</t>
    </r>
    <r>
      <rPr>
        <sz val="16"/>
        <rFont val="方正仿宋_GBK"/>
        <charset val="134"/>
      </rPr>
      <t>户群众户均增收</t>
    </r>
    <r>
      <rPr>
        <sz val="16"/>
        <rFont val="Times New Roman"/>
        <charset val="134"/>
      </rPr>
      <t>200</t>
    </r>
    <r>
      <rPr>
        <sz val="16"/>
        <rFont val="方正仿宋_GBK"/>
        <charset val="134"/>
      </rPr>
      <t>元</t>
    </r>
  </si>
  <si>
    <r>
      <rPr>
        <sz val="16"/>
        <rFont val="方正仿宋_GBK"/>
        <charset val="134"/>
      </rPr>
      <t>受益群众</t>
    </r>
    <r>
      <rPr>
        <sz val="16"/>
        <rFont val="Times New Roman"/>
        <charset val="134"/>
      </rPr>
      <t>45</t>
    </r>
    <r>
      <rPr>
        <sz val="16"/>
        <rFont val="方正仿宋_GBK"/>
        <charset val="134"/>
      </rPr>
      <t>户</t>
    </r>
    <r>
      <rPr>
        <sz val="16"/>
        <rFont val="Times New Roman"/>
        <charset val="134"/>
      </rPr>
      <t>158</t>
    </r>
    <r>
      <rPr>
        <sz val="16"/>
        <rFont val="方正仿宋_GBK"/>
        <charset val="134"/>
      </rPr>
      <t>人，其中脱贫户</t>
    </r>
    <r>
      <rPr>
        <sz val="16"/>
        <rFont val="Times New Roman"/>
        <charset val="134"/>
      </rPr>
      <t>8</t>
    </r>
    <r>
      <rPr>
        <sz val="16"/>
        <rFont val="方正仿宋_GBK"/>
        <charset val="134"/>
      </rPr>
      <t>户</t>
    </r>
    <r>
      <rPr>
        <sz val="16"/>
        <rFont val="Times New Roman"/>
        <charset val="134"/>
      </rPr>
      <t>34</t>
    </r>
    <r>
      <rPr>
        <sz val="16"/>
        <rFont val="方正仿宋_GBK"/>
        <charset val="134"/>
      </rPr>
      <t>人。</t>
    </r>
  </si>
  <si>
    <r>
      <rPr>
        <sz val="16"/>
        <rFont val="方正仿宋_GBK"/>
        <charset val="134"/>
      </rPr>
      <t>使用年限</t>
    </r>
    <r>
      <rPr>
        <sz val="16"/>
        <rFont val="Times New Roman"/>
        <charset val="0"/>
      </rPr>
      <t>≥3</t>
    </r>
    <r>
      <rPr>
        <sz val="16"/>
        <rFont val="方正仿宋_GBK"/>
        <charset val="134"/>
      </rPr>
      <t>年。</t>
    </r>
  </si>
  <si>
    <r>
      <rPr>
        <sz val="16"/>
        <rFont val="方正仿宋_GBK"/>
        <charset val="134"/>
      </rPr>
      <t>城口县</t>
    </r>
    <r>
      <rPr>
        <sz val="16"/>
        <rFont val="Times New Roman"/>
        <charset val="134"/>
      </rPr>
      <t>2024</t>
    </r>
    <r>
      <rPr>
        <sz val="16"/>
        <rFont val="方正仿宋_GBK"/>
        <charset val="134"/>
      </rPr>
      <t>年咸宜镇布福娜（黑老虎）中药材产业扶持项目</t>
    </r>
  </si>
  <si>
    <r>
      <rPr>
        <sz val="16"/>
        <rFont val="方正仿宋_GBK"/>
        <charset val="134"/>
      </rPr>
      <t>建设内容：</t>
    </r>
    <r>
      <rPr>
        <sz val="16"/>
        <rFont val="Times New Roman"/>
        <charset val="134"/>
      </rPr>
      <t>1.</t>
    </r>
    <r>
      <rPr>
        <sz val="16"/>
        <rFont val="方正仿宋_GBK"/>
        <charset val="134"/>
      </rPr>
      <t>修建灌溉设施</t>
    </r>
    <r>
      <rPr>
        <sz val="16"/>
        <rFont val="Times New Roman"/>
        <charset val="134"/>
      </rPr>
      <t>1</t>
    </r>
    <r>
      <rPr>
        <sz val="16"/>
        <rFont val="方正仿宋_GBK"/>
        <charset val="134"/>
      </rPr>
      <t>套；产业路</t>
    </r>
    <r>
      <rPr>
        <sz val="16"/>
        <rFont val="Times New Roman"/>
        <charset val="134"/>
      </rPr>
      <t>800</t>
    </r>
    <r>
      <rPr>
        <sz val="16"/>
        <rFont val="方正仿宋_GBK"/>
        <charset val="134"/>
      </rPr>
      <t>米，水渠</t>
    </r>
    <r>
      <rPr>
        <sz val="16"/>
        <rFont val="Times New Roman"/>
        <charset val="134"/>
      </rPr>
      <t>1</t>
    </r>
    <r>
      <rPr>
        <sz val="16"/>
        <rFont val="方正仿宋_GBK"/>
        <charset val="134"/>
      </rPr>
      <t>公里。（具体以实施方案为准）</t>
    </r>
  </si>
  <si>
    <r>
      <rPr>
        <sz val="16"/>
        <rFont val="方正仿宋_GBK"/>
        <charset val="134"/>
      </rPr>
      <t>该项目能有效稳定农业产业、带动农户产业转型，增加农户发展的积极性，促进增收，受益群众</t>
    </r>
    <r>
      <rPr>
        <sz val="16"/>
        <rFont val="Times New Roman"/>
        <charset val="134"/>
      </rPr>
      <t>92</t>
    </r>
    <r>
      <rPr>
        <sz val="16"/>
        <rFont val="方正仿宋_GBK"/>
        <charset val="134"/>
      </rPr>
      <t>户</t>
    </r>
    <r>
      <rPr>
        <sz val="16"/>
        <rFont val="Times New Roman"/>
        <charset val="134"/>
      </rPr>
      <t>394</t>
    </r>
    <r>
      <rPr>
        <sz val="16"/>
        <rFont val="方正仿宋_GBK"/>
        <charset val="134"/>
      </rPr>
      <t>人，其中脱贫户</t>
    </r>
    <r>
      <rPr>
        <sz val="16"/>
        <rFont val="Times New Roman"/>
        <charset val="134"/>
      </rPr>
      <t>14</t>
    </r>
    <r>
      <rPr>
        <sz val="16"/>
        <rFont val="方正仿宋_GBK"/>
        <charset val="134"/>
      </rPr>
      <t>户</t>
    </r>
    <r>
      <rPr>
        <sz val="16"/>
        <rFont val="Times New Roman"/>
        <charset val="134"/>
      </rPr>
      <t>63</t>
    </r>
    <r>
      <rPr>
        <sz val="16"/>
        <rFont val="方正仿宋_GBK"/>
        <charset val="134"/>
      </rPr>
      <t>人</t>
    </r>
  </si>
  <si>
    <r>
      <rPr>
        <sz val="16"/>
        <rFont val="方正仿宋_GBK"/>
        <charset val="134"/>
      </rPr>
      <t>利益联结机制：群众务工，增加务工收入；土地流转</t>
    </r>
    <r>
      <rPr>
        <sz val="16"/>
        <rFont val="Times New Roman"/>
        <charset val="134"/>
      </rPr>
      <t>500</t>
    </r>
    <r>
      <rPr>
        <sz val="16"/>
        <rFont val="方正仿宋_GBK"/>
        <charset val="134"/>
      </rPr>
      <t>元</t>
    </r>
    <r>
      <rPr>
        <sz val="16"/>
        <rFont val="Times New Roman"/>
        <charset val="134"/>
      </rPr>
      <t>/</t>
    </r>
    <r>
      <rPr>
        <sz val="16"/>
        <rFont val="方正仿宋_GBK"/>
        <charset val="134"/>
      </rPr>
      <t>亩，林地</t>
    </r>
    <r>
      <rPr>
        <sz val="16"/>
        <rFont val="Times New Roman"/>
        <charset val="134"/>
      </rPr>
      <t>50</t>
    </r>
    <r>
      <rPr>
        <sz val="16"/>
        <rFont val="方正仿宋_GBK"/>
        <charset val="134"/>
      </rPr>
      <t>元</t>
    </r>
    <r>
      <rPr>
        <sz val="16"/>
        <rFont val="Times New Roman"/>
        <charset val="134"/>
      </rPr>
      <t>/</t>
    </r>
    <r>
      <rPr>
        <sz val="16"/>
        <rFont val="方正仿宋_GBK"/>
        <charset val="134"/>
      </rPr>
      <t>亩。增加群众收入；村集体经济组织负责基础设施配套和土地，林地平整等投入，市场主体按投入体量实行保底分红。</t>
    </r>
  </si>
  <si>
    <r>
      <rPr>
        <sz val="16"/>
        <rFont val="方正仿宋_GBK"/>
        <charset val="134"/>
      </rPr>
      <t>建设内容：</t>
    </r>
    <r>
      <rPr>
        <sz val="16"/>
        <rFont val="Times New Roman"/>
        <charset val="134"/>
      </rPr>
      <t>1.</t>
    </r>
    <r>
      <rPr>
        <sz val="16"/>
        <rFont val="方正仿宋_GBK"/>
        <charset val="134"/>
      </rPr>
      <t>修建灌溉设施</t>
    </r>
    <r>
      <rPr>
        <sz val="16"/>
        <rFont val="Times New Roman"/>
        <charset val="134"/>
      </rPr>
      <t>1</t>
    </r>
    <r>
      <rPr>
        <sz val="16"/>
        <rFont val="方正仿宋_GBK"/>
        <charset val="134"/>
      </rPr>
      <t>套；产业路</t>
    </r>
    <r>
      <rPr>
        <sz val="16"/>
        <rFont val="Times New Roman"/>
        <charset val="134"/>
      </rPr>
      <t>800</t>
    </r>
    <r>
      <rPr>
        <sz val="16"/>
        <rFont val="方正仿宋_GBK"/>
        <charset val="134"/>
      </rPr>
      <t>米，水渠</t>
    </r>
    <r>
      <rPr>
        <sz val="16"/>
        <rFont val="Times New Roman"/>
        <charset val="134"/>
      </rPr>
      <t>1</t>
    </r>
    <r>
      <rPr>
        <sz val="16"/>
        <rFont val="方正仿宋_GBK"/>
        <charset val="134"/>
      </rPr>
      <t>公里。</t>
    </r>
  </si>
  <si>
    <r>
      <rPr>
        <sz val="16"/>
        <rFont val="Times New Roman"/>
        <charset val="134"/>
      </rPr>
      <t>1.</t>
    </r>
    <r>
      <rPr>
        <sz val="16"/>
        <rFont val="方正仿宋_GBK"/>
        <charset val="134"/>
      </rPr>
      <t>修建灌溉设施</t>
    </r>
    <r>
      <rPr>
        <sz val="16"/>
        <rFont val="Times New Roman"/>
        <charset val="134"/>
      </rPr>
      <t>1</t>
    </r>
    <r>
      <rPr>
        <sz val="16"/>
        <rFont val="方正仿宋_GBK"/>
        <charset val="134"/>
      </rPr>
      <t>套；产业路</t>
    </r>
    <r>
      <rPr>
        <sz val="16"/>
        <rFont val="Times New Roman"/>
        <charset val="134"/>
      </rPr>
      <t>800</t>
    </r>
    <r>
      <rPr>
        <sz val="16"/>
        <rFont val="方正仿宋_GBK"/>
        <charset val="134"/>
      </rPr>
      <t>米，水渠</t>
    </r>
    <r>
      <rPr>
        <sz val="16"/>
        <rFont val="Times New Roman"/>
        <charset val="134"/>
      </rPr>
      <t>1</t>
    </r>
    <r>
      <rPr>
        <sz val="16"/>
        <rFont val="方正仿宋_GBK"/>
        <charset val="134"/>
      </rPr>
      <t>公里。</t>
    </r>
  </si>
  <si>
    <r>
      <rPr>
        <sz val="16"/>
        <rFont val="方正仿宋_GBK"/>
        <charset val="134"/>
      </rPr>
      <t>群众户均收入为</t>
    </r>
    <r>
      <rPr>
        <sz val="16"/>
        <rFont val="Times New Roman"/>
        <charset val="134"/>
      </rPr>
      <t>1000</t>
    </r>
    <r>
      <rPr>
        <sz val="16"/>
        <rFont val="方正仿宋_GBK"/>
        <charset val="134"/>
      </rPr>
      <t>元</t>
    </r>
  </si>
  <si>
    <r>
      <rPr>
        <sz val="16"/>
        <rFont val="方正仿宋_GBK"/>
        <charset val="134"/>
      </rPr>
      <t>受益群众</t>
    </r>
    <r>
      <rPr>
        <sz val="16"/>
        <rFont val="Times New Roman"/>
        <charset val="134"/>
      </rPr>
      <t>390</t>
    </r>
    <r>
      <rPr>
        <sz val="16"/>
        <rFont val="方正仿宋_GBK"/>
        <charset val="134"/>
      </rPr>
      <t>余户，其中脱贫户</t>
    </r>
    <r>
      <rPr>
        <sz val="16"/>
        <rFont val="Times New Roman"/>
        <charset val="134"/>
      </rPr>
      <t>63</t>
    </r>
    <r>
      <rPr>
        <sz val="16"/>
        <rFont val="方正仿宋_GBK"/>
        <charset val="134"/>
      </rPr>
      <t>户</t>
    </r>
  </si>
  <si>
    <r>
      <rPr>
        <sz val="16"/>
        <rFont val="方正仿宋_GBK"/>
        <charset val="0"/>
      </rPr>
      <t>城口县</t>
    </r>
    <r>
      <rPr>
        <sz val="16"/>
        <rFont val="Times New Roman"/>
        <charset val="0"/>
      </rPr>
      <t>2024</t>
    </r>
    <r>
      <rPr>
        <sz val="16"/>
        <rFont val="方正仿宋_GBK"/>
        <charset val="0"/>
      </rPr>
      <t>年咸宜镇现代化蔬菜示范基地股权改革项目</t>
    </r>
  </si>
  <si>
    <r>
      <rPr>
        <sz val="16"/>
        <rFont val="方正仿宋_GBK"/>
        <charset val="134"/>
      </rPr>
      <t>咸宜村集体经济投入资金</t>
    </r>
    <r>
      <rPr>
        <sz val="16"/>
        <rFont val="Times New Roman"/>
        <charset val="134"/>
      </rPr>
      <t>150</t>
    </r>
    <r>
      <rPr>
        <sz val="16"/>
        <rFont val="方正仿宋_GBK"/>
        <charset val="134"/>
      </rPr>
      <t>万元，市场入资</t>
    </r>
    <r>
      <rPr>
        <sz val="16"/>
        <rFont val="Times New Roman"/>
        <charset val="134"/>
      </rPr>
      <t>150</t>
    </r>
    <r>
      <rPr>
        <sz val="16"/>
        <rFont val="方正仿宋_GBK"/>
        <charset val="134"/>
      </rPr>
      <t>万元，共计</t>
    </r>
    <r>
      <rPr>
        <sz val="16"/>
        <rFont val="Times New Roman"/>
        <charset val="134"/>
      </rPr>
      <t>300</t>
    </r>
    <r>
      <rPr>
        <sz val="16"/>
        <rFont val="方正仿宋_GBK"/>
        <charset val="134"/>
      </rPr>
      <t>万元。建设蔬菜大棚约</t>
    </r>
    <r>
      <rPr>
        <sz val="16"/>
        <rFont val="Times New Roman"/>
        <charset val="134"/>
      </rPr>
      <t>50</t>
    </r>
    <r>
      <rPr>
        <sz val="16"/>
        <rFont val="方正仿宋_GBK"/>
        <charset val="134"/>
      </rPr>
      <t>亩，灌溉设施设备等。根据股权改革项目要求，村集体持股</t>
    </r>
    <r>
      <rPr>
        <sz val="16"/>
        <rFont val="Times New Roman"/>
        <charset val="134"/>
      </rPr>
      <t xml:space="preserve"> 75</t>
    </r>
    <r>
      <rPr>
        <sz val="16"/>
        <rFont val="方正仿宋_GBK"/>
        <charset val="134"/>
      </rPr>
      <t>万元入股，每年按照入股资金的</t>
    </r>
    <r>
      <rPr>
        <sz val="16"/>
        <rFont val="Times New Roman"/>
        <charset val="0"/>
      </rPr>
      <t>6%</t>
    </r>
    <r>
      <rPr>
        <sz val="16"/>
        <rFont val="方正仿宋_GBK"/>
        <charset val="134"/>
      </rPr>
      <t>比例进行分红（</t>
    </r>
    <r>
      <rPr>
        <sz val="16"/>
        <rFont val="Times New Roman"/>
        <charset val="0"/>
      </rPr>
      <t>4.5</t>
    </r>
    <r>
      <rPr>
        <sz val="16"/>
        <rFont val="方正仿宋_GBK"/>
        <charset val="134"/>
      </rPr>
      <t>万元）（具体以实施方案为准）。</t>
    </r>
  </si>
  <si>
    <r>
      <rPr>
        <sz val="16"/>
        <rFont val="方正仿宋_GBK"/>
        <charset val="134"/>
      </rPr>
      <t>咸宜村</t>
    </r>
    <r>
      <rPr>
        <sz val="16"/>
        <rFont val="Times New Roman"/>
        <charset val="134"/>
      </rPr>
      <t>5</t>
    </r>
    <r>
      <rPr>
        <sz val="16"/>
        <rFont val="方正仿宋_GBK"/>
        <charset val="134"/>
      </rPr>
      <t>社</t>
    </r>
  </si>
  <si>
    <r>
      <rPr>
        <sz val="16"/>
        <rFont val="方正仿宋_GBK"/>
        <charset val="134"/>
      </rPr>
      <t>该项目能够有效促进咸宜镇产业多元化，通过实施该项目，土地流转约</t>
    </r>
    <r>
      <rPr>
        <sz val="16"/>
        <rFont val="Times New Roman"/>
        <charset val="134"/>
      </rPr>
      <t>50</t>
    </r>
    <r>
      <rPr>
        <sz val="16"/>
        <rFont val="方正仿宋_GBK"/>
        <charset val="134"/>
      </rPr>
      <t>亩，预计可获得土地租金</t>
    </r>
    <r>
      <rPr>
        <sz val="16"/>
        <rFont val="Times New Roman"/>
        <charset val="134"/>
      </rPr>
      <t>25</t>
    </r>
    <r>
      <rPr>
        <sz val="16"/>
        <rFont val="方正仿宋_GBK"/>
        <charset val="134"/>
      </rPr>
      <t>万元，带动</t>
    </r>
    <r>
      <rPr>
        <sz val="16"/>
        <rFont val="Times New Roman"/>
        <charset val="134"/>
      </rPr>
      <t>30</t>
    </r>
    <r>
      <rPr>
        <sz val="16"/>
        <rFont val="方正仿宋_GBK"/>
        <charset val="134"/>
      </rPr>
      <t>户农户户均增收</t>
    </r>
    <r>
      <rPr>
        <sz val="16"/>
        <rFont val="Times New Roman"/>
        <charset val="0"/>
      </rPr>
      <t>1000</t>
    </r>
    <r>
      <rPr>
        <sz val="16"/>
        <rFont val="方正仿宋_GBK"/>
        <charset val="134"/>
      </rPr>
      <t>元，其中脱贫户</t>
    </r>
    <r>
      <rPr>
        <sz val="16"/>
        <rFont val="Times New Roman"/>
        <charset val="134"/>
      </rPr>
      <t>7</t>
    </r>
    <r>
      <rPr>
        <sz val="16"/>
        <rFont val="方正仿宋_GBK"/>
        <charset val="134"/>
      </rPr>
      <t>户。</t>
    </r>
  </si>
  <si>
    <r>
      <rPr>
        <sz val="16"/>
        <rFont val="Times New Roman"/>
        <charset val="0"/>
      </rPr>
      <t>1.</t>
    </r>
    <r>
      <rPr>
        <sz val="16"/>
        <rFont val="方正仿宋_GBK"/>
        <charset val="134"/>
      </rPr>
      <t>群众参与：</t>
    </r>
    <r>
      <rPr>
        <sz val="16"/>
        <rFont val="Times New Roman"/>
        <charset val="0"/>
      </rPr>
      <t>150</t>
    </r>
    <r>
      <rPr>
        <sz val="16"/>
        <rFont val="方正仿宋_GBK"/>
        <charset val="134"/>
      </rPr>
      <t>人以上参与项目的选择、实施、监督和管理；</t>
    </r>
    <r>
      <rPr>
        <sz val="16"/>
        <rFont val="Times New Roman"/>
        <charset val="0"/>
      </rPr>
      <t xml:space="preserve">
2.</t>
    </r>
    <r>
      <rPr>
        <sz val="16"/>
        <rFont val="方正仿宋_GBK"/>
        <charset val="134"/>
      </rPr>
      <t>利益联结机制：带动</t>
    </r>
    <r>
      <rPr>
        <sz val="16"/>
        <rFont val="Times New Roman"/>
        <charset val="0"/>
      </rPr>
      <t>30</t>
    </r>
    <r>
      <rPr>
        <sz val="16"/>
        <rFont val="方正仿宋_GBK"/>
        <charset val="134"/>
      </rPr>
      <t>户以上农户户均增收</t>
    </r>
    <r>
      <rPr>
        <sz val="16"/>
        <rFont val="Times New Roman"/>
        <charset val="0"/>
      </rPr>
      <t>1000</t>
    </r>
    <r>
      <rPr>
        <sz val="16"/>
        <rFont val="方正仿宋_GBK"/>
        <charset val="134"/>
      </rPr>
      <t>元；村级集体经济成员分红人数</t>
    </r>
    <r>
      <rPr>
        <sz val="16"/>
        <rFont val="Times New Roman"/>
        <charset val="0"/>
      </rPr>
      <t>1145</t>
    </r>
    <r>
      <rPr>
        <sz val="16"/>
        <rFont val="方正仿宋_GBK"/>
        <charset val="134"/>
      </rPr>
      <t>人其中脱贫人口和监测人口</t>
    </r>
    <r>
      <rPr>
        <sz val="16"/>
        <rFont val="Times New Roman"/>
        <charset val="0"/>
      </rPr>
      <t>201</t>
    </r>
    <r>
      <rPr>
        <sz val="16"/>
        <rFont val="方正仿宋_GBK"/>
        <charset val="134"/>
      </rPr>
      <t>人。</t>
    </r>
  </si>
  <si>
    <r>
      <rPr>
        <sz val="16"/>
        <rFont val="方正仿宋_GBK"/>
        <charset val="134"/>
      </rPr>
      <t>咸宜村集体经济投入资金</t>
    </r>
    <r>
      <rPr>
        <sz val="16"/>
        <rFont val="Times New Roman"/>
        <charset val="134"/>
      </rPr>
      <t>150</t>
    </r>
    <r>
      <rPr>
        <sz val="16"/>
        <rFont val="方正仿宋_GBK"/>
        <charset val="134"/>
      </rPr>
      <t>万元，市场入资</t>
    </r>
    <r>
      <rPr>
        <sz val="16"/>
        <rFont val="Times New Roman"/>
        <charset val="134"/>
      </rPr>
      <t>150</t>
    </r>
    <r>
      <rPr>
        <sz val="16"/>
        <rFont val="方正仿宋_GBK"/>
        <charset val="134"/>
      </rPr>
      <t>万元，共计</t>
    </r>
    <r>
      <rPr>
        <sz val="16"/>
        <rFont val="Times New Roman"/>
        <charset val="134"/>
      </rPr>
      <t>300</t>
    </r>
    <r>
      <rPr>
        <sz val="16"/>
        <rFont val="方正仿宋_GBK"/>
        <charset val="134"/>
      </rPr>
      <t>万元。建设蔬菜大棚约</t>
    </r>
    <r>
      <rPr>
        <sz val="16"/>
        <rFont val="Times New Roman"/>
        <charset val="134"/>
      </rPr>
      <t>50</t>
    </r>
    <r>
      <rPr>
        <sz val="16"/>
        <rFont val="方正仿宋_GBK"/>
        <charset val="134"/>
      </rPr>
      <t>亩，灌溉设施设备等。根据股权改革项目要求，村集体持股</t>
    </r>
    <r>
      <rPr>
        <sz val="16"/>
        <rFont val="Times New Roman"/>
        <charset val="134"/>
      </rPr>
      <t xml:space="preserve"> 75</t>
    </r>
    <r>
      <rPr>
        <sz val="16"/>
        <rFont val="方正仿宋_GBK"/>
        <charset val="134"/>
      </rPr>
      <t>万元入股，每年按照入股资金的</t>
    </r>
    <r>
      <rPr>
        <sz val="16"/>
        <rFont val="Times New Roman"/>
        <charset val="134"/>
      </rPr>
      <t>6%</t>
    </r>
    <r>
      <rPr>
        <sz val="16"/>
        <rFont val="方正仿宋_GBK"/>
        <charset val="134"/>
      </rPr>
      <t>比例进行分红（</t>
    </r>
    <r>
      <rPr>
        <sz val="16"/>
        <rFont val="Times New Roman"/>
        <charset val="134"/>
      </rPr>
      <t>4.5</t>
    </r>
    <r>
      <rPr>
        <sz val="16"/>
        <rFont val="方正仿宋_GBK"/>
        <charset val="134"/>
      </rPr>
      <t>万元）（具体以实施方案为准）。</t>
    </r>
  </si>
  <si>
    <r>
      <rPr>
        <sz val="16"/>
        <rFont val="方正仿宋_GBK"/>
        <charset val="134"/>
      </rPr>
      <t>项目竣工验收合格率</t>
    </r>
    <r>
      <rPr>
        <sz val="16"/>
        <rFont val="Times New Roman"/>
        <charset val="0"/>
      </rPr>
      <t>100%</t>
    </r>
    <r>
      <rPr>
        <sz val="16"/>
        <rFont val="方正仿宋_GBK"/>
        <charset val="134"/>
      </rPr>
      <t>。</t>
    </r>
  </si>
  <si>
    <r>
      <rPr>
        <sz val="16"/>
        <rFont val="方正仿宋_GBK"/>
        <charset val="134"/>
      </rPr>
      <t>财政资金投入</t>
    </r>
    <r>
      <rPr>
        <sz val="16"/>
        <rFont val="Times New Roman"/>
        <charset val="134"/>
      </rPr>
      <t>150</t>
    </r>
    <r>
      <rPr>
        <sz val="16"/>
        <rFont val="方正仿宋_GBK"/>
        <charset val="134"/>
      </rPr>
      <t>万元</t>
    </r>
  </si>
  <si>
    <r>
      <rPr>
        <sz val="16"/>
        <rFont val="方正仿宋_GBK"/>
        <charset val="134"/>
      </rPr>
      <t>根据股权改革项目要求，村集体持股</t>
    </r>
    <r>
      <rPr>
        <sz val="16"/>
        <rFont val="Times New Roman"/>
        <charset val="134"/>
      </rPr>
      <t xml:space="preserve"> 75</t>
    </r>
    <r>
      <rPr>
        <sz val="16"/>
        <rFont val="方正仿宋_GBK"/>
        <charset val="134"/>
      </rPr>
      <t>万元入股，每年按照入股资金的</t>
    </r>
    <r>
      <rPr>
        <sz val="16"/>
        <rFont val="Times New Roman"/>
        <charset val="134"/>
      </rPr>
      <t>6%</t>
    </r>
    <r>
      <rPr>
        <sz val="16"/>
        <rFont val="方正仿宋_GBK"/>
        <charset val="134"/>
      </rPr>
      <t>比例进行分红（</t>
    </r>
    <r>
      <rPr>
        <sz val="16"/>
        <rFont val="Times New Roman"/>
        <charset val="134"/>
      </rPr>
      <t>4.5</t>
    </r>
    <r>
      <rPr>
        <sz val="16"/>
        <rFont val="方正仿宋_GBK"/>
        <charset val="134"/>
      </rPr>
      <t>万元）</t>
    </r>
  </si>
  <si>
    <r>
      <rPr>
        <sz val="16"/>
        <rFont val="Times New Roman"/>
        <charset val="134"/>
      </rPr>
      <t>.1.</t>
    </r>
    <r>
      <rPr>
        <sz val="16"/>
        <rFont val="方正仿宋_GBK"/>
        <charset val="134"/>
      </rPr>
      <t>群众参与：</t>
    </r>
    <r>
      <rPr>
        <sz val="16"/>
        <rFont val="Times New Roman"/>
        <charset val="134"/>
      </rPr>
      <t>150</t>
    </r>
    <r>
      <rPr>
        <sz val="16"/>
        <rFont val="方正仿宋_GBK"/>
        <charset val="134"/>
      </rPr>
      <t>人以上参与项目的选择、实施、监督和管理；</t>
    </r>
    <r>
      <rPr>
        <sz val="16"/>
        <rFont val="Times New Roman"/>
        <charset val="134"/>
      </rPr>
      <t xml:space="preserve">
2.</t>
    </r>
    <r>
      <rPr>
        <sz val="16"/>
        <rFont val="方正仿宋_GBK"/>
        <charset val="134"/>
      </rPr>
      <t>利益联结机制：带动</t>
    </r>
    <r>
      <rPr>
        <sz val="16"/>
        <rFont val="Times New Roman"/>
        <charset val="134"/>
      </rPr>
      <t>30</t>
    </r>
    <r>
      <rPr>
        <sz val="16"/>
        <rFont val="方正仿宋_GBK"/>
        <charset val="134"/>
      </rPr>
      <t>户以上农户户均增收</t>
    </r>
    <r>
      <rPr>
        <sz val="16"/>
        <rFont val="Times New Roman"/>
        <charset val="134"/>
      </rPr>
      <t>1000</t>
    </r>
    <r>
      <rPr>
        <sz val="16"/>
        <rFont val="方正仿宋_GBK"/>
        <charset val="134"/>
      </rPr>
      <t>元。</t>
    </r>
  </si>
  <si>
    <r>
      <rPr>
        <sz val="16"/>
        <rFont val="方正仿宋_GBK"/>
        <charset val="134"/>
      </rPr>
      <t>使用年限</t>
    </r>
    <r>
      <rPr>
        <sz val="16"/>
        <rFont val="Times New Roman"/>
        <charset val="0"/>
      </rPr>
      <t>≥8</t>
    </r>
    <r>
      <rPr>
        <sz val="16"/>
        <rFont val="方正仿宋_GBK"/>
        <charset val="134"/>
      </rPr>
      <t>年。</t>
    </r>
  </si>
  <si>
    <r>
      <rPr>
        <sz val="16"/>
        <rFont val="方正仿宋_GBK"/>
        <charset val="134"/>
      </rPr>
      <t>群众满意度</t>
    </r>
    <r>
      <rPr>
        <sz val="16"/>
        <rFont val="Times New Roman"/>
        <charset val="0"/>
      </rPr>
      <t>95%</t>
    </r>
    <r>
      <rPr>
        <sz val="16"/>
        <rFont val="方正仿宋_GBK"/>
        <charset val="134"/>
      </rPr>
      <t>以上</t>
    </r>
  </si>
  <si>
    <r>
      <rPr>
        <sz val="16"/>
        <rFont val="方正仿宋_GBK"/>
        <charset val="134"/>
      </rPr>
      <t>村集体持股</t>
    </r>
    <r>
      <rPr>
        <sz val="16"/>
        <rFont val="Times New Roman"/>
        <charset val="0"/>
      </rPr>
      <t xml:space="preserve"> 75</t>
    </r>
    <r>
      <rPr>
        <sz val="16"/>
        <rFont val="方正仿宋_GBK"/>
        <charset val="134"/>
      </rPr>
      <t>万元入股，每年按照入股资金的</t>
    </r>
    <r>
      <rPr>
        <sz val="16"/>
        <rFont val="Times New Roman"/>
        <charset val="0"/>
      </rPr>
      <t>6%</t>
    </r>
    <r>
      <rPr>
        <sz val="16"/>
        <rFont val="方正仿宋_GBK"/>
        <charset val="134"/>
      </rPr>
      <t>比例进行分红（</t>
    </r>
    <r>
      <rPr>
        <sz val="16"/>
        <rFont val="Times New Roman"/>
        <charset val="0"/>
      </rPr>
      <t>4.5</t>
    </r>
    <r>
      <rPr>
        <sz val="16"/>
        <rFont val="方正仿宋_GBK"/>
        <charset val="134"/>
      </rPr>
      <t>万元）</t>
    </r>
  </si>
  <si>
    <r>
      <rPr>
        <sz val="16"/>
        <rFont val="方正仿宋_GBK"/>
        <charset val="134"/>
      </rPr>
      <t>城口县</t>
    </r>
    <r>
      <rPr>
        <sz val="16"/>
        <rFont val="Times New Roman"/>
        <charset val="134"/>
      </rPr>
      <t>2024</t>
    </r>
    <r>
      <rPr>
        <sz val="16"/>
        <rFont val="方正仿宋_GBK"/>
        <charset val="134"/>
      </rPr>
      <t>年咸宜镇香炉坪茶文旅融合发展项目</t>
    </r>
  </si>
  <si>
    <r>
      <rPr>
        <sz val="16"/>
        <rFont val="方正仿宋_GBK"/>
        <charset val="134"/>
      </rPr>
      <t>对咸宜社区香炉坪</t>
    </r>
    <r>
      <rPr>
        <sz val="16"/>
        <rFont val="Times New Roman"/>
        <charset val="134"/>
      </rPr>
      <t>100</t>
    </r>
    <r>
      <rPr>
        <sz val="16"/>
        <rFont val="方正仿宋_GBK"/>
        <charset val="134"/>
      </rPr>
      <t>亩标准化茶园进行提档升级，对周边</t>
    </r>
    <r>
      <rPr>
        <sz val="16"/>
        <rFont val="Times New Roman"/>
        <charset val="134"/>
      </rPr>
      <t>50</t>
    </r>
    <r>
      <rPr>
        <sz val="16"/>
        <rFont val="方正仿宋_GBK"/>
        <charset val="134"/>
      </rPr>
      <t>余处人居环境进行打造，包括修建田间、生产便道、灌溉设施、庭院，田园升级改造等；具体以设计方案为准。</t>
    </r>
  </si>
  <si>
    <t>咸宜社区、咸宜村</t>
  </si>
  <si>
    <r>
      <rPr>
        <sz val="16"/>
        <rFont val="方正仿宋_GBK"/>
        <charset val="134"/>
      </rPr>
      <t>通过项目实施，进一步对香炉坪标准化茶园提档升级，同时改善约</t>
    </r>
    <r>
      <rPr>
        <sz val="16"/>
        <rFont val="Times New Roman"/>
        <charset val="134"/>
      </rPr>
      <t>50</t>
    </r>
    <r>
      <rPr>
        <sz val="16"/>
        <rFont val="方正仿宋_GBK"/>
        <charset val="134"/>
      </rPr>
      <t>户村民居住环境、生产生活质量，实现茶文旅融合发展、持续巩固脱贫攻坚成果，促进群众增收。受益群众</t>
    </r>
    <r>
      <rPr>
        <sz val="16"/>
        <rFont val="Times New Roman"/>
        <charset val="134"/>
      </rPr>
      <t>70</t>
    </r>
    <r>
      <rPr>
        <sz val="16"/>
        <rFont val="方正仿宋_GBK"/>
        <charset val="134"/>
      </rPr>
      <t>户</t>
    </r>
    <r>
      <rPr>
        <sz val="16"/>
        <rFont val="Times New Roman"/>
        <charset val="134"/>
      </rPr>
      <t>280</t>
    </r>
    <r>
      <rPr>
        <sz val="16"/>
        <rFont val="方正仿宋_GBK"/>
        <charset val="134"/>
      </rPr>
      <t>人，其中脱贫户</t>
    </r>
    <r>
      <rPr>
        <sz val="16"/>
        <rFont val="Times New Roman"/>
        <charset val="134"/>
      </rPr>
      <t>10</t>
    </r>
    <r>
      <rPr>
        <sz val="16"/>
        <rFont val="方正仿宋_GBK"/>
        <charset val="134"/>
      </rPr>
      <t>户</t>
    </r>
    <r>
      <rPr>
        <sz val="16"/>
        <rFont val="Times New Roman"/>
        <charset val="134"/>
      </rPr>
      <t>40</t>
    </r>
    <r>
      <rPr>
        <sz val="16"/>
        <rFont val="方正仿宋_GBK"/>
        <charset val="134"/>
      </rPr>
      <t>人。</t>
    </r>
  </si>
  <si>
    <r>
      <rPr>
        <sz val="16"/>
        <rFont val="方正仿宋_GBK"/>
        <charset val="134"/>
      </rPr>
      <t>一、群众参与：</t>
    </r>
    <r>
      <rPr>
        <sz val="16"/>
        <rFont val="Times New Roman"/>
        <charset val="134"/>
      </rPr>
      <t>100</t>
    </r>
    <r>
      <rPr>
        <sz val="16"/>
        <rFont val="方正仿宋_GBK"/>
        <charset val="134"/>
      </rPr>
      <t>人以上参与项目的选择、实施、监督和管理；</t>
    </r>
    <r>
      <rPr>
        <sz val="16"/>
        <rFont val="Times New Roman"/>
        <charset val="134"/>
      </rPr>
      <t xml:space="preserve">
</t>
    </r>
    <r>
      <rPr>
        <sz val="16"/>
        <rFont val="方正仿宋_GBK"/>
        <charset val="134"/>
      </rPr>
      <t>二、利益联结机制：收益群众约</t>
    </r>
    <r>
      <rPr>
        <sz val="16"/>
        <rFont val="Times New Roman"/>
        <charset val="134"/>
      </rPr>
      <t>50</t>
    </r>
    <r>
      <rPr>
        <sz val="16"/>
        <rFont val="方正仿宋_GBK"/>
        <charset val="134"/>
      </rPr>
      <t>户，提供临时务工就业岗位</t>
    </r>
    <r>
      <rPr>
        <sz val="16"/>
        <rFont val="Times New Roman"/>
        <charset val="134"/>
      </rPr>
      <t>10</t>
    </r>
    <r>
      <rPr>
        <sz val="16"/>
        <rFont val="方正仿宋_GBK"/>
        <charset val="134"/>
      </rPr>
      <t>个，增加工资性收入约</t>
    </r>
    <r>
      <rPr>
        <sz val="16"/>
        <rFont val="Times New Roman"/>
        <charset val="134"/>
      </rPr>
      <t>2000</t>
    </r>
    <r>
      <rPr>
        <sz val="16"/>
        <rFont val="方正仿宋_GBK"/>
        <charset val="134"/>
      </rPr>
      <t>元。</t>
    </r>
  </si>
  <si>
    <r>
      <rPr>
        <sz val="16"/>
        <rFont val="方正仿宋_GBK"/>
        <charset val="134"/>
      </rPr>
      <t>对咸宜社区香炉坪</t>
    </r>
    <r>
      <rPr>
        <sz val="16"/>
        <rFont val="Times New Roman"/>
        <charset val="134"/>
      </rPr>
      <t>100</t>
    </r>
    <r>
      <rPr>
        <sz val="16"/>
        <rFont val="方正仿宋_GBK"/>
        <charset val="134"/>
      </rPr>
      <t>亩标准化茶园进行提档升级，对周边</t>
    </r>
    <r>
      <rPr>
        <sz val="16"/>
        <rFont val="Times New Roman"/>
        <charset val="134"/>
      </rPr>
      <t>50</t>
    </r>
    <r>
      <rPr>
        <sz val="16"/>
        <rFont val="方正仿宋_GBK"/>
        <charset val="134"/>
      </rPr>
      <t>余处人居环境进行打造，包括修建田间；具体以设计方案为准。</t>
    </r>
  </si>
  <si>
    <r>
      <rPr>
        <sz val="16"/>
        <rFont val="Times New Roman"/>
        <charset val="134"/>
      </rPr>
      <t>250</t>
    </r>
    <r>
      <rPr>
        <sz val="16"/>
        <rFont val="方正仿宋_GBK"/>
        <charset val="134"/>
      </rPr>
      <t>元</t>
    </r>
    <r>
      <rPr>
        <sz val="16"/>
        <rFont val="Times New Roman"/>
        <charset val="134"/>
      </rPr>
      <t>/</t>
    </r>
    <r>
      <rPr>
        <sz val="16"/>
        <rFont val="方正仿宋_GBK"/>
        <charset val="134"/>
      </rPr>
      <t>㎡</t>
    </r>
  </si>
  <si>
    <r>
      <rPr>
        <sz val="16"/>
        <rFont val="方正仿宋_GBK"/>
        <charset val="134"/>
      </rPr>
      <t>收益群众约</t>
    </r>
    <r>
      <rPr>
        <sz val="16"/>
        <rFont val="Times New Roman"/>
        <charset val="134"/>
      </rPr>
      <t>50</t>
    </r>
    <r>
      <rPr>
        <sz val="16"/>
        <rFont val="方正仿宋_GBK"/>
        <charset val="134"/>
      </rPr>
      <t>户，提供临时务工就业岗位</t>
    </r>
    <r>
      <rPr>
        <sz val="16"/>
        <rFont val="Times New Roman"/>
        <charset val="134"/>
      </rPr>
      <t>10</t>
    </r>
    <r>
      <rPr>
        <sz val="16"/>
        <rFont val="方正仿宋_GBK"/>
        <charset val="134"/>
      </rPr>
      <t>个，增加工资性收入约</t>
    </r>
    <r>
      <rPr>
        <sz val="16"/>
        <rFont val="Times New Roman"/>
        <charset val="134"/>
      </rPr>
      <t>2000</t>
    </r>
    <r>
      <rPr>
        <sz val="16"/>
        <rFont val="方正仿宋_GBK"/>
        <charset val="134"/>
      </rPr>
      <t>元。</t>
    </r>
  </si>
  <si>
    <r>
      <rPr>
        <sz val="16"/>
        <rFont val="方正仿宋_GBK"/>
        <charset val="134"/>
      </rPr>
      <t>受益群众</t>
    </r>
    <r>
      <rPr>
        <sz val="16"/>
        <rFont val="Times New Roman"/>
        <charset val="134"/>
      </rPr>
      <t>70</t>
    </r>
    <r>
      <rPr>
        <sz val="16"/>
        <rFont val="方正仿宋_GBK"/>
        <charset val="134"/>
      </rPr>
      <t>户</t>
    </r>
    <r>
      <rPr>
        <sz val="16"/>
        <rFont val="Times New Roman"/>
        <charset val="134"/>
      </rPr>
      <t>280</t>
    </r>
    <r>
      <rPr>
        <sz val="16"/>
        <rFont val="方正仿宋_GBK"/>
        <charset val="134"/>
      </rPr>
      <t>人，其中脱贫户</t>
    </r>
    <r>
      <rPr>
        <sz val="16"/>
        <rFont val="Times New Roman"/>
        <charset val="134"/>
      </rPr>
      <t>10</t>
    </r>
    <r>
      <rPr>
        <sz val="16"/>
        <rFont val="方正仿宋_GBK"/>
        <charset val="134"/>
      </rPr>
      <t>户</t>
    </r>
    <r>
      <rPr>
        <sz val="16"/>
        <rFont val="Times New Roman"/>
        <charset val="134"/>
      </rPr>
      <t>40</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</si>
  <si>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年咸宜镇青龙村窄路面拓宽项目</t>
    </r>
  </si>
  <si>
    <r>
      <rPr>
        <sz val="16"/>
        <rFont val="方正仿宋_GBK"/>
        <charset val="134"/>
      </rPr>
      <t>拓宽青龙村垃圾中转站至村便民服务中心道路至</t>
    </r>
    <r>
      <rPr>
        <sz val="16"/>
        <rFont val="Times New Roman"/>
        <charset val="134"/>
      </rPr>
      <t>6.5m</t>
    </r>
    <r>
      <rPr>
        <sz val="16"/>
        <rFont val="方正仿宋_GBK"/>
        <charset val="134"/>
      </rPr>
      <t>，长约</t>
    </r>
    <r>
      <rPr>
        <sz val="16"/>
        <rFont val="Times New Roman"/>
        <charset val="134"/>
      </rPr>
      <t>1km</t>
    </r>
    <r>
      <rPr>
        <sz val="16"/>
        <rFont val="方正仿宋_GBK"/>
        <charset val="134"/>
      </rPr>
      <t>等。具体以设计为准。</t>
    </r>
  </si>
  <si>
    <t>青龙村</t>
  </si>
  <si>
    <r>
      <rPr>
        <sz val="16"/>
        <rFont val="方正仿宋_GBK"/>
        <charset val="134"/>
      </rPr>
      <t>本项目建成后将作为</t>
    </r>
    <r>
      <rPr>
        <sz val="16"/>
        <rFont val="Times New Roman"/>
        <charset val="134"/>
      </rPr>
      <t xml:space="preserve"> S202 </t>
    </r>
    <r>
      <rPr>
        <sz val="16"/>
        <rFont val="方正仿宋_GBK"/>
        <charset val="134"/>
      </rPr>
      <t>连接咸宜镇及雪宝山高速路上道口的主要道路；同</t>
    </r>
    <r>
      <rPr>
        <sz val="16"/>
        <rFont val="Times New Roman"/>
        <charset val="134"/>
      </rPr>
      <t xml:space="preserve">
</t>
    </r>
    <r>
      <rPr>
        <sz val="16"/>
        <rFont val="方正仿宋_GBK"/>
        <charset val="134"/>
      </rPr>
      <t>时也为沿线居民的出行提供服务，兼顾交通集散作用，促进当地的旅游及产业发展。受益群众</t>
    </r>
    <r>
      <rPr>
        <sz val="16"/>
        <rFont val="Times New Roman"/>
        <charset val="134"/>
      </rPr>
      <t>48</t>
    </r>
    <r>
      <rPr>
        <sz val="16"/>
        <rFont val="方正仿宋_GBK"/>
        <charset val="134"/>
      </rPr>
      <t>户</t>
    </r>
    <r>
      <rPr>
        <sz val="16"/>
        <rFont val="Times New Roman"/>
        <charset val="134"/>
      </rPr>
      <t>175</t>
    </r>
    <r>
      <rPr>
        <sz val="16"/>
        <rFont val="方正仿宋_GBK"/>
        <charset val="134"/>
      </rPr>
      <t>人，其中脱贫户</t>
    </r>
    <r>
      <rPr>
        <sz val="16"/>
        <rFont val="Times New Roman"/>
        <charset val="134"/>
      </rPr>
      <t>15</t>
    </r>
    <r>
      <rPr>
        <sz val="16"/>
        <rFont val="方正仿宋_GBK"/>
        <charset val="134"/>
      </rPr>
      <t>户</t>
    </r>
    <r>
      <rPr>
        <sz val="16"/>
        <rFont val="Times New Roman"/>
        <charset val="134"/>
      </rPr>
      <t>64</t>
    </r>
    <r>
      <rPr>
        <sz val="16"/>
        <rFont val="方正仿宋_GBK"/>
        <charset val="134"/>
      </rPr>
      <t>人。</t>
    </r>
  </si>
  <si>
    <r>
      <rPr>
        <sz val="16"/>
        <rFont val="Times New Roman"/>
        <charset val="134"/>
      </rPr>
      <t>1.</t>
    </r>
    <r>
      <rPr>
        <sz val="16"/>
        <rFont val="方正仿宋_GBK"/>
        <charset val="134"/>
      </rPr>
      <t>群众参与：</t>
    </r>
    <r>
      <rPr>
        <sz val="16"/>
        <rFont val="Times New Roman"/>
        <charset val="134"/>
      </rPr>
      <t>15</t>
    </r>
    <r>
      <rPr>
        <sz val="16"/>
        <rFont val="方正仿宋_GBK"/>
        <charset val="134"/>
      </rPr>
      <t>人以上参与项目的选择、实施、监督和管理；</t>
    </r>
    <r>
      <rPr>
        <sz val="16"/>
        <rFont val="Times New Roman"/>
        <charset val="134"/>
      </rPr>
      <t xml:space="preserve">
2.</t>
    </r>
    <r>
      <rPr>
        <sz val="16"/>
        <rFont val="方正仿宋_GBK"/>
        <charset val="134"/>
      </rPr>
      <t>利益联结机制：预计增加临时就业岗位</t>
    </r>
    <r>
      <rPr>
        <sz val="16"/>
        <rFont val="Times New Roman"/>
        <charset val="134"/>
      </rPr>
      <t>11</t>
    </r>
    <r>
      <rPr>
        <sz val="16"/>
        <rFont val="方正仿宋_GBK"/>
        <charset val="134"/>
      </rPr>
      <t>个，带动群众增收约</t>
    </r>
    <r>
      <rPr>
        <sz val="16"/>
        <rFont val="Times New Roman"/>
        <charset val="134"/>
      </rPr>
      <t>2000</t>
    </r>
    <r>
      <rPr>
        <sz val="16"/>
        <rFont val="方正仿宋_GBK"/>
        <charset val="134"/>
      </rPr>
      <t>元。</t>
    </r>
  </si>
  <si>
    <r>
      <rPr>
        <sz val="16"/>
        <rFont val="方正仿宋_GBK"/>
        <charset val="134"/>
      </rPr>
      <t>总投资控制在</t>
    </r>
    <r>
      <rPr>
        <sz val="16"/>
        <rFont val="Times New Roman"/>
        <charset val="134"/>
      </rPr>
      <t>200</t>
    </r>
    <r>
      <rPr>
        <sz val="16"/>
        <rFont val="方正仿宋_GBK"/>
        <charset val="134"/>
      </rPr>
      <t>万元以内</t>
    </r>
  </si>
  <si>
    <r>
      <rPr>
        <sz val="16"/>
        <rFont val="方正仿宋_GBK"/>
        <charset val="134"/>
      </rPr>
      <t>受益群众</t>
    </r>
    <r>
      <rPr>
        <sz val="16"/>
        <rFont val="Times New Roman"/>
        <charset val="134"/>
      </rPr>
      <t>48</t>
    </r>
    <r>
      <rPr>
        <sz val="16"/>
        <rFont val="方正仿宋_GBK"/>
        <charset val="134"/>
      </rPr>
      <t>户</t>
    </r>
    <r>
      <rPr>
        <sz val="16"/>
        <rFont val="Times New Roman"/>
        <charset val="134"/>
      </rPr>
      <t>175</t>
    </r>
    <r>
      <rPr>
        <sz val="16"/>
        <rFont val="方正仿宋_GBK"/>
        <charset val="134"/>
      </rPr>
      <t>人，其中脱贫户</t>
    </r>
    <r>
      <rPr>
        <sz val="16"/>
        <rFont val="Times New Roman"/>
        <charset val="134"/>
      </rPr>
      <t>15</t>
    </r>
    <r>
      <rPr>
        <sz val="16"/>
        <rFont val="方正仿宋_GBK"/>
        <charset val="134"/>
      </rPr>
      <t>户</t>
    </r>
    <r>
      <rPr>
        <sz val="16"/>
        <rFont val="Times New Roman"/>
        <charset val="134"/>
      </rPr>
      <t>64</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</si>
  <si>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年明月村双桥片区人居环境综合整治项目</t>
    </r>
  </si>
  <si>
    <r>
      <rPr>
        <sz val="16"/>
        <rFont val="方正仿宋_GBK"/>
        <charset val="134"/>
      </rPr>
      <t>对双桥片区公路沿线农户及老旧闲置院落进行环境综合整治，包括庭院整治，人行便道建设约</t>
    </r>
    <r>
      <rPr>
        <sz val="16"/>
        <rFont val="Times New Roman"/>
        <charset val="134"/>
      </rPr>
      <t>500m</t>
    </r>
    <r>
      <rPr>
        <sz val="16"/>
        <rFont val="方正仿宋_GBK"/>
        <charset val="134"/>
      </rPr>
      <t>，林木梳理约</t>
    </r>
    <r>
      <rPr>
        <sz val="16"/>
        <rFont val="Times New Roman"/>
        <charset val="134"/>
      </rPr>
      <t>600m</t>
    </r>
    <r>
      <rPr>
        <sz val="16"/>
        <rFont val="方正仿宋_GBK"/>
        <charset val="134"/>
      </rPr>
      <t>，菜园及排水沟等建设内容；具体以设计方案为准。</t>
    </r>
  </si>
  <si>
    <r>
      <rPr>
        <sz val="16"/>
        <rFont val="方正仿宋_GBK"/>
        <charset val="134"/>
      </rPr>
      <t>通过项目实施，将进一步完善明月村旅游功能布局，助力旅游发展；同时改善周边约</t>
    </r>
    <r>
      <rPr>
        <sz val="16"/>
        <rFont val="Times New Roman"/>
        <charset val="134"/>
      </rPr>
      <t>40</t>
    </r>
    <r>
      <rPr>
        <sz val="16"/>
        <rFont val="方正仿宋_GBK"/>
        <charset val="134"/>
      </rPr>
      <t>户村民居住环境、生产生活质量；带动周边群众参与旅游接待服务业务工就业，提高群众收入水平。受益群众</t>
    </r>
    <r>
      <rPr>
        <sz val="16"/>
        <rFont val="Times New Roman"/>
        <charset val="134"/>
      </rPr>
      <t>68</t>
    </r>
    <r>
      <rPr>
        <sz val="16"/>
        <rFont val="方正仿宋_GBK"/>
        <charset val="134"/>
      </rPr>
      <t>户</t>
    </r>
    <r>
      <rPr>
        <sz val="16"/>
        <rFont val="Times New Roman"/>
        <charset val="134"/>
      </rPr>
      <t>268</t>
    </r>
    <r>
      <rPr>
        <sz val="16"/>
        <rFont val="方正仿宋_GBK"/>
        <charset val="134"/>
      </rPr>
      <t>人，其中脱贫户</t>
    </r>
    <r>
      <rPr>
        <sz val="16"/>
        <rFont val="Times New Roman"/>
        <charset val="134"/>
      </rPr>
      <t>18</t>
    </r>
    <r>
      <rPr>
        <sz val="16"/>
        <rFont val="方正仿宋_GBK"/>
        <charset val="134"/>
      </rPr>
      <t>户</t>
    </r>
    <r>
      <rPr>
        <sz val="16"/>
        <rFont val="Times New Roman"/>
        <charset val="134"/>
      </rPr>
      <t>74</t>
    </r>
    <r>
      <rPr>
        <sz val="16"/>
        <rFont val="方正仿宋_GBK"/>
        <charset val="134"/>
      </rPr>
      <t>人。</t>
    </r>
  </si>
  <si>
    <r>
      <rPr>
        <sz val="16"/>
        <rFont val="方正仿宋_GBK"/>
        <charset val="134"/>
      </rPr>
      <t>一、群众参与：</t>
    </r>
    <r>
      <rPr>
        <sz val="16"/>
        <rFont val="Times New Roman"/>
        <charset val="134"/>
      </rPr>
      <t>20</t>
    </r>
    <r>
      <rPr>
        <sz val="16"/>
        <rFont val="方正仿宋_GBK"/>
        <charset val="134"/>
      </rPr>
      <t>人以上参与项目的选择、实施、监督和管理；</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提供临时务工就业岗位约</t>
    </r>
    <r>
      <rPr>
        <sz val="16"/>
        <rFont val="Times New Roman"/>
        <charset val="134"/>
      </rPr>
      <t>10</t>
    </r>
    <r>
      <rPr>
        <sz val="16"/>
        <rFont val="方正仿宋_GBK"/>
        <charset val="134"/>
      </rPr>
      <t>个，户均增收</t>
    </r>
    <r>
      <rPr>
        <sz val="16"/>
        <rFont val="Times New Roman"/>
        <charset val="134"/>
      </rPr>
      <t>1000</t>
    </r>
    <r>
      <rPr>
        <sz val="16"/>
        <rFont val="方正仿宋_GBK"/>
        <charset val="134"/>
      </rPr>
      <t>元；</t>
    </r>
    <r>
      <rPr>
        <sz val="16"/>
        <rFont val="Times New Roman"/>
        <charset val="134"/>
      </rPr>
      <t>2.</t>
    </r>
    <r>
      <rPr>
        <sz val="16"/>
        <rFont val="方正仿宋_GBK"/>
        <charset val="134"/>
      </rPr>
      <t>改善周边约</t>
    </r>
    <r>
      <rPr>
        <sz val="16"/>
        <rFont val="Times New Roman"/>
        <charset val="134"/>
      </rPr>
      <t>40</t>
    </r>
    <r>
      <rPr>
        <sz val="16"/>
        <rFont val="方正仿宋_GBK"/>
        <charset val="134"/>
      </rPr>
      <t>户农户居住环境，提升村容村貌，提高群众生活满意度。</t>
    </r>
  </si>
  <si>
    <r>
      <rPr>
        <sz val="16"/>
        <rFont val="方正仿宋_GBK"/>
        <charset val="134"/>
      </rPr>
      <t>对双桥片区公路沿线农户及老旧闲置院落进行人居环境整治，包括庭院整治，人行便道建设约</t>
    </r>
    <r>
      <rPr>
        <sz val="16"/>
        <rFont val="Times New Roman"/>
        <charset val="134"/>
      </rPr>
      <t>500m</t>
    </r>
    <r>
      <rPr>
        <sz val="16"/>
        <rFont val="方正仿宋_GBK"/>
        <charset val="134"/>
      </rPr>
      <t>，林木梳理约</t>
    </r>
    <r>
      <rPr>
        <sz val="16"/>
        <rFont val="Times New Roman"/>
        <charset val="134"/>
      </rPr>
      <t>600m</t>
    </r>
    <r>
      <rPr>
        <sz val="16"/>
        <rFont val="方正仿宋_GBK"/>
        <charset val="134"/>
      </rPr>
      <t>，菜园及排水沟等建设内容；具体以设计方案为准。</t>
    </r>
  </si>
  <si>
    <r>
      <rPr>
        <sz val="16"/>
        <rFont val="方正仿宋_GBK"/>
        <charset val="134"/>
      </rPr>
      <t>建设成本</t>
    </r>
    <r>
      <rPr>
        <sz val="16"/>
        <rFont val="Times New Roman"/>
        <charset val="134"/>
      </rPr>
      <t>≤380</t>
    </r>
    <r>
      <rPr>
        <sz val="16"/>
        <rFont val="方正仿宋_GBK"/>
        <charset val="134"/>
      </rPr>
      <t>万元</t>
    </r>
  </si>
  <si>
    <r>
      <rPr>
        <sz val="16"/>
        <rFont val="Times New Roman"/>
        <charset val="134"/>
      </rPr>
      <t>1.</t>
    </r>
    <r>
      <rPr>
        <sz val="16"/>
        <rFont val="方正仿宋_GBK"/>
        <charset val="134"/>
      </rPr>
      <t>提供临时务工就业岗位约</t>
    </r>
    <r>
      <rPr>
        <sz val="16"/>
        <rFont val="Times New Roman"/>
        <charset val="134"/>
      </rPr>
      <t>10</t>
    </r>
    <r>
      <rPr>
        <sz val="16"/>
        <rFont val="方正仿宋_GBK"/>
        <charset val="134"/>
      </rPr>
      <t>个，户均增收月</t>
    </r>
    <r>
      <rPr>
        <sz val="16"/>
        <rFont val="Times New Roman"/>
        <charset val="134"/>
      </rPr>
      <t>1000</t>
    </r>
    <r>
      <rPr>
        <sz val="16"/>
        <rFont val="方正仿宋_GBK"/>
        <charset val="134"/>
      </rPr>
      <t>元；</t>
    </r>
    <r>
      <rPr>
        <sz val="16"/>
        <rFont val="Times New Roman"/>
        <charset val="134"/>
      </rPr>
      <t>2.</t>
    </r>
    <r>
      <rPr>
        <sz val="16"/>
        <rFont val="方正仿宋_GBK"/>
        <charset val="134"/>
      </rPr>
      <t>改善周边约</t>
    </r>
    <r>
      <rPr>
        <sz val="16"/>
        <rFont val="Times New Roman"/>
        <charset val="134"/>
      </rPr>
      <t>40</t>
    </r>
    <r>
      <rPr>
        <sz val="16"/>
        <rFont val="方正仿宋_GBK"/>
        <charset val="134"/>
      </rPr>
      <t>户农户居住环境，提升村容村貌，提高群众生活满意度。</t>
    </r>
  </si>
  <si>
    <r>
      <rPr>
        <sz val="16"/>
        <rFont val="方正仿宋_GBK"/>
        <charset val="134"/>
      </rPr>
      <t>受益群众</t>
    </r>
    <r>
      <rPr>
        <sz val="16"/>
        <rFont val="Times New Roman"/>
        <charset val="134"/>
      </rPr>
      <t>68</t>
    </r>
    <r>
      <rPr>
        <sz val="16"/>
        <rFont val="方正仿宋_GBK"/>
        <charset val="134"/>
      </rPr>
      <t>户</t>
    </r>
    <r>
      <rPr>
        <sz val="16"/>
        <rFont val="Times New Roman"/>
        <charset val="134"/>
      </rPr>
      <t>268</t>
    </r>
    <r>
      <rPr>
        <sz val="16"/>
        <rFont val="方正仿宋_GBK"/>
        <charset val="134"/>
      </rPr>
      <t>人，其中脱贫户</t>
    </r>
    <r>
      <rPr>
        <sz val="16"/>
        <rFont val="Times New Roman"/>
        <charset val="134"/>
      </rPr>
      <t>18</t>
    </r>
    <r>
      <rPr>
        <sz val="16"/>
        <rFont val="方正仿宋_GBK"/>
        <charset val="134"/>
      </rPr>
      <t>户</t>
    </r>
    <r>
      <rPr>
        <sz val="16"/>
        <rFont val="Times New Roman"/>
        <charset val="134"/>
      </rPr>
      <t>74</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</si>
  <si>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年咸宜镇环流电站桥梁建设项目</t>
    </r>
  </si>
  <si>
    <r>
      <rPr>
        <sz val="16"/>
        <rFont val="方正仿宋_GBK"/>
        <charset val="134"/>
      </rPr>
      <t>新建环流大桥一座，长约</t>
    </r>
    <r>
      <rPr>
        <sz val="16"/>
        <rFont val="Times New Roman"/>
        <charset val="134"/>
      </rPr>
      <t>30m</t>
    </r>
    <r>
      <rPr>
        <sz val="16"/>
        <rFont val="方正仿宋_GBK"/>
        <charset val="134"/>
      </rPr>
      <t>，宽</t>
    </r>
    <r>
      <rPr>
        <sz val="16"/>
        <rFont val="Times New Roman"/>
        <charset val="134"/>
      </rPr>
      <t>6.5m</t>
    </r>
    <r>
      <rPr>
        <sz val="16"/>
        <rFont val="方正仿宋_GBK"/>
        <charset val="134"/>
      </rPr>
      <t>；新建环流便桥一座，长约</t>
    </r>
    <r>
      <rPr>
        <sz val="16"/>
        <rFont val="Times New Roman"/>
        <charset val="134"/>
      </rPr>
      <t>30m</t>
    </r>
    <r>
      <rPr>
        <sz val="16"/>
        <rFont val="方正仿宋_GBK"/>
        <charset val="134"/>
      </rPr>
      <t>，宽</t>
    </r>
    <r>
      <rPr>
        <sz val="16"/>
        <rFont val="Times New Roman"/>
        <charset val="134"/>
      </rPr>
      <t>3m</t>
    </r>
    <r>
      <rPr>
        <sz val="16"/>
        <rFont val="方正仿宋_GBK"/>
        <charset val="134"/>
      </rPr>
      <t>的。具体以设计为准。</t>
    </r>
  </si>
  <si>
    <t>环流村</t>
  </si>
  <si>
    <r>
      <rPr>
        <sz val="16"/>
        <rFont val="方正仿宋_GBK"/>
        <charset val="134"/>
      </rPr>
      <t>该项目的建设能满足环流村，中六村群众的日常出行需求，保障周边群众出行及车辆通行的安全。受益群众</t>
    </r>
    <r>
      <rPr>
        <sz val="16"/>
        <rFont val="Times New Roman"/>
        <charset val="134"/>
      </rPr>
      <t>89</t>
    </r>
    <r>
      <rPr>
        <sz val="16"/>
        <rFont val="方正仿宋_GBK"/>
        <charset val="134"/>
      </rPr>
      <t>户</t>
    </r>
    <r>
      <rPr>
        <sz val="16"/>
        <rFont val="Times New Roman"/>
        <charset val="134"/>
      </rPr>
      <t>322</t>
    </r>
    <r>
      <rPr>
        <sz val="16"/>
        <rFont val="方正仿宋_GBK"/>
        <charset val="134"/>
      </rPr>
      <t>人，其中脱贫户</t>
    </r>
    <r>
      <rPr>
        <sz val="16"/>
        <rFont val="Times New Roman"/>
        <charset val="134"/>
      </rPr>
      <t>23</t>
    </r>
    <r>
      <rPr>
        <sz val="16"/>
        <rFont val="方正仿宋_GBK"/>
        <charset val="134"/>
      </rPr>
      <t>户</t>
    </r>
    <r>
      <rPr>
        <sz val="16"/>
        <rFont val="Times New Roman"/>
        <charset val="134"/>
      </rPr>
      <t>84</t>
    </r>
    <r>
      <rPr>
        <sz val="16"/>
        <rFont val="方正仿宋_GBK"/>
        <charset val="134"/>
      </rPr>
      <t>人。</t>
    </r>
  </si>
  <si>
    <r>
      <rPr>
        <sz val="16"/>
        <rFont val="Times New Roman"/>
        <charset val="134"/>
      </rPr>
      <t>1.</t>
    </r>
    <r>
      <rPr>
        <sz val="16"/>
        <rFont val="方正仿宋_GBK"/>
        <charset val="134"/>
      </rPr>
      <t>群众参与：</t>
    </r>
    <r>
      <rPr>
        <sz val="16"/>
        <rFont val="Times New Roman"/>
        <charset val="134"/>
      </rPr>
      <t>15</t>
    </r>
    <r>
      <rPr>
        <sz val="16"/>
        <rFont val="方正仿宋_GBK"/>
        <charset val="134"/>
      </rPr>
      <t>人以上参与项目的选择、实施、监督和管理；</t>
    </r>
    <r>
      <rPr>
        <sz val="16"/>
        <rFont val="Times New Roman"/>
        <charset val="134"/>
      </rPr>
      <t xml:space="preserve">
2.</t>
    </r>
    <r>
      <rPr>
        <sz val="16"/>
        <rFont val="方正仿宋_GBK"/>
        <charset val="134"/>
      </rPr>
      <t>利益联结机制：预计增加临时就业岗位</t>
    </r>
    <r>
      <rPr>
        <sz val="16"/>
        <rFont val="Times New Roman"/>
        <charset val="134"/>
      </rPr>
      <t>9</t>
    </r>
    <r>
      <rPr>
        <sz val="16"/>
        <rFont val="方正仿宋_GBK"/>
        <charset val="134"/>
      </rPr>
      <t>个，带动群众增收约</t>
    </r>
    <r>
      <rPr>
        <sz val="16"/>
        <rFont val="Times New Roman"/>
        <charset val="134"/>
      </rPr>
      <t>2000</t>
    </r>
    <r>
      <rPr>
        <sz val="16"/>
        <rFont val="方正仿宋_GBK"/>
        <charset val="134"/>
      </rPr>
      <t>元。</t>
    </r>
  </si>
  <si>
    <r>
      <rPr>
        <sz val="16"/>
        <rFont val="方正仿宋_GBK"/>
        <charset val="134"/>
      </rPr>
      <t>总投资控制在</t>
    </r>
    <r>
      <rPr>
        <sz val="16"/>
        <rFont val="Times New Roman"/>
        <charset val="134"/>
      </rPr>
      <t>280</t>
    </r>
    <r>
      <rPr>
        <sz val="16"/>
        <rFont val="方正仿宋_GBK"/>
        <charset val="134"/>
      </rPr>
      <t>万元以内</t>
    </r>
  </si>
  <si>
    <r>
      <rPr>
        <sz val="16"/>
        <rFont val="方正仿宋_GBK"/>
        <charset val="134"/>
      </rPr>
      <t>增加临时就业岗位</t>
    </r>
    <r>
      <rPr>
        <sz val="16"/>
        <rFont val="Times New Roman"/>
        <charset val="134"/>
      </rPr>
      <t>9</t>
    </r>
    <r>
      <rPr>
        <sz val="16"/>
        <rFont val="方正仿宋_GBK"/>
        <charset val="134"/>
      </rPr>
      <t>个，带动群众增收约</t>
    </r>
    <r>
      <rPr>
        <sz val="16"/>
        <rFont val="Times New Roman"/>
        <charset val="134"/>
      </rPr>
      <t>2000</t>
    </r>
    <r>
      <rPr>
        <sz val="16"/>
        <rFont val="方正仿宋_GBK"/>
        <charset val="134"/>
      </rPr>
      <t>元。</t>
    </r>
  </si>
  <si>
    <r>
      <rPr>
        <sz val="16"/>
        <rFont val="方正仿宋_GBK"/>
        <charset val="134"/>
      </rPr>
      <t>受益群众</t>
    </r>
    <r>
      <rPr>
        <sz val="16"/>
        <rFont val="Times New Roman"/>
        <charset val="134"/>
      </rPr>
      <t>89</t>
    </r>
    <r>
      <rPr>
        <sz val="16"/>
        <rFont val="方正仿宋_GBK"/>
        <charset val="134"/>
      </rPr>
      <t>户</t>
    </r>
    <r>
      <rPr>
        <sz val="16"/>
        <rFont val="Times New Roman"/>
        <charset val="134"/>
      </rPr>
      <t>322</t>
    </r>
    <r>
      <rPr>
        <sz val="16"/>
        <rFont val="方正仿宋_GBK"/>
        <charset val="134"/>
      </rPr>
      <t>人，其中脱贫户</t>
    </r>
    <r>
      <rPr>
        <sz val="16"/>
        <rFont val="Times New Roman"/>
        <charset val="134"/>
      </rPr>
      <t>23</t>
    </r>
    <r>
      <rPr>
        <sz val="16"/>
        <rFont val="方正仿宋_GBK"/>
        <charset val="134"/>
      </rPr>
      <t>户</t>
    </r>
    <r>
      <rPr>
        <sz val="16"/>
        <rFont val="Times New Roman"/>
        <charset val="134"/>
      </rPr>
      <t>84</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</si>
  <si>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年咸宜镇李坪村防火通道项目</t>
    </r>
  </si>
  <si>
    <r>
      <rPr>
        <sz val="16"/>
        <rFont val="方正仿宋_GBK"/>
        <charset val="134"/>
      </rPr>
      <t>新建现凼坪到万亩杜鹃防火通道</t>
    </r>
    <r>
      <rPr>
        <sz val="16"/>
        <rFont val="Times New Roman"/>
        <charset val="134"/>
      </rPr>
      <t>10</t>
    </r>
    <r>
      <rPr>
        <sz val="16"/>
        <rFont val="方正仿宋_GBK"/>
        <charset val="134"/>
      </rPr>
      <t>公里。路基宽度</t>
    </r>
    <r>
      <rPr>
        <sz val="16"/>
        <rFont val="Times New Roman"/>
        <charset val="134"/>
      </rPr>
      <t>4.5m</t>
    </r>
    <r>
      <rPr>
        <sz val="16"/>
        <rFont val="方正仿宋_GBK"/>
        <charset val="134"/>
      </rPr>
      <t>（特殊路段不低于</t>
    </r>
    <r>
      <rPr>
        <sz val="16"/>
        <rFont val="Times New Roman"/>
        <charset val="134"/>
      </rPr>
      <t>3.5m</t>
    </r>
    <r>
      <rPr>
        <sz val="16"/>
        <rFont val="方正仿宋_GBK"/>
        <charset val="134"/>
      </rPr>
      <t>）</t>
    </r>
    <r>
      <rPr>
        <sz val="16"/>
        <rFont val="Times New Roman"/>
        <charset val="134"/>
      </rPr>
      <t xml:space="preserve"> </t>
    </r>
  </si>
  <si>
    <r>
      <rPr>
        <sz val="16"/>
        <rFont val="方正仿宋_GBK"/>
        <charset val="134"/>
      </rPr>
      <t>预防山火发生迅速扑救，满足</t>
    </r>
    <r>
      <rPr>
        <sz val="16"/>
        <rFont val="Times New Roman"/>
        <charset val="134"/>
      </rPr>
      <t>5000</t>
    </r>
    <r>
      <rPr>
        <sz val="16"/>
        <rFont val="方正仿宋_GBK"/>
        <charset val="134"/>
      </rPr>
      <t>亩的森林管护，保障群众出行安全。满足日常生产生活。连接万亩杜鹃自然观光线路，受益群众</t>
    </r>
    <r>
      <rPr>
        <sz val="16"/>
        <rFont val="Times New Roman"/>
        <charset val="134"/>
      </rPr>
      <t>78</t>
    </r>
    <r>
      <rPr>
        <sz val="16"/>
        <rFont val="方正仿宋_GBK"/>
        <charset val="134"/>
      </rPr>
      <t>户</t>
    </r>
    <r>
      <rPr>
        <sz val="16"/>
        <rFont val="Times New Roman"/>
        <charset val="134"/>
      </rPr>
      <t>286</t>
    </r>
    <r>
      <rPr>
        <sz val="16"/>
        <rFont val="方正仿宋_GBK"/>
        <charset val="134"/>
      </rPr>
      <t>人，其中脱贫户</t>
    </r>
    <r>
      <rPr>
        <sz val="16"/>
        <rFont val="Times New Roman"/>
        <charset val="134"/>
      </rPr>
      <t>21</t>
    </r>
    <r>
      <rPr>
        <sz val="16"/>
        <rFont val="方正仿宋_GBK"/>
        <charset val="134"/>
      </rPr>
      <t>户</t>
    </r>
    <r>
      <rPr>
        <sz val="16"/>
        <rFont val="Times New Roman"/>
        <charset val="134"/>
      </rPr>
      <t>84</t>
    </r>
    <r>
      <rPr>
        <sz val="16"/>
        <rFont val="方正仿宋_GBK"/>
        <charset val="134"/>
      </rPr>
      <t>人</t>
    </r>
  </si>
  <si>
    <r>
      <rPr>
        <sz val="16"/>
        <rFont val="Times New Roman"/>
        <charset val="134"/>
      </rPr>
      <t>1.</t>
    </r>
    <r>
      <rPr>
        <sz val="16"/>
        <rFont val="方正仿宋_GBK"/>
        <charset val="134"/>
      </rPr>
      <t>群众参与：</t>
    </r>
    <r>
      <rPr>
        <sz val="16"/>
        <rFont val="Times New Roman"/>
        <charset val="134"/>
      </rPr>
      <t>12</t>
    </r>
    <r>
      <rPr>
        <sz val="16"/>
        <rFont val="方正仿宋_GBK"/>
        <charset val="134"/>
      </rPr>
      <t>人以上参与项目的选择、实施、监督和管理；</t>
    </r>
    <r>
      <rPr>
        <sz val="16"/>
        <rFont val="Times New Roman"/>
        <charset val="134"/>
      </rPr>
      <t xml:space="preserve">
2.</t>
    </r>
    <r>
      <rPr>
        <sz val="16"/>
        <rFont val="方正仿宋_GBK"/>
        <charset val="134"/>
      </rPr>
      <t>利益联结机制：预计增加临时就业岗位</t>
    </r>
    <r>
      <rPr>
        <sz val="16"/>
        <rFont val="Times New Roman"/>
        <charset val="134"/>
      </rPr>
      <t>9</t>
    </r>
    <r>
      <rPr>
        <sz val="16"/>
        <rFont val="方正仿宋_GBK"/>
        <charset val="134"/>
      </rPr>
      <t>个，带动群众增收约</t>
    </r>
    <r>
      <rPr>
        <sz val="16"/>
        <rFont val="Times New Roman"/>
        <charset val="134"/>
      </rPr>
      <t>2000</t>
    </r>
    <r>
      <rPr>
        <sz val="16"/>
        <rFont val="方正仿宋_GBK"/>
        <charset val="134"/>
      </rPr>
      <t>元。</t>
    </r>
  </si>
  <si>
    <t>有效保护生态资源</t>
  </si>
  <si>
    <r>
      <rPr>
        <sz val="16"/>
        <rFont val="方正仿宋_GBK"/>
        <charset val="134"/>
      </rPr>
      <t>新建大柏岩到万亩杜鹃防火通道</t>
    </r>
    <r>
      <rPr>
        <sz val="16"/>
        <rFont val="Times New Roman"/>
        <charset val="134"/>
      </rPr>
      <t>10</t>
    </r>
    <r>
      <rPr>
        <sz val="16"/>
        <rFont val="方正仿宋_GBK"/>
        <charset val="134"/>
      </rPr>
      <t>公里。</t>
    </r>
  </si>
  <si>
    <r>
      <rPr>
        <sz val="16"/>
        <rFont val="方正仿宋_GBK"/>
        <charset val="134"/>
      </rPr>
      <t>控制成本</t>
    </r>
    <r>
      <rPr>
        <sz val="16"/>
        <rFont val="Times New Roman"/>
        <charset val="134"/>
      </rPr>
      <t>200</t>
    </r>
    <r>
      <rPr>
        <sz val="16"/>
        <rFont val="方正仿宋_GBK"/>
        <charset val="134"/>
      </rPr>
      <t>万元以内</t>
    </r>
  </si>
  <si>
    <r>
      <rPr>
        <sz val="16"/>
        <rFont val="方正仿宋_GBK"/>
        <charset val="134"/>
      </rPr>
      <t>受益群众</t>
    </r>
    <r>
      <rPr>
        <sz val="16"/>
        <rFont val="Times New Roman"/>
        <charset val="134"/>
      </rPr>
      <t>78</t>
    </r>
    <r>
      <rPr>
        <sz val="16"/>
        <rFont val="方正仿宋_GBK"/>
        <charset val="134"/>
      </rPr>
      <t>户</t>
    </r>
    <r>
      <rPr>
        <sz val="16"/>
        <rFont val="Times New Roman"/>
        <charset val="134"/>
      </rPr>
      <t>286</t>
    </r>
    <r>
      <rPr>
        <sz val="16"/>
        <rFont val="方正仿宋_GBK"/>
        <charset val="134"/>
      </rPr>
      <t>人，其中脱贫户</t>
    </r>
    <r>
      <rPr>
        <sz val="16"/>
        <rFont val="Times New Roman"/>
        <charset val="134"/>
      </rPr>
      <t>21</t>
    </r>
    <r>
      <rPr>
        <sz val="16"/>
        <rFont val="方正仿宋_GBK"/>
        <charset val="134"/>
      </rPr>
      <t>户</t>
    </r>
    <r>
      <rPr>
        <sz val="16"/>
        <rFont val="Times New Roman"/>
        <charset val="134"/>
      </rPr>
      <t>84</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</si>
  <si>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年咸宜镇明月村防火通道项目</t>
    </r>
  </si>
  <si>
    <r>
      <rPr>
        <sz val="16"/>
        <rFont val="方正仿宋_GBK"/>
        <charset val="134"/>
      </rPr>
      <t>新建丝茅坪到现凼坪防火通道</t>
    </r>
    <r>
      <rPr>
        <sz val="16"/>
        <rFont val="Times New Roman"/>
        <charset val="134"/>
      </rPr>
      <t>6</t>
    </r>
    <r>
      <rPr>
        <sz val="16"/>
        <rFont val="方正仿宋_GBK"/>
        <charset val="134"/>
      </rPr>
      <t>公里。路基宽度</t>
    </r>
    <r>
      <rPr>
        <sz val="16"/>
        <rFont val="Times New Roman"/>
        <charset val="134"/>
      </rPr>
      <t>4.5m</t>
    </r>
    <r>
      <rPr>
        <sz val="16"/>
        <rFont val="方正仿宋_GBK"/>
        <charset val="134"/>
      </rPr>
      <t>（特殊路段不低于</t>
    </r>
    <r>
      <rPr>
        <sz val="16"/>
        <rFont val="Times New Roman"/>
        <charset val="134"/>
      </rPr>
      <t>3.5m</t>
    </r>
    <r>
      <rPr>
        <sz val="16"/>
        <rFont val="方正仿宋_GBK"/>
        <charset val="134"/>
      </rPr>
      <t>）</t>
    </r>
    <r>
      <rPr>
        <sz val="16"/>
        <rFont val="Times New Roman"/>
        <charset val="134"/>
      </rPr>
      <t xml:space="preserve"> </t>
    </r>
  </si>
  <si>
    <t>咸宜镇明月村</t>
  </si>
  <si>
    <r>
      <rPr>
        <sz val="16"/>
        <rFont val="方正仿宋_GBK"/>
        <charset val="134"/>
      </rPr>
      <t>预防山火发生迅速扑救，满足</t>
    </r>
    <r>
      <rPr>
        <sz val="16"/>
        <rFont val="Times New Roman"/>
        <charset val="134"/>
      </rPr>
      <t>1200</t>
    </r>
    <r>
      <rPr>
        <sz val="16"/>
        <rFont val="方正仿宋_GBK"/>
        <charset val="134"/>
      </rPr>
      <t>亩的森林管护，保障群众出行安全。满足日常生产生活。受益群众</t>
    </r>
    <r>
      <rPr>
        <sz val="16"/>
        <rFont val="Times New Roman"/>
        <charset val="134"/>
      </rPr>
      <t>65</t>
    </r>
    <r>
      <rPr>
        <sz val="16"/>
        <rFont val="方正仿宋_GBK"/>
        <charset val="134"/>
      </rPr>
      <t>户</t>
    </r>
    <r>
      <rPr>
        <sz val="16"/>
        <rFont val="Times New Roman"/>
        <charset val="134"/>
      </rPr>
      <t>235</t>
    </r>
    <r>
      <rPr>
        <sz val="16"/>
        <rFont val="方正仿宋_GBK"/>
        <charset val="134"/>
      </rPr>
      <t>人，其中脱贫户</t>
    </r>
    <r>
      <rPr>
        <sz val="16"/>
        <rFont val="Times New Roman"/>
        <charset val="134"/>
      </rPr>
      <t>16</t>
    </r>
    <r>
      <rPr>
        <sz val="16"/>
        <rFont val="方正仿宋_GBK"/>
        <charset val="134"/>
      </rPr>
      <t>户</t>
    </r>
    <r>
      <rPr>
        <sz val="16"/>
        <rFont val="Times New Roman"/>
        <charset val="134"/>
      </rPr>
      <t>62</t>
    </r>
    <r>
      <rPr>
        <sz val="16"/>
        <rFont val="方正仿宋_GBK"/>
        <charset val="134"/>
      </rPr>
      <t>人</t>
    </r>
  </si>
  <si>
    <r>
      <rPr>
        <sz val="16"/>
        <rFont val="Times New Roman"/>
        <charset val="134"/>
      </rPr>
      <t>1.</t>
    </r>
    <r>
      <rPr>
        <sz val="16"/>
        <rFont val="方正仿宋_GBK"/>
        <charset val="134"/>
      </rPr>
      <t>群众参与：</t>
    </r>
    <r>
      <rPr>
        <sz val="16"/>
        <rFont val="Times New Roman"/>
        <charset val="134"/>
      </rPr>
      <t>14</t>
    </r>
    <r>
      <rPr>
        <sz val="16"/>
        <rFont val="方正仿宋_GBK"/>
        <charset val="134"/>
      </rPr>
      <t>人以上参与项目的选择、实施、监督和管理；</t>
    </r>
    <r>
      <rPr>
        <sz val="16"/>
        <rFont val="Times New Roman"/>
        <charset val="134"/>
      </rPr>
      <t xml:space="preserve">
2.</t>
    </r>
    <r>
      <rPr>
        <sz val="16"/>
        <rFont val="方正仿宋_GBK"/>
        <charset val="134"/>
      </rPr>
      <t>利益联结机制：预计增加临时就业岗位</t>
    </r>
    <r>
      <rPr>
        <sz val="16"/>
        <rFont val="Times New Roman"/>
        <charset val="134"/>
      </rPr>
      <t>10</t>
    </r>
    <r>
      <rPr>
        <sz val="16"/>
        <rFont val="方正仿宋_GBK"/>
        <charset val="134"/>
      </rPr>
      <t>个，带动群众增收约</t>
    </r>
    <r>
      <rPr>
        <sz val="16"/>
        <rFont val="Times New Roman"/>
        <charset val="134"/>
      </rPr>
      <t>2000</t>
    </r>
    <r>
      <rPr>
        <sz val="16"/>
        <rFont val="方正仿宋_GBK"/>
        <charset val="134"/>
      </rPr>
      <t>元。</t>
    </r>
  </si>
  <si>
    <r>
      <rPr>
        <sz val="16"/>
        <rFont val="方正仿宋_GBK"/>
        <charset val="134"/>
      </rPr>
      <t>新建丝茅坪到现凼坪防火通道</t>
    </r>
    <r>
      <rPr>
        <sz val="16"/>
        <rFont val="Times New Roman"/>
        <charset val="134"/>
      </rPr>
      <t>10</t>
    </r>
    <r>
      <rPr>
        <sz val="16"/>
        <rFont val="方正仿宋_GBK"/>
        <charset val="134"/>
      </rPr>
      <t>公里</t>
    </r>
  </si>
  <si>
    <r>
      <rPr>
        <sz val="16"/>
        <rFont val="方正仿宋_GBK"/>
        <charset val="134"/>
      </rPr>
      <t>控制成本</t>
    </r>
    <r>
      <rPr>
        <sz val="16"/>
        <rFont val="Times New Roman"/>
        <charset val="134"/>
      </rPr>
      <t>120</t>
    </r>
    <r>
      <rPr>
        <sz val="16"/>
        <rFont val="方正仿宋_GBK"/>
        <charset val="134"/>
      </rPr>
      <t>万元以内</t>
    </r>
  </si>
  <si>
    <r>
      <rPr>
        <sz val="16"/>
        <rFont val="方正仿宋_GBK"/>
        <charset val="134"/>
      </rPr>
      <t>增加临时就业岗位</t>
    </r>
    <r>
      <rPr>
        <sz val="16"/>
        <rFont val="Times New Roman"/>
        <charset val="134"/>
      </rPr>
      <t>10</t>
    </r>
    <r>
      <rPr>
        <sz val="16"/>
        <rFont val="方正仿宋_GBK"/>
        <charset val="134"/>
      </rPr>
      <t>个，带动群众增收约</t>
    </r>
    <r>
      <rPr>
        <sz val="16"/>
        <rFont val="Times New Roman"/>
        <charset val="134"/>
      </rPr>
      <t>2000</t>
    </r>
    <r>
      <rPr>
        <sz val="16"/>
        <rFont val="方正仿宋_GBK"/>
        <charset val="134"/>
      </rPr>
      <t>元。</t>
    </r>
  </si>
  <si>
    <r>
      <rPr>
        <sz val="16"/>
        <rFont val="方正仿宋_GBK"/>
        <charset val="134"/>
      </rPr>
      <t>受益群众</t>
    </r>
    <r>
      <rPr>
        <sz val="16"/>
        <rFont val="Times New Roman"/>
        <charset val="134"/>
      </rPr>
      <t>65</t>
    </r>
    <r>
      <rPr>
        <sz val="16"/>
        <rFont val="方正仿宋_GBK"/>
        <charset val="134"/>
      </rPr>
      <t>户</t>
    </r>
    <r>
      <rPr>
        <sz val="16"/>
        <rFont val="Times New Roman"/>
        <charset val="134"/>
      </rPr>
      <t>235</t>
    </r>
    <r>
      <rPr>
        <sz val="16"/>
        <rFont val="方正仿宋_GBK"/>
        <charset val="134"/>
      </rPr>
      <t>人，其中脱贫户</t>
    </r>
    <r>
      <rPr>
        <sz val="16"/>
        <rFont val="Times New Roman"/>
        <charset val="134"/>
      </rPr>
      <t>16</t>
    </r>
    <r>
      <rPr>
        <sz val="16"/>
        <rFont val="方正仿宋_GBK"/>
        <charset val="134"/>
      </rPr>
      <t>户</t>
    </r>
    <r>
      <rPr>
        <sz val="16"/>
        <rFont val="Times New Roman"/>
        <charset val="134"/>
      </rPr>
      <t>62</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</si>
  <si>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年咸宜镇咸宜村</t>
    </r>
    <r>
      <rPr>
        <sz val="16"/>
        <rFont val="Times New Roman"/>
        <charset val="134"/>
      </rPr>
      <t>2</t>
    </r>
    <r>
      <rPr>
        <sz val="16"/>
        <rFont val="方正仿宋_GBK"/>
        <charset val="134"/>
      </rPr>
      <t>社人居环境综合整治项目</t>
    </r>
  </si>
  <si>
    <r>
      <rPr>
        <sz val="16"/>
        <rFont val="方正仿宋_GBK"/>
        <charset val="134"/>
      </rPr>
      <t>对咸宜村</t>
    </r>
    <r>
      <rPr>
        <sz val="16"/>
        <rFont val="Times New Roman"/>
        <charset val="134"/>
      </rPr>
      <t>2</t>
    </r>
    <r>
      <rPr>
        <sz val="16"/>
        <rFont val="方正仿宋_GBK"/>
        <charset val="134"/>
      </rPr>
      <t>社居民聚居点邓友国至朱代琼沿线进行人居环境整治约</t>
    </r>
    <r>
      <rPr>
        <sz val="16"/>
        <rFont val="Times New Roman"/>
        <charset val="134"/>
      </rPr>
      <t>50</t>
    </r>
    <r>
      <rPr>
        <sz val="16"/>
        <rFont val="方正仿宋_GBK"/>
        <charset val="134"/>
      </rPr>
      <t>户，包括院坝治理约</t>
    </r>
    <r>
      <rPr>
        <sz val="16"/>
        <rFont val="Times New Roman"/>
        <charset val="134"/>
      </rPr>
      <t>500</t>
    </r>
    <r>
      <rPr>
        <sz val="16"/>
        <rFont val="方正仿宋_GBK"/>
        <charset val="134"/>
      </rPr>
      <t>㎡，改建排水沟约</t>
    </r>
    <r>
      <rPr>
        <sz val="16"/>
        <rFont val="Times New Roman"/>
        <charset val="134"/>
      </rPr>
      <t>200m</t>
    </r>
    <r>
      <rPr>
        <sz val="16"/>
        <rFont val="方正仿宋_GBK"/>
        <charset val="134"/>
      </rPr>
      <t>，修建挡墙长约</t>
    </r>
    <r>
      <rPr>
        <sz val="16"/>
        <rFont val="Times New Roman"/>
        <charset val="134"/>
      </rPr>
      <t>20m</t>
    </r>
    <r>
      <rPr>
        <sz val="16"/>
        <rFont val="方正仿宋_GBK"/>
        <charset val="134"/>
      </rPr>
      <t>，房前屋后环境卫生整治等建设内容。具体以设计为准。</t>
    </r>
  </si>
  <si>
    <r>
      <rPr>
        <sz val="16"/>
        <rFont val="方正仿宋_GBK"/>
        <charset val="134"/>
      </rPr>
      <t>该项目建成后能改善约</t>
    </r>
    <r>
      <rPr>
        <sz val="16"/>
        <rFont val="Times New Roman"/>
        <charset val="134"/>
      </rPr>
      <t>50</t>
    </r>
    <r>
      <rPr>
        <sz val="16"/>
        <rFont val="方正仿宋_GBK"/>
        <charset val="134"/>
      </rPr>
      <t>户村民居住环境、生产生活质量、增加幸福感与满意度；建立长效清洁机制，提升居民清洁卫生文明意识，加快从干净整洁向美丽宜居升级。受益群众</t>
    </r>
    <r>
      <rPr>
        <sz val="16"/>
        <rFont val="Times New Roman"/>
        <charset val="134"/>
      </rPr>
      <t>50</t>
    </r>
    <r>
      <rPr>
        <sz val="16"/>
        <rFont val="方正仿宋_GBK"/>
        <charset val="134"/>
      </rPr>
      <t>户</t>
    </r>
    <r>
      <rPr>
        <sz val="16"/>
        <rFont val="Times New Roman"/>
        <charset val="134"/>
      </rPr>
      <t>210</t>
    </r>
    <r>
      <rPr>
        <sz val="16"/>
        <rFont val="方正仿宋_GBK"/>
        <charset val="134"/>
      </rPr>
      <t>人，其中脱贫户</t>
    </r>
    <r>
      <rPr>
        <sz val="16"/>
        <rFont val="Times New Roman"/>
        <charset val="134"/>
      </rPr>
      <t>12</t>
    </r>
    <r>
      <rPr>
        <sz val="16"/>
        <rFont val="方正仿宋_GBK"/>
        <charset val="134"/>
      </rPr>
      <t>户</t>
    </r>
    <r>
      <rPr>
        <sz val="16"/>
        <rFont val="Times New Roman"/>
        <charset val="134"/>
      </rPr>
      <t>43</t>
    </r>
    <r>
      <rPr>
        <sz val="16"/>
        <rFont val="方正仿宋_GBK"/>
        <charset val="134"/>
      </rPr>
      <t>人。</t>
    </r>
  </si>
  <si>
    <r>
      <rPr>
        <sz val="16"/>
        <rFont val="Times New Roman"/>
        <charset val="134"/>
      </rPr>
      <t>1.</t>
    </r>
    <r>
      <rPr>
        <sz val="16"/>
        <rFont val="方正仿宋_GBK"/>
        <charset val="134"/>
      </rPr>
      <t>群众参与：</t>
    </r>
    <r>
      <rPr>
        <sz val="16"/>
        <rFont val="Times New Roman"/>
        <charset val="134"/>
      </rPr>
      <t>18</t>
    </r>
    <r>
      <rPr>
        <sz val="16"/>
        <rFont val="方正仿宋_GBK"/>
        <charset val="134"/>
      </rPr>
      <t>人以上参与项目的选择、实施、监督和管理；</t>
    </r>
    <r>
      <rPr>
        <sz val="16"/>
        <rFont val="Times New Roman"/>
        <charset val="134"/>
      </rPr>
      <t xml:space="preserve">
2.</t>
    </r>
    <r>
      <rPr>
        <sz val="16"/>
        <rFont val="方正仿宋_GBK"/>
        <charset val="134"/>
      </rPr>
      <t>利益联结机制：预计增加临时就业岗位</t>
    </r>
    <r>
      <rPr>
        <sz val="16"/>
        <rFont val="Times New Roman"/>
        <charset val="134"/>
      </rPr>
      <t>11</t>
    </r>
    <r>
      <rPr>
        <sz val="16"/>
        <rFont val="方正仿宋_GBK"/>
        <charset val="134"/>
      </rPr>
      <t>个，带动群众增收约</t>
    </r>
    <r>
      <rPr>
        <sz val="16"/>
        <rFont val="Times New Roman"/>
        <charset val="134"/>
      </rPr>
      <t>2000</t>
    </r>
    <r>
      <rPr>
        <sz val="16"/>
        <rFont val="方正仿宋_GBK"/>
        <charset val="134"/>
      </rPr>
      <t>元。</t>
    </r>
  </si>
  <si>
    <r>
      <rPr>
        <sz val="16"/>
        <rFont val="方正仿宋_GBK"/>
        <charset val="134"/>
      </rPr>
      <t>总投资控制在</t>
    </r>
    <r>
      <rPr>
        <sz val="16"/>
        <rFont val="Times New Roman"/>
        <charset val="134"/>
      </rPr>
      <t>300</t>
    </r>
    <r>
      <rPr>
        <sz val="16"/>
        <rFont val="方正仿宋_GBK"/>
        <charset val="134"/>
      </rPr>
      <t>万元以内</t>
    </r>
  </si>
  <si>
    <r>
      <rPr>
        <sz val="16"/>
        <rFont val="方正仿宋_GBK"/>
        <charset val="134"/>
      </rPr>
      <t>增加临时就业岗位</t>
    </r>
    <r>
      <rPr>
        <sz val="16"/>
        <rFont val="Times New Roman"/>
        <charset val="134"/>
      </rPr>
      <t>11</t>
    </r>
    <r>
      <rPr>
        <sz val="16"/>
        <rFont val="方正仿宋_GBK"/>
        <charset val="134"/>
      </rPr>
      <t>个，带动群众增收约</t>
    </r>
    <r>
      <rPr>
        <sz val="16"/>
        <rFont val="Times New Roman"/>
        <charset val="134"/>
      </rPr>
      <t>2000</t>
    </r>
    <r>
      <rPr>
        <sz val="16"/>
        <rFont val="方正仿宋_GBK"/>
        <charset val="134"/>
      </rPr>
      <t>元。</t>
    </r>
  </si>
  <si>
    <r>
      <rPr>
        <sz val="16"/>
        <rFont val="方正仿宋_GBK"/>
        <charset val="134"/>
      </rPr>
      <t>受益群众</t>
    </r>
    <r>
      <rPr>
        <sz val="16"/>
        <rFont val="Times New Roman"/>
        <charset val="134"/>
      </rPr>
      <t>50</t>
    </r>
    <r>
      <rPr>
        <sz val="16"/>
        <rFont val="方正仿宋_GBK"/>
        <charset val="134"/>
      </rPr>
      <t>户</t>
    </r>
    <r>
      <rPr>
        <sz val="16"/>
        <rFont val="Times New Roman"/>
        <charset val="134"/>
      </rPr>
      <t>210</t>
    </r>
    <r>
      <rPr>
        <sz val="16"/>
        <rFont val="方正仿宋_GBK"/>
        <charset val="134"/>
      </rPr>
      <t>人，其中脱贫户</t>
    </r>
    <r>
      <rPr>
        <sz val="16"/>
        <rFont val="Times New Roman"/>
        <charset val="134"/>
      </rPr>
      <t>12</t>
    </r>
    <r>
      <rPr>
        <sz val="16"/>
        <rFont val="方正仿宋_GBK"/>
        <charset val="134"/>
      </rPr>
      <t>户</t>
    </r>
    <r>
      <rPr>
        <sz val="16"/>
        <rFont val="Times New Roman"/>
        <charset val="134"/>
      </rPr>
      <t>43</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</si>
  <si>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年咸宜镇老茶厂人居环境综合整治项目</t>
    </r>
  </si>
  <si>
    <r>
      <rPr>
        <sz val="16"/>
        <rFont val="方正仿宋_GBK"/>
        <charset val="134"/>
      </rPr>
      <t>对咸宜镇老茶厂周边进行人居环境整治，包括院坝治理约</t>
    </r>
    <r>
      <rPr>
        <sz val="16"/>
        <rFont val="Times New Roman"/>
        <charset val="134"/>
      </rPr>
      <t>200</t>
    </r>
    <r>
      <rPr>
        <sz val="16"/>
        <rFont val="方正仿宋_GBK"/>
        <charset val="134"/>
      </rPr>
      <t>㎡，生产步道约</t>
    </r>
    <r>
      <rPr>
        <sz val="16"/>
        <rFont val="Times New Roman"/>
        <charset val="134"/>
      </rPr>
      <t>100m</t>
    </r>
    <r>
      <rPr>
        <sz val="16"/>
        <rFont val="方正仿宋_GBK"/>
        <charset val="134"/>
      </rPr>
      <t>，配套建设其他附属设施等。具体以设计为准。</t>
    </r>
  </si>
  <si>
    <r>
      <rPr>
        <sz val="16"/>
        <rFont val="方正仿宋_GBK"/>
        <charset val="134"/>
      </rPr>
      <t>该项目建成后能改善群众居住环境、生产生活质量、增加幸福感与满意度；建立长效清洁机制，提升居民清洁卫生文明意识，加快从干净整洁向美丽宜居升级。受益群众</t>
    </r>
    <r>
      <rPr>
        <sz val="16"/>
        <rFont val="Times New Roman"/>
        <charset val="134"/>
      </rPr>
      <t>58</t>
    </r>
    <r>
      <rPr>
        <sz val="16"/>
        <rFont val="方正仿宋_GBK"/>
        <charset val="134"/>
      </rPr>
      <t>户</t>
    </r>
    <r>
      <rPr>
        <sz val="16"/>
        <rFont val="Times New Roman"/>
        <charset val="134"/>
      </rPr>
      <t>214</t>
    </r>
    <r>
      <rPr>
        <sz val="16"/>
        <rFont val="方正仿宋_GBK"/>
        <charset val="134"/>
      </rPr>
      <t>人，其中脱贫户</t>
    </r>
    <r>
      <rPr>
        <sz val="16"/>
        <rFont val="Times New Roman"/>
        <charset val="134"/>
      </rPr>
      <t>12</t>
    </r>
    <r>
      <rPr>
        <sz val="16"/>
        <rFont val="方正仿宋_GBK"/>
        <charset val="134"/>
      </rPr>
      <t>户</t>
    </r>
    <r>
      <rPr>
        <sz val="16"/>
        <rFont val="Times New Roman"/>
        <charset val="134"/>
      </rPr>
      <t>45</t>
    </r>
    <r>
      <rPr>
        <sz val="16"/>
        <rFont val="方正仿宋_GBK"/>
        <charset val="134"/>
      </rPr>
      <t>人。</t>
    </r>
  </si>
  <si>
    <r>
      <rPr>
        <sz val="16"/>
        <rFont val="Times New Roman"/>
        <charset val="134"/>
      </rPr>
      <t>1.</t>
    </r>
    <r>
      <rPr>
        <sz val="16"/>
        <rFont val="方正仿宋_GBK"/>
        <charset val="134"/>
      </rPr>
      <t>群众参与：</t>
    </r>
    <r>
      <rPr>
        <sz val="16"/>
        <rFont val="Times New Roman"/>
        <charset val="134"/>
      </rPr>
      <t>14</t>
    </r>
    <r>
      <rPr>
        <sz val="16"/>
        <rFont val="方正仿宋_GBK"/>
        <charset val="134"/>
      </rPr>
      <t>人以上参与项目的选择、实施、监督和管理；</t>
    </r>
    <r>
      <rPr>
        <sz val="16"/>
        <rFont val="Times New Roman"/>
        <charset val="134"/>
      </rPr>
      <t xml:space="preserve">
2.</t>
    </r>
    <r>
      <rPr>
        <sz val="16"/>
        <rFont val="方正仿宋_GBK"/>
        <charset val="134"/>
      </rPr>
      <t>利益联结机制：预计增加临时就业岗位</t>
    </r>
    <r>
      <rPr>
        <sz val="16"/>
        <rFont val="Times New Roman"/>
        <charset val="134"/>
      </rPr>
      <t>5</t>
    </r>
    <r>
      <rPr>
        <sz val="16"/>
        <rFont val="方正仿宋_GBK"/>
        <charset val="134"/>
      </rPr>
      <t>个，带动群众增收约</t>
    </r>
    <r>
      <rPr>
        <sz val="16"/>
        <rFont val="Times New Roman"/>
        <charset val="134"/>
      </rPr>
      <t>2000</t>
    </r>
    <r>
      <rPr>
        <sz val="16"/>
        <rFont val="方正仿宋_GBK"/>
        <charset val="134"/>
      </rPr>
      <t>元。</t>
    </r>
  </si>
  <si>
    <r>
      <rPr>
        <sz val="16"/>
        <rFont val="方正仿宋_GBK"/>
        <charset val="134"/>
      </rPr>
      <t>总投资控制在</t>
    </r>
    <r>
      <rPr>
        <sz val="16"/>
        <rFont val="Times New Roman"/>
        <charset val="134"/>
      </rPr>
      <t>50</t>
    </r>
    <r>
      <rPr>
        <sz val="16"/>
        <rFont val="方正仿宋_GBK"/>
        <charset val="134"/>
      </rPr>
      <t>万元以内</t>
    </r>
  </si>
  <si>
    <r>
      <rPr>
        <sz val="16"/>
        <rFont val="方正仿宋_GBK"/>
        <charset val="134"/>
      </rPr>
      <t>增加临时就业岗位</t>
    </r>
    <r>
      <rPr>
        <sz val="16"/>
        <rFont val="Times New Roman"/>
        <charset val="134"/>
      </rPr>
      <t>5</t>
    </r>
    <r>
      <rPr>
        <sz val="16"/>
        <rFont val="方正仿宋_GBK"/>
        <charset val="134"/>
      </rPr>
      <t>个，带动群众增收约</t>
    </r>
    <r>
      <rPr>
        <sz val="16"/>
        <rFont val="Times New Roman"/>
        <charset val="134"/>
      </rPr>
      <t>2000</t>
    </r>
    <r>
      <rPr>
        <sz val="16"/>
        <rFont val="方正仿宋_GBK"/>
        <charset val="134"/>
      </rPr>
      <t>元。</t>
    </r>
  </si>
  <si>
    <r>
      <rPr>
        <sz val="16"/>
        <rFont val="方正仿宋_GBK"/>
        <charset val="134"/>
      </rPr>
      <t>受益群众</t>
    </r>
    <r>
      <rPr>
        <sz val="16"/>
        <rFont val="Times New Roman"/>
        <charset val="134"/>
      </rPr>
      <t>58</t>
    </r>
    <r>
      <rPr>
        <sz val="16"/>
        <rFont val="方正仿宋_GBK"/>
        <charset val="134"/>
      </rPr>
      <t>户</t>
    </r>
    <r>
      <rPr>
        <sz val="16"/>
        <rFont val="Times New Roman"/>
        <charset val="134"/>
      </rPr>
      <t>214</t>
    </r>
    <r>
      <rPr>
        <sz val="16"/>
        <rFont val="方正仿宋_GBK"/>
        <charset val="134"/>
      </rPr>
      <t>人，其中脱贫户</t>
    </r>
    <r>
      <rPr>
        <sz val="16"/>
        <rFont val="Times New Roman"/>
        <charset val="134"/>
      </rPr>
      <t>12</t>
    </r>
    <r>
      <rPr>
        <sz val="16"/>
        <rFont val="方正仿宋_GBK"/>
        <charset val="134"/>
      </rPr>
      <t>户</t>
    </r>
    <r>
      <rPr>
        <sz val="16"/>
        <rFont val="Times New Roman"/>
        <charset val="134"/>
      </rPr>
      <t>45</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</si>
  <si>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年咸宜镇李坪村污水处理站维修项目</t>
    </r>
  </si>
  <si>
    <t>农村污水治理</t>
  </si>
  <si>
    <r>
      <rPr>
        <sz val="16"/>
        <rFont val="方正仿宋_GBK"/>
        <charset val="134"/>
      </rPr>
      <t>对李坪村污水处理站进行维修，包括增设排污泵、污水管道约</t>
    </r>
    <r>
      <rPr>
        <sz val="16"/>
        <rFont val="Times New Roman"/>
        <charset val="134"/>
      </rPr>
      <t>30m</t>
    </r>
    <r>
      <rPr>
        <sz val="16"/>
        <rFont val="方正仿宋_GBK"/>
        <charset val="134"/>
      </rPr>
      <t>，污泥回收系统、消化液回流系统等建设内容。具体以设计为准。</t>
    </r>
  </si>
  <si>
    <t>李坪村</t>
  </si>
  <si>
    <r>
      <rPr>
        <sz val="16"/>
        <rFont val="方正仿宋_GBK"/>
        <charset val="134"/>
      </rPr>
      <t>该项目建成后能改善李坪村沿线人居环境，保障群众的污水排放，提高群众生产生活质量、增加幸福感与满意度；建立长效清洁机制，提升居民清洁卫生文明意识，加快从干净整洁向美丽宜居升级。受益群众</t>
    </r>
    <r>
      <rPr>
        <sz val="16"/>
        <rFont val="Times New Roman"/>
        <charset val="134"/>
      </rPr>
      <t>128</t>
    </r>
    <r>
      <rPr>
        <sz val="16"/>
        <rFont val="方正仿宋_GBK"/>
        <charset val="134"/>
      </rPr>
      <t>户</t>
    </r>
    <r>
      <rPr>
        <sz val="16"/>
        <rFont val="Times New Roman"/>
        <charset val="134"/>
      </rPr>
      <t>416</t>
    </r>
    <r>
      <rPr>
        <sz val="16"/>
        <rFont val="方正仿宋_GBK"/>
        <charset val="134"/>
      </rPr>
      <t>人，其中脱贫户</t>
    </r>
    <r>
      <rPr>
        <sz val="16"/>
        <rFont val="Times New Roman"/>
        <charset val="134"/>
      </rPr>
      <t>23</t>
    </r>
    <r>
      <rPr>
        <sz val="16"/>
        <rFont val="方正仿宋_GBK"/>
        <charset val="134"/>
      </rPr>
      <t>户</t>
    </r>
    <r>
      <rPr>
        <sz val="16"/>
        <rFont val="Times New Roman"/>
        <charset val="134"/>
      </rPr>
      <t>84</t>
    </r>
    <r>
      <rPr>
        <sz val="16"/>
        <rFont val="方正仿宋_GBK"/>
        <charset val="134"/>
      </rPr>
      <t>人。</t>
    </r>
  </si>
  <si>
    <r>
      <rPr>
        <sz val="16"/>
        <rFont val="Times New Roman"/>
        <charset val="134"/>
      </rPr>
      <t>1.</t>
    </r>
    <r>
      <rPr>
        <sz val="16"/>
        <rFont val="方正仿宋_GBK"/>
        <charset val="134"/>
      </rPr>
      <t>群众参与：</t>
    </r>
    <r>
      <rPr>
        <sz val="16"/>
        <rFont val="Times New Roman"/>
        <charset val="134"/>
      </rPr>
      <t>13</t>
    </r>
    <r>
      <rPr>
        <sz val="16"/>
        <rFont val="方正仿宋_GBK"/>
        <charset val="134"/>
      </rPr>
      <t>人以上参与项目的选择、实施、监督和管理；</t>
    </r>
    <r>
      <rPr>
        <sz val="16"/>
        <rFont val="Times New Roman"/>
        <charset val="134"/>
      </rPr>
      <t xml:space="preserve">
2.</t>
    </r>
    <r>
      <rPr>
        <sz val="16"/>
        <rFont val="方正仿宋_GBK"/>
        <charset val="134"/>
      </rPr>
      <t>利益联结机制：预计增加临时就业岗位</t>
    </r>
    <r>
      <rPr>
        <sz val="16"/>
        <rFont val="Times New Roman"/>
        <charset val="134"/>
      </rPr>
      <t>5</t>
    </r>
    <r>
      <rPr>
        <sz val="16"/>
        <rFont val="方正仿宋_GBK"/>
        <charset val="134"/>
      </rPr>
      <t>个，带动群众增收约</t>
    </r>
    <r>
      <rPr>
        <sz val="16"/>
        <rFont val="Times New Roman"/>
        <charset val="134"/>
      </rPr>
      <t>2000</t>
    </r>
    <r>
      <rPr>
        <sz val="16"/>
        <rFont val="方正仿宋_GBK"/>
        <charset val="134"/>
      </rPr>
      <t>元。</t>
    </r>
  </si>
  <si>
    <r>
      <rPr>
        <sz val="16"/>
        <rFont val="方正仿宋_GBK"/>
        <charset val="134"/>
      </rPr>
      <t>总投资控制在</t>
    </r>
    <r>
      <rPr>
        <sz val="16"/>
        <rFont val="Times New Roman"/>
        <charset val="134"/>
      </rPr>
      <t>20</t>
    </r>
    <r>
      <rPr>
        <sz val="16"/>
        <rFont val="方正仿宋_GBK"/>
        <charset val="134"/>
      </rPr>
      <t>万元以内</t>
    </r>
  </si>
  <si>
    <r>
      <rPr>
        <sz val="16"/>
        <rFont val="方正仿宋_GBK"/>
        <charset val="134"/>
      </rPr>
      <t>受益群众</t>
    </r>
    <r>
      <rPr>
        <sz val="16"/>
        <rFont val="Times New Roman"/>
        <charset val="134"/>
      </rPr>
      <t>128</t>
    </r>
    <r>
      <rPr>
        <sz val="16"/>
        <rFont val="方正仿宋_GBK"/>
        <charset val="134"/>
      </rPr>
      <t>户</t>
    </r>
    <r>
      <rPr>
        <sz val="16"/>
        <rFont val="Times New Roman"/>
        <charset val="134"/>
      </rPr>
      <t>416</t>
    </r>
    <r>
      <rPr>
        <sz val="16"/>
        <rFont val="方正仿宋_GBK"/>
        <charset val="134"/>
      </rPr>
      <t>人，其中脱贫户</t>
    </r>
    <r>
      <rPr>
        <sz val="16"/>
        <rFont val="Times New Roman"/>
        <charset val="134"/>
      </rPr>
      <t>23</t>
    </r>
    <r>
      <rPr>
        <sz val="16"/>
        <rFont val="方正仿宋_GBK"/>
        <charset val="134"/>
      </rPr>
      <t>户</t>
    </r>
    <r>
      <rPr>
        <sz val="16"/>
        <rFont val="Times New Roman"/>
        <charset val="134"/>
      </rPr>
      <t>84</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</si>
  <si>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年咸宜镇明月村至返水坪沿线人居环境整治项目</t>
    </r>
  </si>
  <si>
    <r>
      <rPr>
        <sz val="16"/>
        <rFont val="方正仿宋_GBK"/>
        <charset val="134"/>
      </rPr>
      <t>对明月村沙树坪、张家湾、罗家湾沿线人居环境进行整治，包括庭院整治约</t>
    </r>
    <r>
      <rPr>
        <sz val="16"/>
        <rFont val="Times New Roman"/>
        <charset val="134"/>
      </rPr>
      <t>30</t>
    </r>
    <r>
      <rPr>
        <sz val="16"/>
        <rFont val="方正仿宋_GBK"/>
        <charset val="134"/>
      </rPr>
      <t>处，竹栅栏建设约</t>
    </r>
    <r>
      <rPr>
        <sz val="16"/>
        <rFont val="Times New Roman"/>
        <charset val="134"/>
      </rPr>
      <t>600m</t>
    </r>
    <r>
      <rPr>
        <sz val="16"/>
        <rFont val="方正仿宋_GBK"/>
        <charset val="134"/>
      </rPr>
      <t>、菜园挡墙约</t>
    </r>
    <r>
      <rPr>
        <sz val="16"/>
        <rFont val="Times New Roman"/>
        <charset val="134"/>
      </rPr>
      <t>300m</t>
    </r>
    <r>
      <rPr>
        <sz val="16"/>
        <rFont val="方正仿宋_GBK"/>
        <charset val="134"/>
      </rPr>
      <t>、边沟治理约</t>
    </r>
    <r>
      <rPr>
        <sz val="16"/>
        <rFont val="Times New Roman"/>
        <charset val="134"/>
      </rPr>
      <t>800m</t>
    </r>
    <r>
      <rPr>
        <sz val="16"/>
        <rFont val="方正仿宋_GBK"/>
        <charset val="134"/>
      </rPr>
      <t>、改造入户便道约</t>
    </r>
    <r>
      <rPr>
        <sz val="16"/>
        <rFont val="Times New Roman"/>
        <charset val="134"/>
      </rPr>
      <t>500m</t>
    </r>
    <r>
      <rPr>
        <sz val="16"/>
        <rFont val="方正仿宋_GBK"/>
        <charset val="134"/>
      </rPr>
      <t>等建设内容。具体以设计为准。</t>
    </r>
  </si>
  <si>
    <r>
      <rPr>
        <sz val="16"/>
        <rFont val="方正仿宋_GBK"/>
        <charset val="134"/>
      </rPr>
      <t>通过项目实施，可以改善周边群众生产生活环境，提升村容村貌，促进生态优势转化为经济优势，加快农业农村现代化。受益群众</t>
    </r>
    <r>
      <rPr>
        <sz val="16"/>
        <rFont val="Times New Roman"/>
        <charset val="134"/>
      </rPr>
      <t>48</t>
    </r>
    <r>
      <rPr>
        <sz val="16"/>
        <rFont val="方正仿宋_GBK"/>
        <charset val="134"/>
      </rPr>
      <t>户</t>
    </r>
    <r>
      <rPr>
        <sz val="16"/>
        <rFont val="Times New Roman"/>
        <charset val="134"/>
      </rPr>
      <t>188</t>
    </r>
    <r>
      <rPr>
        <sz val="16"/>
        <rFont val="方正仿宋_GBK"/>
        <charset val="134"/>
      </rPr>
      <t>人，其中脱贫户</t>
    </r>
    <r>
      <rPr>
        <sz val="16"/>
        <rFont val="Times New Roman"/>
        <charset val="134"/>
      </rPr>
      <t>16</t>
    </r>
    <r>
      <rPr>
        <sz val="16"/>
        <rFont val="方正仿宋_GBK"/>
        <charset val="134"/>
      </rPr>
      <t>户</t>
    </r>
    <r>
      <rPr>
        <sz val="16"/>
        <rFont val="Times New Roman"/>
        <charset val="134"/>
      </rPr>
      <t>64</t>
    </r>
    <r>
      <rPr>
        <sz val="16"/>
        <rFont val="方正仿宋_GBK"/>
        <charset val="134"/>
      </rPr>
      <t>人。</t>
    </r>
  </si>
  <si>
    <r>
      <rPr>
        <sz val="16"/>
        <rFont val="Times New Roman"/>
        <charset val="134"/>
      </rPr>
      <t>1.</t>
    </r>
    <r>
      <rPr>
        <sz val="16"/>
        <rFont val="方正仿宋_GBK"/>
        <charset val="134"/>
      </rPr>
      <t>群众参与：</t>
    </r>
    <r>
      <rPr>
        <sz val="16"/>
        <rFont val="Times New Roman"/>
        <charset val="134"/>
      </rPr>
      <t>15</t>
    </r>
    <r>
      <rPr>
        <sz val="16"/>
        <rFont val="方正仿宋_GBK"/>
        <charset val="134"/>
      </rPr>
      <t>人以上参与项目的选择、实施、监督和管理；</t>
    </r>
    <r>
      <rPr>
        <sz val="16"/>
        <rFont val="Times New Roman"/>
        <charset val="134"/>
      </rPr>
      <t xml:space="preserve">
2.</t>
    </r>
    <r>
      <rPr>
        <sz val="16"/>
        <rFont val="方正仿宋_GBK"/>
        <charset val="134"/>
      </rPr>
      <t>利益联结机制：项目将提供就业岗位</t>
    </r>
    <r>
      <rPr>
        <sz val="16"/>
        <rFont val="Times New Roman"/>
        <charset val="134"/>
      </rPr>
      <t>10</t>
    </r>
    <r>
      <rPr>
        <sz val="16"/>
        <rFont val="方正仿宋_GBK"/>
        <charset val="134"/>
      </rPr>
      <t>个以上，务工群众人均年增收约</t>
    </r>
    <r>
      <rPr>
        <sz val="16"/>
        <rFont val="Times New Roman"/>
        <charset val="134"/>
      </rPr>
      <t>2000</t>
    </r>
    <r>
      <rPr>
        <sz val="16"/>
        <rFont val="方正仿宋_GBK"/>
        <charset val="134"/>
      </rPr>
      <t>元</t>
    </r>
  </si>
  <si>
    <r>
      <rPr>
        <sz val="16"/>
        <rFont val="方正仿宋_GBK"/>
        <charset val="134"/>
      </rPr>
      <t>整治明月村沙树坪、张家湾、罗家湾沿线人居环境，约</t>
    </r>
    <r>
      <rPr>
        <sz val="16"/>
        <rFont val="Times New Roman"/>
        <charset val="134"/>
      </rPr>
      <t>4</t>
    </r>
    <r>
      <rPr>
        <sz val="16"/>
        <rFont val="方正仿宋_GBK"/>
        <charset val="134"/>
      </rPr>
      <t>公里，包括房屋修缮</t>
    </r>
    <r>
      <rPr>
        <sz val="16"/>
        <rFont val="Times New Roman"/>
        <charset val="134"/>
      </rPr>
      <t>30</t>
    </r>
    <r>
      <rPr>
        <sz val="16"/>
        <rFont val="方正仿宋_GBK"/>
        <charset val="134"/>
      </rPr>
      <t>处，人居环境整治包括竹栅栏约</t>
    </r>
    <r>
      <rPr>
        <sz val="16"/>
        <rFont val="Times New Roman"/>
        <charset val="134"/>
      </rPr>
      <t>600m</t>
    </r>
    <r>
      <rPr>
        <sz val="16"/>
        <rFont val="方正仿宋_GBK"/>
        <charset val="134"/>
      </rPr>
      <t>、院坝青砖墙约</t>
    </r>
    <r>
      <rPr>
        <sz val="16"/>
        <rFont val="Times New Roman"/>
        <charset val="134"/>
      </rPr>
      <t>400m</t>
    </r>
    <r>
      <rPr>
        <sz val="16"/>
        <rFont val="方正仿宋_GBK"/>
        <charset val="134"/>
      </rPr>
      <t>、菜园挡墙约</t>
    </r>
    <r>
      <rPr>
        <sz val="16"/>
        <rFont val="Times New Roman"/>
        <charset val="134"/>
      </rPr>
      <t>300m</t>
    </r>
    <r>
      <rPr>
        <sz val="16"/>
        <rFont val="方正仿宋_GBK"/>
        <charset val="134"/>
      </rPr>
      <t>等。院坝、边沟治理约</t>
    </r>
    <r>
      <rPr>
        <sz val="16"/>
        <rFont val="Times New Roman"/>
        <charset val="134"/>
      </rPr>
      <t>800m</t>
    </r>
    <r>
      <rPr>
        <sz val="16"/>
        <rFont val="方正仿宋_GBK"/>
        <charset val="134"/>
      </rPr>
      <t>、改造入户便道约</t>
    </r>
    <r>
      <rPr>
        <sz val="16"/>
        <rFont val="Times New Roman"/>
        <charset val="134"/>
      </rPr>
      <t>500m</t>
    </r>
    <r>
      <rPr>
        <sz val="16"/>
        <rFont val="方正仿宋_GBK"/>
        <charset val="134"/>
      </rPr>
      <t>，具体以设计为准</t>
    </r>
  </si>
  <si>
    <r>
      <rPr>
        <sz val="16"/>
        <rFont val="方正仿宋_GBK"/>
        <charset val="134"/>
      </rPr>
      <t>建设成本</t>
    </r>
    <r>
      <rPr>
        <sz val="16"/>
        <rFont val="Times New Roman"/>
        <charset val="134"/>
      </rPr>
      <t>≤200</t>
    </r>
    <r>
      <rPr>
        <sz val="16"/>
        <rFont val="方正仿宋_GBK"/>
        <charset val="134"/>
      </rPr>
      <t>万元</t>
    </r>
  </si>
  <si>
    <r>
      <rPr>
        <sz val="16"/>
        <rFont val="方正仿宋_GBK"/>
        <charset val="134"/>
      </rPr>
      <t>项目将提供就业岗位</t>
    </r>
    <r>
      <rPr>
        <sz val="16"/>
        <rFont val="Times New Roman"/>
        <charset val="134"/>
      </rPr>
      <t>10</t>
    </r>
    <r>
      <rPr>
        <sz val="16"/>
        <rFont val="方正仿宋_GBK"/>
        <charset val="134"/>
      </rPr>
      <t>个以上，务工群众人均年增收约</t>
    </r>
    <r>
      <rPr>
        <sz val="16"/>
        <rFont val="Times New Roman"/>
        <charset val="134"/>
      </rPr>
      <t>2000</t>
    </r>
    <r>
      <rPr>
        <sz val="16"/>
        <rFont val="方正仿宋_GBK"/>
        <charset val="134"/>
      </rPr>
      <t>元</t>
    </r>
  </si>
  <si>
    <r>
      <rPr>
        <sz val="16"/>
        <rFont val="方正仿宋_GBK"/>
        <charset val="134"/>
      </rPr>
      <t>受益群众</t>
    </r>
    <r>
      <rPr>
        <sz val="16"/>
        <rFont val="Times New Roman"/>
        <charset val="134"/>
      </rPr>
      <t>48</t>
    </r>
    <r>
      <rPr>
        <sz val="16"/>
        <rFont val="方正仿宋_GBK"/>
        <charset val="134"/>
      </rPr>
      <t>户</t>
    </r>
    <r>
      <rPr>
        <sz val="16"/>
        <rFont val="Times New Roman"/>
        <charset val="134"/>
      </rPr>
      <t>188</t>
    </r>
    <r>
      <rPr>
        <sz val="16"/>
        <rFont val="方正仿宋_GBK"/>
        <charset val="134"/>
      </rPr>
      <t>人，其中脱贫户</t>
    </r>
    <r>
      <rPr>
        <sz val="16"/>
        <rFont val="Times New Roman"/>
        <charset val="134"/>
      </rPr>
      <t>16</t>
    </r>
    <r>
      <rPr>
        <sz val="16"/>
        <rFont val="方正仿宋_GBK"/>
        <charset val="134"/>
      </rPr>
      <t>户</t>
    </r>
    <r>
      <rPr>
        <sz val="16"/>
        <rFont val="Times New Roman"/>
        <charset val="134"/>
      </rPr>
      <t>64</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</si>
  <si>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年咸宜镇索桥维修项目</t>
    </r>
  </si>
  <si>
    <r>
      <rPr>
        <sz val="16"/>
        <rFont val="方正仿宋_GBK"/>
        <charset val="134"/>
      </rPr>
      <t>对咸宜镇主公路沿线</t>
    </r>
    <r>
      <rPr>
        <sz val="16"/>
        <rFont val="Times New Roman"/>
        <charset val="134"/>
      </rPr>
      <t>5</t>
    </r>
    <r>
      <rPr>
        <sz val="16"/>
        <rFont val="方正仿宋_GBK"/>
        <charset val="134"/>
      </rPr>
      <t>座索桥进行维修加固。具体以设计为准。</t>
    </r>
  </si>
  <si>
    <t>咸宜村、李坪村</t>
  </si>
  <si>
    <r>
      <rPr>
        <sz val="16"/>
        <rFont val="方正仿宋_GBK"/>
        <charset val="134"/>
      </rPr>
      <t>该项目建成后满足群众日出出行需求，保障群众的产业发展，促进产业增收。受益群众</t>
    </r>
    <r>
      <rPr>
        <sz val="16"/>
        <rFont val="Times New Roman"/>
        <charset val="134"/>
      </rPr>
      <t>86</t>
    </r>
    <r>
      <rPr>
        <sz val="16"/>
        <rFont val="方正仿宋_GBK"/>
        <charset val="134"/>
      </rPr>
      <t>户</t>
    </r>
    <r>
      <rPr>
        <sz val="16"/>
        <rFont val="Times New Roman"/>
        <charset val="134"/>
      </rPr>
      <t>315</t>
    </r>
    <r>
      <rPr>
        <sz val="16"/>
        <rFont val="方正仿宋_GBK"/>
        <charset val="134"/>
      </rPr>
      <t>人，其中脱贫户</t>
    </r>
    <r>
      <rPr>
        <sz val="16"/>
        <rFont val="Times New Roman"/>
        <charset val="134"/>
      </rPr>
      <t>18</t>
    </r>
    <r>
      <rPr>
        <sz val="16"/>
        <rFont val="方正仿宋_GBK"/>
        <charset val="134"/>
      </rPr>
      <t>户</t>
    </r>
    <r>
      <rPr>
        <sz val="16"/>
        <rFont val="Times New Roman"/>
        <charset val="134"/>
      </rPr>
      <t>76</t>
    </r>
    <r>
      <rPr>
        <sz val="16"/>
        <rFont val="方正仿宋_GBK"/>
        <charset val="134"/>
      </rPr>
      <t>人。</t>
    </r>
  </si>
  <si>
    <r>
      <rPr>
        <sz val="16"/>
        <rFont val="Times New Roman"/>
        <charset val="134"/>
      </rPr>
      <t>1.</t>
    </r>
    <r>
      <rPr>
        <sz val="16"/>
        <rFont val="方正仿宋_GBK"/>
        <charset val="134"/>
      </rPr>
      <t>群众参与：</t>
    </r>
    <r>
      <rPr>
        <sz val="16"/>
        <rFont val="Times New Roman"/>
        <charset val="134"/>
      </rPr>
      <t>10</t>
    </r>
    <r>
      <rPr>
        <sz val="16"/>
        <rFont val="方正仿宋_GBK"/>
        <charset val="134"/>
      </rPr>
      <t>人以上参与项目的选择、实施、监督和管理；</t>
    </r>
    <r>
      <rPr>
        <sz val="16"/>
        <rFont val="Times New Roman"/>
        <charset val="134"/>
      </rPr>
      <t xml:space="preserve">
2.</t>
    </r>
    <r>
      <rPr>
        <sz val="16"/>
        <rFont val="方正仿宋_GBK"/>
        <charset val="134"/>
      </rPr>
      <t>利益联结机制：预计增加临时就业岗位</t>
    </r>
    <r>
      <rPr>
        <sz val="16"/>
        <rFont val="Times New Roman"/>
        <charset val="134"/>
      </rPr>
      <t>8</t>
    </r>
    <r>
      <rPr>
        <sz val="16"/>
        <rFont val="方正仿宋_GBK"/>
        <charset val="134"/>
      </rPr>
      <t>个，带动群众增收约</t>
    </r>
    <r>
      <rPr>
        <sz val="16"/>
        <rFont val="Times New Roman"/>
        <charset val="134"/>
      </rPr>
      <t>2000</t>
    </r>
    <r>
      <rPr>
        <sz val="16"/>
        <rFont val="方正仿宋_GBK"/>
        <charset val="134"/>
      </rPr>
      <t>元。</t>
    </r>
  </si>
  <si>
    <r>
      <rPr>
        <sz val="16"/>
        <rFont val="方正仿宋_GBK"/>
        <charset val="134"/>
      </rPr>
      <t>总投资控制在</t>
    </r>
    <r>
      <rPr>
        <sz val="16"/>
        <rFont val="Times New Roman"/>
        <charset val="134"/>
      </rPr>
      <t>75</t>
    </r>
    <r>
      <rPr>
        <sz val="16"/>
        <rFont val="方正仿宋_GBK"/>
        <charset val="134"/>
      </rPr>
      <t>万元以内</t>
    </r>
  </si>
  <si>
    <r>
      <rPr>
        <sz val="16"/>
        <rFont val="方正仿宋_GBK"/>
        <charset val="134"/>
      </rPr>
      <t>增加临时就业岗位</t>
    </r>
    <r>
      <rPr>
        <sz val="16"/>
        <rFont val="Times New Roman"/>
        <charset val="134"/>
      </rPr>
      <t>8</t>
    </r>
    <r>
      <rPr>
        <sz val="16"/>
        <rFont val="方正仿宋_GBK"/>
        <charset val="134"/>
      </rPr>
      <t>个，带动群众增收约</t>
    </r>
    <r>
      <rPr>
        <sz val="16"/>
        <rFont val="Times New Roman"/>
        <charset val="134"/>
      </rPr>
      <t>2000</t>
    </r>
    <r>
      <rPr>
        <sz val="16"/>
        <rFont val="方正仿宋_GBK"/>
        <charset val="134"/>
      </rPr>
      <t>元。</t>
    </r>
  </si>
  <si>
    <r>
      <rPr>
        <sz val="16"/>
        <rFont val="方正仿宋_GBK"/>
        <charset val="134"/>
      </rPr>
      <t>受益群众</t>
    </r>
    <r>
      <rPr>
        <sz val="16"/>
        <rFont val="Times New Roman"/>
        <charset val="134"/>
      </rPr>
      <t>86</t>
    </r>
    <r>
      <rPr>
        <sz val="16"/>
        <rFont val="方正仿宋_GBK"/>
        <charset val="134"/>
      </rPr>
      <t>户</t>
    </r>
    <r>
      <rPr>
        <sz val="16"/>
        <rFont val="Times New Roman"/>
        <charset val="134"/>
      </rPr>
      <t>315</t>
    </r>
    <r>
      <rPr>
        <sz val="16"/>
        <rFont val="方正仿宋_GBK"/>
        <charset val="134"/>
      </rPr>
      <t>人，其中脱贫户</t>
    </r>
    <r>
      <rPr>
        <sz val="16"/>
        <rFont val="Times New Roman"/>
        <charset val="134"/>
      </rPr>
      <t>18</t>
    </r>
    <r>
      <rPr>
        <sz val="16"/>
        <rFont val="方正仿宋_GBK"/>
        <charset val="134"/>
      </rPr>
      <t>户</t>
    </r>
    <r>
      <rPr>
        <sz val="16"/>
        <rFont val="Times New Roman"/>
        <charset val="134"/>
      </rPr>
      <t>76</t>
    </r>
    <r>
      <rPr>
        <sz val="16"/>
        <rFont val="方正仿宋_GBK"/>
        <charset val="134"/>
      </rPr>
      <t>人。</t>
    </r>
  </si>
  <si>
    <t>城口县应急局</t>
  </si>
  <si>
    <r>
      <rPr>
        <sz val="16"/>
        <rFont val="方正仿宋_GBK"/>
        <charset val="134"/>
      </rPr>
      <t>城口县</t>
    </r>
    <r>
      <rPr>
        <sz val="16"/>
        <rFont val="Times New Roman"/>
        <charset val="134"/>
      </rPr>
      <t>2024</t>
    </r>
    <r>
      <rPr>
        <sz val="16"/>
        <rFont val="方正仿宋_GBK"/>
        <charset val="134"/>
      </rPr>
      <t>年咸宜镇设施农业标准蔬菜基地股权化改革项目</t>
    </r>
  </si>
  <si>
    <r>
      <rPr>
        <sz val="16"/>
        <rFont val="方正仿宋_GBK"/>
        <charset val="134"/>
      </rPr>
      <t>新建约</t>
    </r>
    <r>
      <rPr>
        <sz val="16"/>
        <rFont val="Times New Roman"/>
        <charset val="134"/>
      </rPr>
      <t>50</t>
    </r>
    <r>
      <rPr>
        <sz val="16"/>
        <rFont val="方正仿宋_GBK"/>
        <charset val="134"/>
      </rPr>
      <t>亩设施农业标准蔬菜基地，其中</t>
    </r>
    <r>
      <rPr>
        <sz val="16"/>
        <rFont val="Times New Roman"/>
        <charset val="134"/>
      </rPr>
      <t>20</t>
    </r>
    <r>
      <rPr>
        <sz val="16"/>
        <rFont val="方正仿宋_GBK"/>
        <charset val="134"/>
      </rPr>
      <t>亩高标准立体农业大棚，</t>
    </r>
    <r>
      <rPr>
        <sz val="16"/>
        <rFont val="Times New Roman"/>
        <charset val="134"/>
      </rPr>
      <t>30</t>
    </r>
    <r>
      <rPr>
        <sz val="16"/>
        <rFont val="方正仿宋_GBK"/>
        <charset val="134"/>
      </rPr>
      <t>亩标准化蔬菜基地。配套建设相关生产设施设备等。</t>
    </r>
  </si>
  <si>
    <r>
      <rPr>
        <sz val="16"/>
        <rFont val="方正仿宋_GBK"/>
        <charset val="134"/>
      </rPr>
      <t>通过项目实施，建设现代化设施农业标准化蔬菜基地，推动咸宜镇现代化高效农业产业发展。增加村集体收入、持续巩固脱贫攻坚成果；带动约</t>
    </r>
    <r>
      <rPr>
        <sz val="16"/>
        <rFont val="Times New Roman"/>
        <charset val="134"/>
      </rPr>
      <t>10</t>
    </r>
    <r>
      <rPr>
        <sz val="16"/>
        <rFont val="方正仿宋_GBK"/>
        <charset val="134"/>
      </rPr>
      <t>户农户务工，增加户均务工收入约</t>
    </r>
    <r>
      <rPr>
        <sz val="16"/>
        <rFont val="Times New Roman"/>
        <charset val="134"/>
      </rPr>
      <t>1000</t>
    </r>
    <r>
      <rPr>
        <sz val="16"/>
        <rFont val="方正仿宋_GBK"/>
        <charset val="134"/>
      </rPr>
      <t>元。</t>
    </r>
  </si>
  <si>
    <r>
      <rPr>
        <sz val="16"/>
        <rFont val="方正仿宋_GBK"/>
        <charset val="134"/>
      </rPr>
      <t>一、群众参与：</t>
    </r>
    <r>
      <rPr>
        <sz val="16"/>
        <rFont val="Times New Roman"/>
        <charset val="134"/>
      </rPr>
      <t>50</t>
    </r>
    <r>
      <rPr>
        <sz val="16"/>
        <rFont val="方正仿宋_GBK"/>
        <charset val="134"/>
      </rPr>
      <t>人以上参与项目的选择、实施、监督和管理；</t>
    </r>
    <r>
      <rPr>
        <sz val="16"/>
        <rFont val="Times New Roman"/>
        <charset val="134"/>
      </rPr>
      <t xml:space="preserve">
</t>
    </r>
    <r>
      <rPr>
        <sz val="16"/>
        <rFont val="方正仿宋_GBK"/>
        <charset val="134"/>
      </rPr>
      <t>二、利益联结机制：提供农户就业岗位约</t>
    </r>
    <r>
      <rPr>
        <sz val="16"/>
        <rFont val="Times New Roman"/>
        <charset val="134"/>
      </rPr>
      <t>3</t>
    </r>
    <r>
      <rPr>
        <sz val="16"/>
        <rFont val="方正仿宋_GBK"/>
        <charset val="134"/>
      </rPr>
      <t>个，年收入约</t>
    </r>
    <r>
      <rPr>
        <sz val="16"/>
        <rFont val="Times New Roman"/>
        <charset val="134"/>
      </rPr>
      <t>2000</t>
    </r>
    <r>
      <rPr>
        <sz val="16"/>
        <rFont val="方正仿宋_GBK"/>
        <charset val="134"/>
      </rPr>
      <t>元；增加村集体收入，获得</t>
    </r>
    <r>
      <rPr>
        <sz val="16"/>
        <rFont val="Times New Roman"/>
        <charset val="134"/>
      </rPr>
      <t>500</t>
    </r>
    <r>
      <rPr>
        <sz val="16"/>
        <rFont val="方正仿宋_GBK"/>
        <charset val="134"/>
      </rPr>
      <t>元</t>
    </r>
    <r>
      <rPr>
        <sz val="16"/>
        <rFont val="Times New Roman"/>
        <charset val="134"/>
      </rPr>
      <t>/</t>
    </r>
    <r>
      <rPr>
        <sz val="16"/>
        <rFont val="方正仿宋_GBK"/>
        <charset val="134"/>
      </rPr>
      <t>亩土地流转费。</t>
    </r>
  </si>
  <si>
    <r>
      <rPr>
        <sz val="16"/>
        <rFont val="方正仿宋_GBK"/>
        <charset val="134"/>
      </rPr>
      <t>建设成本</t>
    </r>
    <r>
      <rPr>
        <sz val="16"/>
        <rFont val="Times New Roman"/>
        <charset val="134"/>
      </rPr>
      <t>≤1500</t>
    </r>
    <r>
      <rPr>
        <sz val="16"/>
        <rFont val="方正仿宋_GBK"/>
        <charset val="134"/>
      </rPr>
      <t>万元</t>
    </r>
  </si>
  <si>
    <t>刘钟</t>
  </si>
  <si>
    <r>
      <rPr>
        <sz val="16"/>
        <rFont val="方正仿宋_GBK"/>
        <charset val="134"/>
      </rPr>
      <t>城口县</t>
    </r>
    <r>
      <rPr>
        <sz val="16"/>
        <rFont val="Times New Roman"/>
        <charset val="134"/>
      </rPr>
      <t>2024</t>
    </r>
    <r>
      <rPr>
        <sz val="16"/>
        <rFont val="方正仿宋_GBK"/>
        <charset val="134"/>
      </rPr>
      <t>年返水坪产业配套设施建设项目</t>
    </r>
  </si>
  <si>
    <r>
      <rPr>
        <sz val="16"/>
        <rFont val="方正仿宋_GBK"/>
        <charset val="134"/>
      </rPr>
      <t>围绕明月村共享田园完善产业配套设施，包括对林地进行疏林、土地平整、新建人行便道约</t>
    </r>
    <r>
      <rPr>
        <sz val="16"/>
        <rFont val="Times New Roman"/>
        <charset val="134"/>
      </rPr>
      <t>500</t>
    </r>
    <r>
      <rPr>
        <sz val="16"/>
        <rFont val="方正仿宋_GBK"/>
        <charset val="134"/>
      </rPr>
      <t>米、农机堆放平台</t>
    </r>
    <r>
      <rPr>
        <sz val="16"/>
        <rFont val="Times New Roman"/>
        <charset val="134"/>
      </rPr>
      <t>5</t>
    </r>
    <r>
      <rPr>
        <sz val="16"/>
        <rFont val="方正仿宋_GBK"/>
        <charset val="134"/>
      </rPr>
      <t>处、生态卫生设施</t>
    </r>
    <r>
      <rPr>
        <sz val="16"/>
        <rFont val="Times New Roman"/>
        <charset val="134"/>
      </rPr>
      <t>3</t>
    </r>
    <r>
      <rPr>
        <sz val="16"/>
        <rFont val="方正仿宋_GBK"/>
        <charset val="134"/>
      </rPr>
      <t>处等建设内容。具体以设计方案为准。</t>
    </r>
  </si>
  <si>
    <r>
      <rPr>
        <sz val="16"/>
        <rFont val="方正仿宋_GBK"/>
        <charset val="134"/>
      </rPr>
      <t>通过项目实施，完善明月村共享田园配套功能，促进群众产业发展，激活当地闲置资源，促进群众增收。受益群众</t>
    </r>
    <r>
      <rPr>
        <sz val="16"/>
        <rFont val="Times New Roman"/>
        <charset val="134"/>
      </rPr>
      <t>58</t>
    </r>
    <r>
      <rPr>
        <sz val="16"/>
        <rFont val="方正仿宋_GBK"/>
        <charset val="134"/>
      </rPr>
      <t>户</t>
    </r>
    <r>
      <rPr>
        <sz val="16"/>
        <rFont val="Times New Roman"/>
        <charset val="134"/>
      </rPr>
      <t>248</t>
    </r>
    <r>
      <rPr>
        <sz val="16"/>
        <rFont val="方正仿宋_GBK"/>
        <charset val="134"/>
      </rPr>
      <t>人，其中脱贫户</t>
    </r>
    <r>
      <rPr>
        <sz val="16"/>
        <rFont val="Times New Roman"/>
        <charset val="134"/>
      </rPr>
      <t>12</t>
    </r>
    <r>
      <rPr>
        <sz val="16"/>
        <rFont val="方正仿宋_GBK"/>
        <charset val="134"/>
      </rPr>
      <t>户</t>
    </r>
    <r>
      <rPr>
        <sz val="16"/>
        <rFont val="Times New Roman"/>
        <charset val="134"/>
      </rPr>
      <t>46</t>
    </r>
    <r>
      <rPr>
        <sz val="16"/>
        <rFont val="方正仿宋_GBK"/>
        <charset val="134"/>
      </rPr>
      <t>人。</t>
    </r>
  </si>
  <si>
    <r>
      <rPr>
        <sz val="16"/>
        <rFont val="方正仿宋_GBK"/>
        <charset val="134"/>
      </rPr>
      <t>一、群众参与：</t>
    </r>
    <r>
      <rPr>
        <sz val="16"/>
        <rFont val="Times New Roman"/>
        <charset val="134"/>
      </rPr>
      <t>50</t>
    </r>
    <r>
      <rPr>
        <sz val="16"/>
        <rFont val="方正仿宋_GBK"/>
        <charset val="134"/>
      </rPr>
      <t>人以上参与项目的选择、实施、监督和管理；</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提供临时务工就业岗位约</t>
    </r>
    <r>
      <rPr>
        <sz val="16"/>
        <rFont val="Times New Roman"/>
        <charset val="134"/>
      </rPr>
      <t>10</t>
    </r>
    <r>
      <rPr>
        <sz val="16"/>
        <rFont val="方正仿宋_GBK"/>
        <charset val="134"/>
      </rPr>
      <t>个，年收入增加约</t>
    </r>
    <r>
      <rPr>
        <sz val="16"/>
        <rFont val="Times New Roman"/>
        <charset val="134"/>
      </rPr>
      <t>2000</t>
    </r>
    <r>
      <rPr>
        <sz val="16"/>
        <rFont val="方正仿宋_GBK"/>
        <charset val="134"/>
      </rPr>
      <t>元；</t>
    </r>
    <r>
      <rPr>
        <sz val="16"/>
        <rFont val="Times New Roman"/>
        <charset val="134"/>
      </rPr>
      <t>2.</t>
    </r>
    <r>
      <rPr>
        <sz val="16"/>
        <rFont val="方正仿宋_GBK"/>
        <charset val="134"/>
      </rPr>
      <t>带动返水坪约</t>
    </r>
    <r>
      <rPr>
        <sz val="16"/>
        <rFont val="Times New Roman"/>
        <charset val="134"/>
      </rPr>
      <t>100</t>
    </r>
    <r>
      <rPr>
        <sz val="16"/>
        <rFont val="方正仿宋_GBK"/>
        <charset val="134"/>
      </rPr>
      <t>户群众增收。</t>
    </r>
  </si>
  <si>
    <r>
      <rPr>
        <sz val="16"/>
        <rFont val="方正仿宋_GBK"/>
        <charset val="134"/>
      </rPr>
      <t>围绕明月村共享田园完善产业配套设施，包括对林地进行疏林、土地平整、新建人行便道约</t>
    </r>
    <r>
      <rPr>
        <sz val="16"/>
        <rFont val="Times New Roman"/>
        <charset val="134"/>
      </rPr>
      <t>500</t>
    </r>
    <r>
      <rPr>
        <sz val="16"/>
        <rFont val="方正仿宋_GBK"/>
        <charset val="134"/>
      </rPr>
      <t>米、农机堆放平</t>
    </r>
    <r>
      <rPr>
        <sz val="16"/>
        <rFont val="Times New Roman"/>
        <charset val="134"/>
      </rPr>
      <t>5</t>
    </r>
    <r>
      <rPr>
        <sz val="16"/>
        <rFont val="方正仿宋_GBK"/>
        <charset val="134"/>
      </rPr>
      <t>处、生态卫生设施</t>
    </r>
    <r>
      <rPr>
        <sz val="16"/>
        <rFont val="Times New Roman"/>
        <charset val="134"/>
      </rPr>
      <t>3</t>
    </r>
    <r>
      <rPr>
        <sz val="16"/>
        <rFont val="方正仿宋_GBK"/>
        <charset val="134"/>
      </rPr>
      <t>处等建设内容。具体以设计方案为准。</t>
    </r>
  </si>
  <si>
    <r>
      <rPr>
        <sz val="16"/>
        <rFont val="方正仿宋_GBK"/>
        <charset val="134"/>
      </rPr>
      <t>建设成本</t>
    </r>
    <r>
      <rPr>
        <sz val="16"/>
        <rFont val="Times New Roman"/>
        <charset val="134"/>
      </rPr>
      <t>≤150</t>
    </r>
    <r>
      <rPr>
        <sz val="16"/>
        <rFont val="方正仿宋_GBK"/>
        <charset val="134"/>
      </rPr>
      <t>万元</t>
    </r>
  </si>
  <si>
    <r>
      <rPr>
        <sz val="16"/>
        <rFont val="Times New Roman"/>
        <charset val="134"/>
      </rPr>
      <t>1.</t>
    </r>
    <r>
      <rPr>
        <sz val="16"/>
        <rFont val="方正仿宋_GBK"/>
        <charset val="134"/>
      </rPr>
      <t>提供临时务工就业岗位约</t>
    </r>
    <r>
      <rPr>
        <sz val="16"/>
        <rFont val="Times New Roman"/>
        <charset val="134"/>
      </rPr>
      <t>10</t>
    </r>
    <r>
      <rPr>
        <sz val="16"/>
        <rFont val="方正仿宋_GBK"/>
        <charset val="134"/>
      </rPr>
      <t>个，年收入增加约</t>
    </r>
    <r>
      <rPr>
        <sz val="16"/>
        <rFont val="Times New Roman"/>
        <charset val="134"/>
      </rPr>
      <t>2000</t>
    </r>
    <r>
      <rPr>
        <sz val="16"/>
        <rFont val="方正仿宋_GBK"/>
        <charset val="134"/>
      </rPr>
      <t>元；</t>
    </r>
    <r>
      <rPr>
        <sz val="16"/>
        <rFont val="Times New Roman"/>
        <charset val="134"/>
      </rPr>
      <t>2.</t>
    </r>
    <r>
      <rPr>
        <sz val="16"/>
        <rFont val="方正仿宋_GBK"/>
        <charset val="134"/>
      </rPr>
      <t>带动返水坪约</t>
    </r>
    <r>
      <rPr>
        <sz val="16"/>
        <rFont val="Times New Roman"/>
        <charset val="134"/>
      </rPr>
      <t>100</t>
    </r>
    <r>
      <rPr>
        <sz val="16"/>
        <rFont val="方正仿宋_GBK"/>
        <charset val="134"/>
      </rPr>
      <t>户群众增收。</t>
    </r>
  </si>
  <si>
    <r>
      <rPr>
        <sz val="16"/>
        <rFont val="方正仿宋_GBK"/>
        <charset val="134"/>
      </rPr>
      <t>受益群众</t>
    </r>
    <r>
      <rPr>
        <sz val="16"/>
        <rFont val="Times New Roman"/>
        <charset val="134"/>
      </rPr>
      <t>58</t>
    </r>
    <r>
      <rPr>
        <sz val="16"/>
        <rFont val="方正仿宋_GBK"/>
        <charset val="134"/>
      </rPr>
      <t>户</t>
    </r>
    <r>
      <rPr>
        <sz val="16"/>
        <rFont val="Times New Roman"/>
        <charset val="134"/>
      </rPr>
      <t>248</t>
    </r>
    <r>
      <rPr>
        <sz val="16"/>
        <rFont val="方正仿宋_GBK"/>
        <charset val="134"/>
      </rPr>
      <t>人，其中脱贫户</t>
    </r>
    <r>
      <rPr>
        <sz val="16"/>
        <rFont val="Times New Roman"/>
        <charset val="134"/>
      </rPr>
      <t>12</t>
    </r>
    <r>
      <rPr>
        <sz val="16"/>
        <rFont val="方正仿宋_GBK"/>
        <charset val="134"/>
      </rPr>
      <t>户</t>
    </r>
    <r>
      <rPr>
        <sz val="16"/>
        <rFont val="Times New Roman"/>
        <charset val="134"/>
      </rPr>
      <t>46</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</si>
  <si>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年咸宜镇明月村返水坪农文旅融合示范片污水设施处理项目</t>
    </r>
  </si>
  <si>
    <r>
      <rPr>
        <sz val="16"/>
        <rFont val="方正仿宋_GBK"/>
        <charset val="134"/>
      </rPr>
      <t>为明月村返水坪农文旅示范片配套建设污水处理设施</t>
    </r>
    <r>
      <rPr>
        <sz val="16"/>
        <rFont val="Times New Roman"/>
        <charset val="134"/>
      </rPr>
      <t>1</t>
    </r>
    <r>
      <rPr>
        <sz val="16"/>
        <rFont val="方正仿宋_GBK"/>
        <charset val="134"/>
      </rPr>
      <t>处，增设污水管网约</t>
    </r>
    <r>
      <rPr>
        <sz val="16"/>
        <rFont val="Times New Roman"/>
        <charset val="134"/>
      </rPr>
      <t>8km</t>
    </r>
    <r>
      <rPr>
        <sz val="16"/>
        <rFont val="方正仿宋_GBK"/>
        <charset val="134"/>
      </rPr>
      <t>等。</t>
    </r>
  </si>
  <si>
    <r>
      <rPr>
        <sz val="16"/>
        <rFont val="方正仿宋_GBK"/>
        <charset val="134"/>
      </rPr>
      <t>项目建成后可有效改善明月村返水坪</t>
    </r>
    <r>
      <rPr>
        <sz val="16"/>
        <rFont val="Times New Roman"/>
        <charset val="134"/>
      </rPr>
      <t>60</t>
    </r>
    <r>
      <rPr>
        <sz val="16"/>
        <rFont val="方正仿宋_GBK"/>
        <charset val="134"/>
      </rPr>
      <t>余，其中脱贫户</t>
    </r>
    <r>
      <rPr>
        <sz val="16"/>
        <rFont val="Times New Roman"/>
        <charset val="134"/>
      </rPr>
      <t>10</t>
    </r>
    <r>
      <rPr>
        <sz val="16"/>
        <rFont val="方正仿宋_GBK"/>
        <charset val="134"/>
      </rPr>
      <t>余户污水排放问题。</t>
    </r>
  </si>
  <si>
    <r>
      <rPr>
        <sz val="16"/>
        <rFont val="Times New Roman"/>
        <charset val="134"/>
      </rPr>
      <t>1.</t>
    </r>
    <r>
      <rPr>
        <sz val="16"/>
        <rFont val="方正仿宋_GBK"/>
        <charset val="134"/>
      </rPr>
      <t>群众参与：</t>
    </r>
    <r>
      <rPr>
        <sz val="16"/>
        <rFont val="Times New Roman"/>
        <charset val="134"/>
      </rPr>
      <t>45</t>
    </r>
    <r>
      <rPr>
        <sz val="16"/>
        <rFont val="方正仿宋_GBK"/>
        <charset val="134"/>
      </rPr>
      <t>人以上参与项目的选择、实施、监督和管理；</t>
    </r>
    <r>
      <rPr>
        <sz val="16"/>
        <rFont val="Times New Roman"/>
        <charset val="134"/>
      </rPr>
      <t xml:space="preserve">
2.</t>
    </r>
    <r>
      <rPr>
        <sz val="16"/>
        <rFont val="方正仿宋_GBK"/>
        <charset val="134"/>
      </rPr>
      <t>利益联结机制：项目将提供就业岗位</t>
    </r>
    <r>
      <rPr>
        <sz val="16"/>
        <rFont val="Times New Roman"/>
        <charset val="134"/>
      </rPr>
      <t>4</t>
    </r>
    <r>
      <rPr>
        <sz val="16"/>
        <rFont val="方正仿宋_GBK"/>
        <charset val="134"/>
      </rPr>
      <t>个以上，务工群众人均年增收约</t>
    </r>
    <r>
      <rPr>
        <sz val="16"/>
        <rFont val="Times New Roman"/>
        <charset val="134"/>
      </rPr>
      <t>1000</t>
    </r>
    <r>
      <rPr>
        <sz val="16"/>
        <rFont val="方正仿宋_GBK"/>
        <charset val="134"/>
      </rPr>
      <t>元</t>
    </r>
  </si>
  <si>
    <r>
      <rPr>
        <sz val="16"/>
        <rFont val="方正仿宋_GBK"/>
        <charset val="134"/>
      </rPr>
      <t>控制成本</t>
    </r>
    <r>
      <rPr>
        <sz val="16"/>
        <rFont val="Times New Roman"/>
        <charset val="134"/>
      </rPr>
      <t>100</t>
    </r>
    <r>
      <rPr>
        <sz val="16"/>
        <rFont val="方正仿宋_GBK"/>
        <charset val="134"/>
      </rPr>
      <t>万元</t>
    </r>
  </si>
  <si>
    <r>
      <rPr>
        <sz val="16"/>
        <rFont val="方正仿宋_GBK"/>
        <charset val="134"/>
      </rPr>
      <t>受益群众</t>
    </r>
    <r>
      <rPr>
        <sz val="16"/>
        <rFont val="Times New Roman"/>
        <charset val="134"/>
      </rPr>
      <t>60</t>
    </r>
    <r>
      <rPr>
        <sz val="16"/>
        <rFont val="方正仿宋_GBK"/>
        <charset val="134"/>
      </rPr>
      <t>余户，其中脱贫户</t>
    </r>
    <r>
      <rPr>
        <sz val="16"/>
        <rFont val="Times New Roman"/>
        <charset val="134"/>
      </rPr>
      <t>10</t>
    </r>
    <r>
      <rPr>
        <sz val="16"/>
        <rFont val="方正仿宋_GBK"/>
        <charset val="134"/>
      </rPr>
      <t>余户</t>
    </r>
  </si>
  <si>
    <r>
      <rPr>
        <sz val="16"/>
        <rFont val="方正仿宋_GBK"/>
        <charset val="134"/>
      </rPr>
      <t>城口县</t>
    </r>
    <r>
      <rPr>
        <sz val="16"/>
        <rFont val="Times New Roman"/>
        <charset val="134"/>
      </rPr>
      <t>2024</t>
    </r>
    <r>
      <rPr>
        <sz val="16"/>
        <rFont val="方正仿宋_GBK"/>
        <charset val="134"/>
      </rPr>
      <t>年咸宜镇特色手工业产业项目</t>
    </r>
  </si>
  <si>
    <r>
      <rPr>
        <sz val="16"/>
        <rFont val="方正仿宋_GBK"/>
        <charset val="134"/>
      </rPr>
      <t>建设具有咸宜特色手工业产业加工坊和仓储基地约</t>
    </r>
    <r>
      <rPr>
        <sz val="16"/>
        <rFont val="Times New Roman"/>
        <charset val="134"/>
      </rPr>
      <t>300</t>
    </r>
    <r>
      <rPr>
        <sz val="16"/>
        <rFont val="方正仿宋_GBK"/>
        <charset val="134"/>
      </rPr>
      <t>㎡，包括崖柏、咸宜墨香文房四宝、乡村特色木雕、石雕等加工产业链，以及特色手工制品品牌打造和产销对接等。</t>
    </r>
  </si>
  <si>
    <r>
      <rPr>
        <sz val="16"/>
        <rFont val="方正仿宋_GBK"/>
        <charset val="134"/>
      </rPr>
      <t>该项目的建设能够丰富乡村旅游业态、加强文化塑造，进一步完善农文旅产业配套，受益群众</t>
    </r>
    <r>
      <rPr>
        <sz val="16"/>
        <rFont val="Times New Roman"/>
        <charset val="134"/>
      </rPr>
      <t>100</t>
    </r>
    <r>
      <rPr>
        <sz val="16"/>
        <rFont val="方正仿宋_GBK"/>
        <charset val="134"/>
      </rPr>
      <t>余户，其中脱贫户</t>
    </r>
    <r>
      <rPr>
        <sz val="16"/>
        <rFont val="Times New Roman"/>
        <charset val="134"/>
      </rPr>
      <t>20</t>
    </r>
    <r>
      <rPr>
        <sz val="16"/>
        <rFont val="方正仿宋_GBK"/>
        <charset val="134"/>
      </rPr>
      <t>余户</t>
    </r>
  </si>
  <si>
    <r>
      <rPr>
        <sz val="16"/>
        <rFont val="Times New Roman"/>
        <charset val="134"/>
      </rPr>
      <t>1.</t>
    </r>
    <r>
      <rPr>
        <sz val="16"/>
        <rFont val="方正仿宋_GBK"/>
        <charset val="134"/>
      </rPr>
      <t>群众参与：</t>
    </r>
    <r>
      <rPr>
        <sz val="16"/>
        <rFont val="Times New Roman"/>
        <charset val="134"/>
      </rPr>
      <t>21</t>
    </r>
    <r>
      <rPr>
        <sz val="16"/>
        <rFont val="方正仿宋_GBK"/>
        <charset val="134"/>
      </rPr>
      <t>人以上参与项目的选择、实施、监督和管理；</t>
    </r>
    <r>
      <rPr>
        <sz val="16"/>
        <rFont val="Times New Roman"/>
        <charset val="134"/>
      </rPr>
      <t xml:space="preserve">
2.</t>
    </r>
    <r>
      <rPr>
        <sz val="16"/>
        <rFont val="方正仿宋_GBK"/>
        <charset val="134"/>
      </rPr>
      <t>利益联结机制：项目建设过程中能吸纳就近务工人员约</t>
    </r>
    <r>
      <rPr>
        <sz val="16"/>
        <rFont val="Times New Roman"/>
        <charset val="134"/>
      </rPr>
      <t>10</t>
    </r>
    <r>
      <rPr>
        <sz val="16"/>
        <rFont val="方正仿宋_GBK"/>
        <charset val="134"/>
      </rPr>
      <t>名，实现人均增收</t>
    </r>
    <r>
      <rPr>
        <sz val="16"/>
        <rFont val="Times New Roman"/>
        <charset val="134"/>
      </rPr>
      <t>2000</t>
    </r>
    <r>
      <rPr>
        <sz val="16"/>
        <rFont val="方正仿宋_GBK"/>
        <charset val="134"/>
      </rPr>
      <t>元；建成之后提供就业岗位</t>
    </r>
    <r>
      <rPr>
        <sz val="16"/>
        <rFont val="Times New Roman"/>
        <charset val="134"/>
      </rPr>
      <t>3-5</t>
    </r>
    <r>
      <rPr>
        <sz val="16"/>
        <rFont val="方正仿宋_GBK"/>
        <charset val="134"/>
      </rPr>
      <t>个，同时能带动周边农户参与文创产品制造务工，人均增收约</t>
    </r>
    <r>
      <rPr>
        <sz val="16"/>
        <rFont val="Times New Roman"/>
        <charset val="134"/>
      </rPr>
      <t>2000</t>
    </r>
    <r>
      <rPr>
        <sz val="16"/>
        <rFont val="方正仿宋_GBK"/>
        <charset val="134"/>
      </rPr>
      <t>元。</t>
    </r>
  </si>
  <si>
    <r>
      <rPr>
        <sz val="16"/>
        <rFont val="方正仿宋_GBK"/>
        <charset val="134"/>
      </rPr>
      <t>建设成本</t>
    </r>
    <r>
      <rPr>
        <sz val="16"/>
        <rFont val="Times New Roman"/>
        <charset val="134"/>
      </rPr>
      <t>≤50</t>
    </r>
    <r>
      <rPr>
        <sz val="16"/>
        <rFont val="方正仿宋_GBK"/>
        <charset val="134"/>
      </rPr>
      <t>万元</t>
    </r>
  </si>
  <si>
    <r>
      <rPr>
        <sz val="16"/>
        <rFont val="Times New Roman"/>
        <charset val="134"/>
      </rPr>
      <t>1.</t>
    </r>
    <r>
      <rPr>
        <sz val="16"/>
        <rFont val="方正仿宋_GBK"/>
        <charset val="134"/>
      </rPr>
      <t>群众参与：</t>
    </r>
    <r>
      <rPr>
        <sz val="16"/>
        <rFont val="Times New Roman"/>
        <charset val="134"/>
      </rPr>
      <t>69</t>
    </r>
    <r>
      <rPr>
        <sz val="16"/>
        <rFont val="方正仿宋_GBK"/>
        <charset val="134"/>
      </rPr>
      <t>人以上参与项目的选择、实施、监督和管理；</t>
    </r>
    <r>
      <rPr>
        <sz val="16"/>
        <rFont val="Times New Roman"/>
        <charset val="134"/>
      </rPr>
      <t xml:space="preserve">
2.</t>
    </r>
    <r>
      <rPr>
        <sz val="16"/>
        <rFont val="方正仿宋_GBK"/>
        <charset val="134"/>
      </rPr>
      <t>利益联结机制：项目建设过程中能吸纳就近务工人员约</t>
    </r>
    <r>
      <rPr>
        <sz val="16"/>
        <rFont val="Times New Roman"/>
        <charset val="134"/>
      </rPr>
      <t>10</t>
    </r>
    <r>
      <rPr>
        <sz val="16"/>
        <rFont val="方正仿宋_GBK"/>
        <charset val="134"/>
      </rPr>
      <t>名，实现人均增收</t>
    </r>
    <r>
      <rPr>
        <sz val="16"/>
        <rFont val="Times New Roman"/>
        <charset val="134"/>
      </rPr>
      <t>2000</t>
    </r>
    <r>
      <rPr>
        <sz val="16"/>
        <rFont val="方正仿宋_GBK"/>
        <charset val="134"/>
      </rPr>
      <t>元；建成之后提供就业岗位</t>
    </r>
    <r>
      <rPr>
        <sz val="16"/>
        <rFont val="Times New Roman"/>
        <charset val="134"/>
      </rPr>
      <t>3-5</t>
    </r>
    <r>
      <rPr>
        <sz val="16"/>
        <rFont val="方正仿宋_GBK"/>
        <charset val="134"/>
      </rPr>
      <t>个，同时能带动周边农户参与文创产品制造务工，人均增收约</t>
    </r>
    <r>
      <rPr>
        <sz val="16"/>
        <rFont val="Times New Roman"/>
        <charset val="134"/>
      </rPr>
      <t>2000</t>
    </r>
    <r>
      <rPr>
        <sz val="16"/>
        <rFont val="方正仿宋_GBK"/>
        <charset val="134"/>
      </rPr>
      <t>元。</t>
    </r>
  </si>
  <si>
    <t>城口县经济信息委</t>
  </si>
  <si>
    <r>
      <rPr>
        <sz val="16"/>
        <rFont val="方正仿宋_GBK"/>
        <charset val="134"/>
      </rPr>
      <t>城口县</t>
    </r>
    <r>
      <rPr>
        <sz val="16"/>
        <rFont val="Times New Roman"/>
        <charset val="134"/>
      </rPr>
      <t>2024</t>
    </r>
    <r>
      <rPr>
        <sz val="16"/>
        <rFont val="方正仿宋_GBK"/>
        <charset val="134"/>
      </rPr>
      <t>年咸宜镇双丰村葛藤峡</t>
    </r>
    <r>
      <rPr>
        <sz val="16"/>
        <rFont val="Times New Roman"/>
        <charset val="134"/>
      </rPr>
      <t>“</t>
    </r>
    <r>
      <rPr>
        <sz val="16"/>
        <rFont val="方正仿宋_GBK"/>
        <charset val="134"/>
      </rPr>
      <t>两山两化</t>
    </r>
    <r>
      <rPr>
        <sz val="16"/>
        <rFont val="Times New Roman"/>
        <charset val="134"/>
      </rPr>
      <t>”</t>
    </r>
    <r>
      <rPr>
        <sz val="16"/>
        <rFont val="方正仿宋_GBK"/>
        <charset val="134"/>
      </rPr>
      <t>生态价值转换项目</t>
    </r>
  </si>
  <si>
    <r>
      <rPr>
        <sz val="16"/>
        <rFont val="方正仿宋_GBK"/>
        <charset val="134"/>
      </rPr>
      <t>对葛藤峡生态价值进行转化；修建人行便桥</t>
    </r>
    <r>
      <rPr>
        <sz val="16"/>
        <rFont val="Times New Roman"/>
        <charset val="134"/>
      </rPr>
      <t>5</t>
    </r>
    <r>
      <rPr>
        <sz val="16"/>
        <rFont val="方正仿宋_GBK"/>
        <charset val="134"/>
      </rPr>
      <t>处、规整乱石、修建石滩，修复葛藤坝河堤约</t>
    </r>
    <r>
      <rPr>
        <sz val="16"/>
        <rFont val="Times New Roman"/>
        <charset val="134"/>
      </rPr>
      <t>40m,</t>
    </r>
    <r>
      <rPr>
        <sz val="16"/>
        <rFont val="方正仿宋_GBK"/>
        <charset val="134"/>
      </rPr>
      <t>新建生态人行便道约</t>
    </r>
    <r>
      <rPr>
        <sz val="16"/>
        <rFont val="Times New Roman"/>
        <charset val="134"/>
      </rPr>
      <t>2</t>
    </r>
    <r>
      <rPr>
        <sz val="16"/>
        <rFont val="方正仿宋_GBK"/>
        <charset val="134"/>
      </rPr>
      <t>公里等建设内容；具体以设计方案为准。</t>
    </r>
  </si>
  <si>
    <r>
      <rPr>
        <sz val="16"/>
        <rFont val="方正仿宋_GBK"/>
        <charset val="134"/>
      </rPr>
      <t>通过项目实施，可以盘活葛藤峡生态旅游资源，实现生态价值转换，有利于咸宜镇全域旅游发展。同时该项目的建设将减少村民出行安全风险，提高村民生产生活质量，对过往车辆安全进行保护。受益群众</t>
    </r>
    <r>
      <rPr>
        <sz val="16"/>
        <rFont val="Times New Roman"/>
        <charset val="134"/>
      </rPr>
      <t>80</t>
    </r>
    <r>
      <rPr>
        <sz val="16"/>
        <rFont val="方正仿宋_GBK"/>
        <charset val="134"/>
      </rPr>
      <t>户</t>
    </r>
    <r>
      <rPr>
        <sz val="16"/>
        <rFont val="Times New Roman"/>
        <charset val="134"/>
      </rPr>
      <t>320</t>
    </r>
    <r>
      <rPr>
        <sz val="16"/>
        <rFont val="方正仿宋_GBK"/>
        <charset val="134"/>
      </rPr>
      <t>人，其中脱贫户</t>
    </r>
    <r>
      <rPr>
        <sz val="16"/>
        <rFont val="Times New Roman"/>
        <charset val="134"/>
      </rPr>
      <t>5</t>
    </r>
    <r>
      <rPr>
        <sz val="16"/>
        <rFont val="方正仿宋_GBK"/>
        <charset val="134"/>
      </rPr>
      <t>户</t>
    </r>
    <r>
      <rPr>
        <sz val="16"/>
        <rFont val="Times New Roman"/>
        <charset val="134"/>
      </rPr>
      <t>20</t>
    </r>
    <r>
      <rPr>
        <sz val="16"/>
        <rFont val="方正仿宋_GBK"/>
        <charset val="134"/>
      </rPr>
      <t>人。</t>
    </r>
  </si>
  <si>
    <r>
      <rPr>
        <sz val="16"/>
        <rFont val="Times New Roman"/>
        <charset val="134"/>
      </rPr>
      <t>1.</t>
    </r>
    <r>
      <rPr>
        <sz val="16"/>
        <rFont val="方正仿宋_GBK"/>
        <charset val="134"/>
      </rPr>
      <t>群众参与：</t>
    </r>
    <r>
      <rPr>
        <sz val="16"/>
        <rFont val="Times New Roman"/>
        <charset val="134"/>
      </rPr>
      <t>12</t>
    </r>
    <r>
      <rPr>
        <sz val="16"/>
        <rFont val="方正仿宋_GBK"/>
        <charset val="134"/>
      </rPr>
      <t>人以上参与项目的选择、实施、监督和管理；</t>
    </r>
    <r>
      <rPr>
        <sz val="16"/>
        <rFont val="Times New Roman"/>
        <charset val="134"/>
      </rPr>
      <t xml:space="preserve">
2.</t>
    </r>
    <r>
      <rPr>
        <sz val="16"/>
        <rFont val="方正仿宋_GBK"/>
        <charset val="134"/>
      </rPr>
      <t>利益联结机制：项目将提供就业岗位</t>
    </r>
    <r>
      <rPr>
        <sz val="16"/>
        <rFont val="Times New Roman"/>
        <charset val="134"/>
      </rPr>
      <t>4</t>
    </r>
    <r>
      <rPr>
        <sz val="16"/>
        <rFont val="方正仿宋_GBK"/>
        <charset val="134"/>
      </rPr>
      <t>个以上，务工群众人均年增收约</t>
    </r>
    <r>
      <rPr>
        <sz val="16"/>
        <rFont val="Times New Roman"/>
        <charset val="134"/>
      </rPr>
      <t>1000</t>
    </r>
    <r>
      <rPr>
        <sz val="16"/>
        <rFont val="方正仿宋_GBK"/>
        <charset val="134"/>
      </rPr>
      <t>元</t>
    </r>
  </si>
  <si>
    <r>
      <rPr>
        <sz val="16"/>
        <rFont val="方正仿宋_GBK"/>
        <charset val="134"/>
      </rPr>
      <t>项目将提供就业岗位</t>
    </r>
    <r>
      <rPr>
        <sz val="16"/>
        <rFont val="Times New Roman"/>
        <charset val="134"/>
      </rPr>
      <t>4</t>
    </r>
    <r>
      <rPr>
        <sz val="16"/>
        <rFont val="方正仿宋_GBK"/>
        <charset val="134"/>
      </rPr>
      <t>个以上，务工群众人均年增收约</t>
    </r>
    <r>
      <rPr>
        <sz val="16"/>
        <rFont val="Times New Roman"/>
        <charset val="134"/>
      </rPr>
      <t>1000</t>
    </r>
    <r>
      <rPr>
        <sz val="16"/>
        <rFont val="方正仿宋_GBK"/>
        <charset val="134"/>
      </rPr>
      <t>元</t>
    </r>
  </si>
  <si>
    <r>
      <rPr>
        <sz val="16"/>
        <rFont val="方正仿宋_GBK"/>
        <charset val="134"/>
      </rPr>
      <t>受益群众</t>
    </r>
    <r>
      <rPr>
        <sz val="16"/>
        <rFont val="Times New Roman"/>
        <charset val="134"/>
      </rPr>
      <t>80</t>
    </r>
    <r>
      <rPr>
        <sz val="16"/>
        <rFont val="方正仿宋_GBK"/>
        <charset val="134"/>
      </rPr>
      <t>户</t>
    </r>
    <r>
      <rPr>
        <sz val="16"/>
        <rFont val="Times New Roman"/>
        <charset val="134"/>
      </rPr>
      <t>320</t>
    </r>
    <r>
      <rPr>
        <sz val="16"/>
        <rFont val="方正仿宋_GBK"/>
        <charset val="134"/>
      </rPr>
      <t>人，其中脱贫户</t>
    </r>
    <r>
      <rPr>
        <sz val="16"/>
        <rFont val="Times New Roman"/>
        <charset val="134"/>
      </rPr>
      <t>5</t>
    </r>
    <r>
      <rPr>
        <sz val="16"/>
        <rFont val="方正仿宋_GBK"/>
        <charset val="134"/>
      </rPr>
      <t>户</t>
    </r>
    <r>
      <rPr>
        <sz val="16"/>
        <rFont val="Times New Roman"/>
        <charset val="134"/>
      </rPr>
      <t>20</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</si>
  <si>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年咸宜镇明月村返水坪至雪宝山公路附属设施配套建设项目</t>
    </r>
  </si>
  <si>
    <r>
      <rPr>
        <sz val="16"/>
        <rFont val="方正仿宋_GBK"/>
        <charset val="134"/>
      </rPr>
      <t>完善明月村返水坪至雪宝山公路沿线附属设施，包括院坝整治</t>
    </r>
    <r>
      <rPr>
        <sz val="16"/>
        <rFont val="Times New Roman"/>
        <charset val="134"/>
      </rPr>
      <t>5</t>
    </r>
    <r>
      <rPr>
        <sz val="16"/>
        <rFont val="方正仿宋_GBK"/>
        <charset val="134"/>
      </rPr>
      <t>处，农机堆码场</t>
    </r>
    <r>
      <rPr>
        <sz val="16"/>
        <rFont val="Times New Roman"/>
        <charset val="134"/>
      </rPr>
      <t>20</t>
    </r>
    <r>
      <rPr>
        <sz val="16"/>
        <rFont val="方正仿宋_GBK"/>
        <charset val="134"/>
      </rPr>
      <t>处，生态补充约</t>
    </r>
    <r>
      <rPr>
        <sz val="16"/>
        <rFont val="Times New Roman"/>
        <charset val="134"/>
      </rPr>
      <t>3km</t>
    </r>
    <r>
      <rPr>
        <sz val="16"/>
        <rFont val="方正仿宋_GBK"/>
        <charset val="134"/>
      </rPr>
      <t>，农机石料约</t>
    </r>
    <r>
      <rPr>
        <sz val="16"/>
        <rFont val="Times New Roman"/>
        <charset val="134"/>
      </rPr>
      <t>20</t>
    </r>
    <r>
      <rPr>
        <sz val="16"/>
        <rFont val="方正仿宋_GBK"/>
        <charset val="134"/>
      </rPr>
      <t>处等建设内容。具体以设计方案为准</t>
    </r>
  </si>
  <si>
    <r>
      <rPr>
        <sz val="16"/>
        <rFont val="方正仿宋_GBK"/>
        <charset val="134"/>
      </rPr>
      <t>通过项目实施，完善明月村基础设施建设，发展文化、生态休闲旅游，打造精品旅游线路，提高群众满意度，促进群众增收。益群众</t>
    </r>
    <r>
      <rPr>
        <sz val="16"/>
        <rFont val="Times New Roman"/>
        <charset val="134"/>
      </rPr>
      <t>56</t>
    </r>
    <r>
      <rPr>
        <sz val="16"/>
        <rFont val="方正仿宋_GBK"/>
        <charset val="134"/>
      </rPr>
      <t>户</t>
    </r>
    <r>
      <rPr>
        <sz val="16"/>
        <rFont val="Times New Roman"/>
        <charset val="134"/>
      </rPr>
      <t>216</t>
    </r>
    <r>
      <rPr>
        <sz val="16"/>
        <rFont val="方正仿宋_GBK"/>
        <charset val="134"/>
      </rPr>
      <t>人，其中脱贫户</t>
    </r>
    <r>
      <rPr>
        <sz val="16"/>
        <rFont val="Times New Roman"/>
        <charset val="134"/>
      </rPr>
      <t>11</t>
    </r>
    <r>
      <rPr>
        <sz val="16"/>
        <rFont val="方正仿宋_GBK"/>
        <charset val="134"/>
      </rPr>
      <t>户</t>
    </r>
    <r>
      <rPr>
        <sz val="16"/>
        <rFont val="Times New Roman"/>
        <charset val="134"/>
      </rPr>
      <t>42</t>
    </r>
    <r>
      <rPr>
        <sz val="16"/>
        <rFont val="方正仿宋_GBK"/>
        <charset val="134"/>
      </rPr>
      <t>人。</t>
    </r>
  </si>
  <si>
    <r>
      <rPr>
        <sz val="16"/>
        <rFont val="Times New Roman"/>
        <charset val="134"/>
      </rPr>
      <t>1.</t>
    </r>
    <r>
      <rPr>
        <sz val="16"/>
        <rFont val="方正仿宋_GBK"/>
        <charset val="134"/>
      </rPr>
      <t>群众参与：</t>
    </r>
    <r>
      <rPr>
        <sz val="16"/>
        <rFont val="Times New Roman"/>
        <charset val="134"/>
      </rPr>
      <t>18</t>
    </r>
    <r>
      <rPr>
        <sz val="16"/>
        <rFont val="方正仿宋_GBK"/>
        <charset val="134"/>
      </rPr>
      <t>人以上参与项目的选择、实施、监督和管理；</t>
    </r>
    <r>
      <rPr>
        <sz val="16"/>
        <rFont val="Times New Roman"/>
        <charset val="134"/>
      </rPr>
      <t xml:space="preserve">
2.</t>
    </r>
    <r>
      <rPr>
        <sz val="16"/>
        <rFont val="方正仿宋_GBK"/>
        <charset val="134"/>
      </rPr>
      <t>利益联结机制：项目将提供就业岗位</t>
    </r>
    <r>
      <rPr>
        <sz val="16"/>
        <rFont val="Times New Roman"/>
        <charset val="134"/>
      </rPr>
      <t>10</t>
    </r>
    <r>
      <rPr>
        <sz val="16"/>
        <rFont val="方正仿宋_GBK"/>
        <charset val="134"/>
      </rPr>
      <t>个以上，务工群众人均年增收约</t>
    </r>
    <r>
      <rPr>
        <sz val="16"/>
        <rFont val="Times New Roman"/>
        <charset val="134"/>
      </rPr>
      <t>1000</t>
    </r>
    <r>
      <rPr>
        <sz val="16"/>
        <rFont val="方正仿宋_GBK"/>
        <charset val="134"/>
      </rPr>
      <t>元</t>
    </r>
  </si>
  <si>
    <r>
      <rPr>
        <sz val="16"/>
        <rFont val="方正仿宋_GBK"/>
        <charset val="134"/>
      </rPr>
      <t>项目将提供就业岗位</t>
    </r>
    <r>
      <rPr>
        <sz val="16"/>
        <rFont val="Times New Roman"/>
        <charset val="134"/>
      </rPr>
      <t>10</t>
    </r>
    <r>
      <rPr>
        <sz val="16"/>
        <rFont val="方正仿宋_GBK"/>
        <charset val="134"/>
      </rPr>
      <t>个以上，务工群众人均年增收约</t>
    </r>
    <r>
      <rPr>
        <sz val="16"/>
        <rFont val="Times New Roman"/>
        <charset val="134"/>
      </rPr>
      <t>1000</t>
    </r>
    <r>
      <rPr>
        <sz val="16"/>
        <rFont val="方正仿宋_GBK"/>
        <charset val="134"/>
      </rPr>
      <t>元</t>
    </r>
  </si>
  <si>
    <r>
      <rPr>
        <sz val="16"/>
        <rFont val="方正仿宋_GBK"/>
        <charset val="134"/>
      </rPr>
      <t>益群众</t>
    </r>
    <r>
      <rPr>
        <sz val="16"/>
        <rFont val="Times New Roman"/>
        <charset val="134"/>
      </rPr>
      <t>56</t>
    </r>
    <r>
      <rPr>
        <sz val="16"/>
        <rFont val="方正仿宋_GBK"/>
        <charset val="134"/>
      </rPr>
      <t>户</t>
    </r>
    <r>
      <rPr>
        <sz val="16"/>
        <rFont val="Times New Roman"/>
        <charset val="134"/>
      </rPr>
      <t>216</t>
    </r>
    <r>
      <rPr>
        <sz val="16"/>
        <rFont val="方正仿宋_GBK"/>
        <charset val="134"/>
      </rPr>
      <t>人，其中脱贫户</t>
    </r>
    <r>
      <rPr>
        <sz val="16"/>
        <rFont val="Times New Roman"/>
        <charset val="134"/>
      </rPr>
      <t>11</t>
    </r>
    <r>
      <rPr>
        <sz val="16"/>
        <rFont val="方正仿宋_GBK"/>
        <charset val="134"/>
      </rPr>
      <t>户</t>
    </r>
    <r>
      <rPr>
        <sz val="16"/>
        <rFont val="Times New Roman"/>
        <charset val="134"/>
      </rPr>
      <t>42</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</si>
  <si>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年高楠镇方斗村传统村落保护发展项目</t>
    </r>
  </si>
  <si>
    <t>休闲农业与乡村旅游（旅游设施建设、乡村旅游等）</t>
  </si>
  <si>
    <r>
      <rPr>
        <sz val="16"/>
        <rFont val="方正仿宋_GBK"/>
        <charset val="134"/>
      </rPr>
      <t>在方斗村传统村落聚居地，新建蓄水池</t>
    </r>
    <r>
      <rPr>
        <sz val="16"/>
        <rFont val="Times New Roman"/>
        <charset val="134"/>
      </rPr>
      <t>2</t>
    </r>
    <r>
      <rPr>
        <sz val="16"/>
        <rFont val="方正仿宋_GBK"/>
        <charset val="134"/>
      </rPr>
      <t>座，铺设饮水管网约</t>
    </r>
    <r>
      <rPr>
        <sz val="16"/>
        <rFont val="Times New Roman"/>
        <charset val="134"/>
      </rPr>
      <t>6000</t>
    </r>
    <r>
      <rPr>
        <sz val="16"/>
        <rFont val="方正仿宋_GBK"/>
        <charset val="134"/>
      </rPr>
      <t>米（</t>
    </r>
    <r>
      <rPr>
        <sz val="16"/>
        <rFont val="Times New Roman"/>
        <charset val="134"/>
      </rPr>
      <t>DN110</t>
    </r>
    <r>
      <rPr>
        <sz val="16"/>
        <rFont val="方正仿宋_GBK"/>
        <charset val="134"/>
      </rPr>
      <t>约</t>
    </r>
    <r>
      <rPr>
        <sz val="16"/>
        <rFont val="Times New Roman"/>
        <charset val="134"/>
      </rPr>
      <t>4000</t>
    </r>
    <r>
      <rPr>
        <sz val="16"/>
        <rFont val="方正仿宋_GBK"/>
        <charset val="134"/>
      </rPr>
      <t>米、</t>
    </r>
    <r>
      <rPr>
        <sz val="16"/>
        <rFont val="Times New Roman"/>
        <charset val="134"/>
      </rPr>
      <t>DN50</t>
    </r>
    <r>
      <rPr>
        <sz val="16"/>
        <rFont val="方正仿宋_GBK"/>
        <charset val="134"/>
      </rPr>
      <t>约</t>
    </r>
    <r>
      <rPr>
        <sz val="16"/>
        <rFont val="Times New Roman"/>
        <charset val="134"/>
      </rPr>
      <t>2000</t>
    </r>
    <r>
      <rPr>
        <sz val="16"/>
        <rFont val="方正仿宋_GBK"/>
        <charset val="134"/>
      </rPr>
      <t>米）、污水管网</t>
    </r>
    <r>
      <rPr>
        <sz val="16"/>
        <rFont val="Times New Roman"/>
        <charset val="134"/>
      </rPr>
      <t>2000</t>
    </r>
    <r>
      <rPr>
        <sz val="16"/>
        <rFont val="方正仿宋_GBK"/>
        <charset val="134"/>
      </rPr>
      <t>米（</t>
    </r>
    <r>
      <rPr>
        <sz val="16"/>
        <rFont val="Times New Roman"/>
        <charset val="134"/>
      </rPr>
      <t>DN300</t>
    </r>
    <r>
      <rPr>
        <sz val="16"/>
        <rFont val="方正仿宋_GBK"/>
        <charset val="134"/>
      </rPr>
      <t>约</t>
    </r>
    <r>
      <rPr>
        <sz val="16"/>
        <rFont val="Times New Roman"/>
        <charset val="134"/>
      </rPr>
      <t>1000</t>
    </r>
    <r>
      <rPr>
        <sz val="16"/>
        <rFont val="方正仿宋_GBK"/>
        <charset val="134"/>
      </rPr>
      <t>米、</t>
    </r>
    <r>
      <rPr>
        <sz val="16"/>
        <rFont val="Times New Roman"/>
        <charset val="134"/>
      </rPr>
      <t>DN75</t>
    </r>
    <r>
      <rPr>
        <sz val="16"/>
        <rFont val="方正仿宋_GBK"/>
        <charset val="134"/>
      </rPr>
      <t>约</t>
    </r>
    <r>
      <rPr>
        <sz val="16"/>
        <rFont val="Times New Roman"/>
        <charset val="134"/>
      </rPr>
      <t>1000</t>
    </r>
    <r>
      <rPr>
        <sz val="16"/>
        <rFont val="方正仿宋_GBK"/>
        <charset val="134"/>
      </rPr>
      <t>米），新建化粪池</t>
    </r>
    <r>
      <rPr>
        <sz val="16"/>
        <rFont val="Times New Roman"/>
        <charset val="134"/>
      </rPr>
      <t>21</t>
    </r>
    <r>
      <rPr>
        <sz val="16"/>
        <rFont val="方正仿宋_GBK"/>
        <charset val="134"/>
      </rPr>
      <t>座，排水沟治理约</t>
    </r>
    <r>
      <rPr>
        <sz val="16"/>
        <rFont val="Times New Roman"/>
        <charset val="134"/>
      </rPr>
      <t>2000</t>
    </r>
    <r>
      <rPr>
        <sz val="16"/>
        <rFont val="方正仿宋_GBK"/>
        <charset val="134"/>
      </rPr>
      <t>米，院坝整治</t>
    </r>
    <r>
      <rPr>
        <sz val="16"/>
        <rFont val="Times New Roman"/>
        <charset val="134"/>
      </rPr>
      <t>4300</t>
    </r>
    <r>
      <rPr>
        <sz val="16"/>
        <rFont val="方正仿宋_GBK"/>
        <charset val="134"/>
      </rPr>
      <t>平方米，具体以设计为准。</t>
    </r>
  </si>
  <si>
    <t>高楠镇方斗村</t>
  </si>
  <si>
    <r>
      <rPr>
        <sz val="16"/>
        <rFont val="方正仿宋_GBK"/>
        <charset val="134"/>
      </rPr>
      <t>项目实施可带动约</t>
    </r>
    <r>
      <rPr>
        <sz val="16"/>
        <rFont val="Times New Roman"/>
        <charset val="134"/>
      </rPr>
      <t>3</t>
    </r>
    <r>
      <rPr>
        <sz val="16"/>
        <rFont val="方正仿宋_GBK"/>
        <charset val="134"/>
      </rPr>
      <t>人就近务工增收，约</t>
    </r>
    <r>
      <rPr>
        <sz val="16"/>
        <rFont val="Times New Roman"/>
        <charset val="134"/>
      </rPr>
      <t>100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天。让传统村落房屋建筑、人居环境整治等得到进一步提升。</t>
    </r>
  </si>
  <si>
    <r>
      <rPr>
        <sz val="16"/>
        <rFont val="Times New Roman"/>
        <charset val="134"/>
      </rPr>
      <t>1.</t>
    </r>
    <r>
      <rPr>
        <sz val="16"/>
        <rFont val="方正仿宋_GBK"/>
        <charset val="134"/>
      </rPr>
      <t>群众参与：</t>
    </r>
    <r>
      <rPr>
        <sz val="16"/>
        <rFont val="Times New Roman"/>
        <charset val="134"/>
      </rPr>
      <t>11</t>
    </r>
    <r>
      <rPr>
        <sz val="16"/>
        <rFont val="方正仿宋_GBK"/>
        <charset val="134"/>
      </rPr>
      <t>人参与前期项目确定会议、决议，</t>
    </r>
    <r>
      <rPr>
        <sz val="16"/>
        <rFont val="Times New Roman"/>
        <charset val="134"/>
      </rPr>
      <t>6</t>
    </r>
    <r>
      <rPr>
        <sz val="16"/>
        <rFont val="方正仿宋_GBK"/>
        <charset val="134"/>
      </rPr>
      <t>人参与入库项目的选择，</t>
    </r>
    <r>
      <rPr>
        <sz val="16"/>
        <rFont val="Times New Roman"/>
        <charset val="134"/>
      </rPr>
      <t>5</t>
    </r>
    <r>
      <rPr>
        <sz val="16"/>
        <rFont val="方正仿宋_GBK"/>
        <charset val="134"/>
      </rPr>
      <t>人参与项目实施过程中施工质量和资金使用的监督等。</t>
    </r>
    <r>
      <rPr>
        <sz val="16"/>
        <rFont val="Times New Roman"/>
        <charset val="134"/>
      </rPr>
      <t xml:space="preserve">
2.</t>
    </r>
    <r>
      <rPr>
        <sz val="16"/>
        <rFont val="方正仿宋_GBK"/>
        <charset val="134"/>
      </rPr>
      <t>利益联结机制：项目实施可带动约</t>
    </r>
    <r>
      <rPr>
        <sz val="16"/>
        <rFont val="Times New Roman"/>
        <charset val="134"/>
      </rPr>
      <t>3</t>
    </r>
    <r>
      <rPr>
        <sz val="16"/>
        <rFont val="方正仿宋_GBK"/>
        <charset val="134"/>
      </rPr>
      <t>名群众就近务工增收，约</t>
    </r>
    <r>
      <rPr>
        <sz val="16"/>
        <rFont val="Times New Roman"/>
        <charset val="134"/>
      </rPr>
      <t>100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天。</t>
    </r>
  </si>
  <si>
    <r>
      <rPr>
        <sz val="16"/>
        <rFont val="方正仿宋_GBK"/>
        <charset val="134"/>
      </rPr>
      <t>在方斗村传统村落通过房屋建筑整治、消防工程和人居环境整治等项目实施，将方斗村</t>
    </r>
    <r>
      <rPr>
        <sz val="16"/>
        <rFont val="Times New Roman"/>
        <charset val="134"/>
      </rPr>
      <t>“</t>
    </r>
    <r>
      <rPr>
        <sz val="16"/>
        <rFont val="方正仿宋_GBK"/>
        <charset val="134"/>
      </rPr>
      <t>中国传统村落保护</t>
    </r>
    <r>
      <rPr>
        <sz val="16"/>
        <rFont val="Times New Roman"/>
        <charset val="134"/>
      </rPr>
      <t>”</t>
    </r>
    <r>
      <rPr>
        <sz val="16"/>
        <rFont val="方正仿宋_GBK"/>
        <charset val="134"/>
      </rPr>
      <t>品牌形象持续提升。</t>
    </r>
  </si>
  <si>
    <r>
      <rPr>
        <sz val="16"/>
        <rFont val="方正仿宋_GBK"/>
        <charset val="134"/>
      </rPr>
      <t>新建蓄水池</t>
    </r>
    <r>
      <rPr>
        <sz val="16"/>
        <rFont val="Times New Roman"/>
        <charset val="134"/>
      </rPr>
      <t>2</t>
    </r>
    <r>
      <rPr>
        <sz val="16"/>
        <rFont val="方正仿宋_GBK"/>
        <charset val="134"/>
      </rPr>
      <t>座，铺设饮水管网约</t>
    </r>
    <r>
      <rPr>
        <sz val="16"/>
        <rFont val="Times New Roman"/>
        <charset val="134"/>
      </rPr>
      <t>6000</t>
    </r>
    <r>
      <rPr>
        <sz val="16"/>
        <rFont val="方正仿宋_GBK"/>
        <charset val="134"/>
      </rPr>
      <t>米（</t>
    </r>
    <r>
      <rPr>
        <sz val="16"/>
        <rFont val="Times New Roman"/>
        <charset val="134"/>
      </rPr>
      <t>DN110</t>
    </r>
    <r>
      <rPr>
        <sz val="16"/>
        <rFont val="方正仿宋_GBK"/>
        <charset val="134"/>
      </rPr>
      <t>约</t>
    </r>
    <r>
      <rPr>
        <sz val="16"/>
        <rFont val="Times New Roman"/>
        <charset val="134"/>
      </rPr>
      <t>4000</t>
    </r>
    <r>
      <rPr>
        <sz val="16"/>
        <rFont val="方正仿宋_GBK"/>
        <charset val="134"/>
      </rPr>
      <t>米、</t>
    </r>
    <r>
      <rPr>
        <sz val="16"/>
        <rFont val="Times New Roman"/>
        <charset val="134"/>
      </rPr>
      <t>DN50</t>
    </r>
    <r>
      <rPr>
        <sz val="16"/>
        <rFont val="方正仿宋_GBK"/>
        <charset val="134"/>
      </rPr>
      <t>约</t>
    </r>
    <r>
      <rPr>
        <sz val="16"/>
        <rFont val="Times New Roman"/>
        <charset val="134"/>
      </rPr>
      <t>2000</t>
    </r>
    <r>
      <rPr>
        <sz val="16"/>
        <rFont val="方正仿宋_GBK"/>
        <charset val="134"/>
      </rPr>
      <t>米）、污水管网</t>
    </r>
    <r>
      <rPr>
        <sz val="16"/>
        <rFont val="Times New Roman"/>
        <charset val="134"/>
      </rPr>
      <t>2000</t>
    </r>
    <r>
      <rPr>
        <sz val="16"/>
        <rFont val="方正仿宋_GBK"/>
        <charset val="134"/>
      </rPr>
      <t>米（</t>
    </r>
    <r>
      <rPr>
        <sz val="16"/>
        <rFont val="Times New Roman"/>
        <charset val="134"/>
      </rPr>
      <t>DN300</t>
    </r>
    <r>
      <rPr>
        <sz val="16"/>
        <rFont val="方正仿宋_GBK"/>
        <charset val="134"/>
      </rPr>
      <t>约</t>
    </r>
    <r>
      <rPr>
        <sz val="16"/>
        <rFont val="Times New Roman"/>
        <charset val="134"/>
      </rPr>
      <t>1000</t>
    </r>
    <r>
      <rPr>
        <sz val="16"/>
        <rFont val="方正仿宋_GBK"/>
        <charset val="134"/>
      </rPr>
      <t>米、</t>
    </r>
    <r>
      <rPr>
        <sz val="16"/>
        <rFont val="Times New Roman"/>
        <charset val="134"/>
      </rPr>
      <t>DN75</t>
    </r>
    <r>
      <rPr>
        <sz val="16"/>
        <rFont val="方正仿宋_GBK"/>
        <charset val="134"/>
      </rPr>
      <t>约</t>
    </r>
    <r>
      <rPr>
        <sz val="16"/>
        <rFont val="Times New Roman"/>
        <charset val="134"/>
      </rPr>
      <t>1000</t>
    </r>
    <r>
      <rPr>
        <sz val="16"/>
        <rFont val="方正仿宋_GBK"/>
        <charset val="134"/>
      </rPr>
      <t>米），新建化粪池</t>
    </r>
    <r>
      <rPr>
        <sz val="16"/>
        <rFont val="Times New Roman"/>
        <charset val="134"/>
      </rPr>
      <t>21</t>
    </r>
    <r>
      <rPr>
        <sz val="16"/>
        <rFont val="方正仿宋_GBK"/>
        <charset val="134"/>
      </rPr>
      <t>座，排水沟治理约</t>
    </r>
    <r>
      <rPr>
        <sz val="16"/>
        <rFont val="Times New Roman"/>
        <charset val="134"/>
      </rPr>
      <t>2000</t>
    </r>
    <r>
      <rPr>
        <sz val="16"/>
        <rFont val="方正仿宋_GBK"/>
        <charset val="134"/>
      </rPr>
      <t>米，院坝整治</t>
    </r>
    <r>
      <rPr>
        <sz val="16"/>
        <rFont val="Times New Roman"/>
        <charset val="134"/>
      </rPr>
      <t>4300</t>
    </r>
    <r>
      <rPr>
        <sz val="16"/>
        <rFont val="方正仿宋_GBK"/>
        <charset val="134"/>
      </rPr>
      <t>平方米</t>
    </r>
  </si>
  <si>
    <r>
      <rPr>
        <sz val="16"/>
        <rFont val="方正仿宋_GBK"/>
        <charset val="134"/>
      </rPr>
      <t>蓄水池约</t>
    </r>
    <r>
      <rPr>
        <sz val="16"/>
        <rFont val="Times New Roman"/>
        <charset val="134"/>
      </rPr>
      <t>10</t>
    </r>
    <r>
      <rPr>
        <sz val="16"/>
        <rFont val="方正仿宋_GBK"/>
        <charset val="134"/>
      </rPr>
      <t>万元</t>
    </r>
    <r>
      <rPr>
        <sz val="16"/>
        <rFont val="Times New Roman"/>
        <charset val="134"/>
      </rPr>
      <t>/</t>
    </r>
    <r>
      <rPr>
        <sz val="16"/>
        <rFont val="方正仿宋_GBK"/>
        <charset val="134"/>
      </rPr>
      <t>座，</t>
    </r>
    <r>
      <rPr>
        <sz val="16"/>
        <rFont val="Times New Roman"/>
        <charset val="134"/>
      </rPr>
      <t xml:space="preserve">
</t>
    </r>
    <r>
      <rPr>
        <sz val="16"/>
        <rFont val="方正仿宋_GBK"/>
        <charset val="134"/>
      </rPr>
      <t>饮水管网（</t>
    </r>
    <r>
      <rPr>
        <sz val="16"/>
        <rFont val="Times New Roman"/>
        <charset val="134"/>
      </rPr>
      <t>D110#</t>
    </r>
    <r>
      <rPr>
        <sz val="16"/>
        <rFont val="方正仿宋_GBK"/>
        <charset val="134"/>
      </rPr>
      <t>约</t>
    </r>
    <r>
      <rPr>
        <sz val="16"/>
        <rFont val="Times New Roman"/>
        <charset val="134"/>
      </rPr>
      <t>110</t>
    </r>
    <r>
      <rPr>
        <sz val="16"/>
        <rFont val="方正仿宋_GBK"/>
        <charset val="134"/>
      </rPr>
      <t>元</t>
    </r>
    <r>
      <rPr>
        <sz val="16"/>
        <rFont val="Times New Roman"/>
        <charset val="134"/>
      </rPr>
      <t>/</t>
    </r>
    <r>
      <rPr>
        <sz val="16"/>
        <rFont val="方正仿宋_GBK"/>
        <charset val="134"/>
      </rPr>
      <t>米，</t>
    </r>
    <r>
      <rPr>
        <sz val="16"/>
        <rFont val="Times New Roman"/>
        <charset val="134"/>
      </rPr>
      <t>D50#</t>
    </r>
    <r>
      <rPr>
        <sz val="16"/>
        <rFont val="方正仿宋_GBK"/>
        <charset val="134"/>
      </rPr>
      <t>约</t>
    </r>
    <r>
      <rPr>
        <sz val="16"/>
        <rFont val="Times New Roman"/>
        <charset val="134"/>
      </rPr>
      <t>50</t>
    </r>
    <r>
      <rPr>
        <sz val="16"/>
        <rFont val="方正仿宋_GBK"/>
        <charset val="134"/>
      </rPr>
      <t>元</t>
    </r>
    <r>
      <rPr>
        <sz val="16"/>
        <rFont val="Times New Roman"/>
        <charset val="134"/>
      </rPr>
      <t>/</t>
    </r>
    <r>
      <rPr>
        <sz val="16"/>
        <rFont val="方正仿宋_GBK"/>
        <charset val="134"/>
      </rPr>
      <t>米），</t>
    </r>
    <r>
      <rPr>
        <sz val="16"/>
        <rFont val="Times New Roman"/>
        <charset val="134"/>
      </rPr>
      <t xml:space="preserve">
</t>
    </r>
    <r>
      <rPr>
        <sz val="16"/>
        <rFont val="方正仿宋_GBK"/>
        <charset val="134"/>
      </rPr>
      <t>污水管网（</t>
    </r>
    <r>
      <rPr>
        <sz val="16"/>
        <rFont val="Times New Roman"/>
        <charset val="134"/>
      </rPr>
      <t>DN300#</t>
    </r>
    <r>
      <rPr>
        <sz val="16"/>
        <rFont val="方正仿宋_GBK"/>
        <charset val="134"/>
      </rPr>
      <t>约</t>
    </r>
    <r>
      <rPr>
        <sz val="16"/>
        <rFont val="Times New Roman"/>
        <charset val="134"/>
      </rPr>
      <t>170</t>
    </r>
    <r>
      <rPr>
        <sz val="16"/>
        <rFont val="方正仿宋_GBK"/>
        <charset val="134"/>
      </rPr>
      <t>元</t>
    </r>
    <r>
      <rPr>
        <sz val="16"/>
        <rFont val="Times New Roman"/>
        <charset val="134"/>
      </rPr>
      <t>/</t>
    </r>
    <r>
      <rPr>
        <sz val="16"/>
        <rFont val="方正仿宋_GBK"/>
        <charset val="134"/>
      </rPr>
      <t>米，</t>
    </r>
    <r>
      <rPr>
        <sz val="16"/>
        <rFont val="Times New Roman"/>
        <charset val="134"/>
      </rPr>
      <t>DN75#</t>
    </r>
    <r>
      <rPr>
        <sz val="16"/>
        <rFont val="方正仿宋_GBK"/>
        <charset val="134"/>
      </rPr>
      <t>约</t>
    </r>
    <r>
      <rPr>
        <sz val="16"/>
        <rFont val="Times New Roman"/>
        <charset val="134"/>
      </rPr>
      <t>45</t>
    </r>
    <r>
      <rPr>
        <sz val="16"/>
        <rFont val="方正仿宋_GBK"/>
        <charset val="134"/>
      </rPr>
      <t>元</t>
    </r>
    <r>
      <rPr>
        <sz val="16"/>
        <rFont val="Times New Roman"/>
        <charset val="134"/>
      </rPr>
      <t>/</t>
    </r>
    <r>
      <rPr>
        <sz val="16"/>
        <rFont val="方正仿宋_GBK"/>
        <charset val="134"/>
      </rPr>
      <t>米），</t>
    </r>
    <r>
      <rPr>
        <sz val="16"/>
        <rFont val="Times New Roman"/>
        <charset val="134"/>
      </rPr>
      <t xml:space="preserve">
</t>
    </r>
    <r>
      <rPr>
        <sz val="16"/>
        <rFont val="方正仿宋_GBK"/>
        <charset val="134"/>
      </rPr>
      <t>化粪池约</t>
    </r>
    <r>
      <rPr>
        <sz val="16"/>
        <rFont val="Times New Roman"/>
        <charset val="134"/>
      </rPr>
      <t>9000</t>
    </r>
    <r>
      <rPr>
        <sz val="16"/>
        <rFont val="方正仿宋_GBK"/>
        <charset val="134"/>
      </rPr>
      <t>元</t>
    </r>
    <r>
      <rPr>
        <sz val="16"/>
        <rFont val="Times New Roman"/>
        <charset val="134"/>
      </rPr>
      <t>/</t>
    </r>
    <r>
      <rPr>
        <sz val="16"/>
        <rFont val="方正仿宋_GBK"/>
        <charset val="134"/>
      </rPr>
      <t>座，</t>
    </r>
    <r>
      <rPr>
        <sz val="16"/>
        <rFont val="Times New Roman"/>
        <charset val="134"/>
      </rPr>
      <t xml:space="preserve">
</t>
    </r>
    <r>
      <rPr>
        <sz val="16"/>
        <rFont val="方正仿宋_GBK"/>
        <charset val="134"/>
      </rPr>
      <t>排水沟约</t>
    </r>
    <r>
      <rPr>
        <sz val="16"/>
        <rFont val="Times New Roman"/>
        <charset val="134"/>
      </rPr>
      <t>300</t>
    </r>
    <r>
      <rPr>
        <sz val="16"/>
        <rFont val="方正仿宋_GBK"/>
        <charset val="134"/>
      </rPr>
      <t>元</t>
    </r>
    <r>
      <rPr>
        <sz val="16"/>
        <rFont val="Times New Roman"/>
        <charset val="134"/>
      </rPr>
      <t>/</t>
    </r>
    <r>
      <rPr>
        <sz val="16"/>
        <rFont val="方正仿宋_GBK"/>
        <charset val="134"/>
      </rPr>
      <t>米，</t>
    </r>
    <r>
      <rPr>
        <sz val="16"/>
        <rFont val="Times New Roman"/>
        <charset val="134"/>
      </rPr>
      <t xml:space="preserve">
</t>
    </r>
    <r>
      <rPr>
        <sz val="16"/>
        <rFont val="方正仿宋_GBK"/>
        <charset val="134"/>
      </rPr>
      <t>院坝约</t>
    </r>
    <r>
      <rPr>
        <sz val="16"/>
        <rFont val="Times New Roman"/>
        <charset val="134"/>
      </rPr>
      <t>250</t>
    </r>
    <r>
      <rPr>
        <sz val="16"/>
        <rFont val="方正仿宋_GBK"/>
        <charset val="134"/>
      </rPr>
      <t>元</t>
    </r>
    <r>
      <rPr>
        <sz val="16"/>
        <rFont val="Times New Roman"/>
        <charset val="134"/>
      </rPr>
      <t>/</t>
    </r>
    <r>
      <rPr>
        <sz val="16"/>
        <rFont val="方正仿宋_GBK"/>
        <charset val="134"/>
      </rPr>
      <t>平方米</t>
    </r>
  </si>
  <si>
    <r>
      <rPr>
        <sz val="16"/>
        <rFont val="方正仿宋_GBK"/>
        <charset val="134"/>
      </rPr>
      <t>传统村落保护项目实施后，将进一步提升方斗村中国传统村落品牌形象，吸引游客，增加收入。项目实施可带动约</t>
    </r>
    <r>
      <rPr>
        <sz val="16"/>
        <rFont val="Times New Roman"/>
        <charset val="134"/>
      </rPr>
      <t>3</t>
    </r>
    <r>
      <rPr>
        <sz val="16"/>
        <rFont val="方正仿宋_GBK"/>
        <charset val="134"/>
      </rPr>
      <t>名群众就近务工增收，约</t>
    </r>
    <r>
      <rPr>
        <sz val="16"/>
        <rFont val="Times New Roman"/>
        <charset val="134"/>
      </rPr>
      <t>100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天。</t>
    </r>
  </si>
  <si>
    <r>
      <rPr>
        <sz val="16"/>
        <rFont val="方正仿宋_GBK"/>
        <charset val="134"/>
      </rPr>
      <t>完成收储并升级改造后，可交由市场主体或集体经济经营，打响传统村落品牌，吸引游客，增加收入。项目实施可带动约</t>
    </r>
    <r>
      <rPr>
        <sz val="16"/>
        <rFont val="Times New Roman"/>
        <charset val="134"/>
      </rPr>
      <t>3</t>
    </r>
    <r>
      <rPr>
        <sz val="16"/>
        <rFont val="方正仿宋_GBK"/>
        <charset val="134"/>
      </rPr>
      <t>名群众就近务工增收，约</t>
    </r>
    <r>
      <rPr>
        <sz val="16"/>
        <rFont val="Times New Roman"/>
        <charset val="134"/>
      </rPr>
      <t>100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天。</t>
    </r>
  </si>
  <si>
    <t>高楠镇人民政府</t>
  </si>
  <si>
    <t>√</t>
  </si>
  <si>
    <t>陆是朝</t>
  </si>
  <si>
    <t>023-59500000</t>
  </si>
  <si>
    <t>修改</t>
  </si>
  <si>
    <r>
      <rPr>
        <sz val="16"/>
        <rFont val="方正仿宋_GBK"/>
        <charset val="134"/>
      </rPr>
      <t>城口县高楠镇岭南村</t>
    </r>
    <r>
      <rPr>
        <sz val="16"/>
        <rFont val="Times New Roman"/>
        <charset val="134"/>
      </rPr>
      <t>1</t>
    </r>
    <r>
      <rPr>
        <sz val="16"/>
        <rFont val="方正仿宋_GBK"/>
        <charset val="134"/>
      </rPr>
      <t>社自然村通硬化路工程</t>
    </r>
  </si>
  <si>
    <r>
      <rPr>
        <sz val="16"/>
        <rFont val="方正仿宋_GBK"/>
        <charset val="134"/>
      </rPr>
      <t>高楠镇岭楠村</t>
    </r>
    <r>
      <rPr>
        <sz val="16"/>
        <rFont val="Times New Roman"/>
        <charset val="134"/>
      </rPr>
      <t>1</t>
    </r>
    <r>
      <rPr>
        <sz val="16"/>
        <rFont val="方正仿宋_GBK"/>
        <charset val="134"/>
      </rPr>
      <t>社田坝至大沟河道路硬化工程，长</t>
    </r>
    <r>
      <rPr>
        <sz val="16"/>
        <rFont val="Times New Roman"/>
        <charset val="134"/>
      </rPr>
      <t>3.8</t>
    </r>
    <r>
      <rPr>
        <sz val="16"/>
        <rFont val="方正仿宋_GBK"/>
        <charset val="134"/>
      </rPr>
      <t>公里，宽</t>
    </r>
    <r>
      <rPr>
        <sz val="16"/>
        <rFont val="Times New Roman"/>
        <charset val="134"/>
      </rPr>
      <t>4.5</t>
    </r>
    <r>
      <rPr>
        <sz val="16"/>
        <rFont val="方正仿宋_GBK"/>
        <charset val="134"/>
      </rPr>
      <t>米，具体以设计为准。</t>
    </r>
  </si>
  <si>
    <t>高楠镇岭楠村</t>
  </si>
  <si>
    <r>
      <rPr>
        <sz val="16"/>
        <rFont val="方正仿宋_GBK"/>
        <charset val="134"/>
      </rPr>
      <t>完成道路硬化</t>
    </r>
    <r>
      <rPr>
        <sz val="16"/>
        <rFont val="Times New Roman"/>
        <charset val="134"/>
      </rPr>
      <t>3.8</t>
    </r>
    <r>
      <rPr>
        <sz val="16"/>
        <rFont val="方正仿宋_GBK"/>
        <charset val="134"/>
      </rPr>
      <t>公里</t>
    </r>
  </si>
  <si>
    <r>
      <rPr>
        <sz val="16"/>
        <rFont val="Times New Roman"/>
        <charset val="134"/>
      </rPr>
      <t>12</t>
    </r>
    <r>
      <rPr>
        <sz val="16"/>
        <rFont val="方正仿宋_GBK"/>
        <charset val="134"/>
      </rPr>
      <t>人参与前期项目确定会议、决议，</t>
    </r>
    <r>
      <rPr>
        <sz val="16"/>
        <rFont val="Times New Roman"/>
        <charset val="134"/>
      </rPr>
      <t>9</t>
    </r>
    <r>
      <rPr>
        <sz val="16"/>
        <rFont val="方正仿宋_GBK"/>
        <charset val="134"/>
      </rPr>
      <t>人参与入库项目的选择，</t>
    </r>
    <r>
      <rPr>
        <sz val="16"/>
        <rFont val="Times New Roman"/>
        <charset val="134"/>
      </rPr>
      <t>3</t>
    </r>
    <r>
      <rPr>
        <sz val="16"/>
        <rFont val="方正仿宋_GBK"/>
        <charset val="134"/>
      </rPr>
      <t>人参与项目实施过程中施工质量和资金使用的监督等。项目实施可带动周边群众务工增加收入，约</t>
    </r>
    <r>
      <rPr>
        <sz val="16"/>
        <rFont val="Times New Roman"/>
        <charset val="134"/>
      </rPr>
      <t>80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天。</t>
    </r>
  </si>
  <si>
    <t>该项目建成后，方便群众生产生活出行，保障出行安全</t>
  </si>
  <si>
    <r>
      <rPr>
        <sz val="16"/>
        <rFont val="方正仿宋_GBK"/>
        <charset val="134"/>
      </rPr>
      <t>群众通过务工增加收入</t>
    </r>
    <r>
      <rPr>
        <sz val="16"/>
        <rFont val="Times New Roman"/>
        <charset val="134"/>
      </rPr>
      <t>80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天。方便群众出行。</t>
    </r>
  </si>
  <si>
    <r>
      <rPr>
        <sz val="16"/>
        <rFont val="Times New Roman"/>
        <charset val="134"/>
      </rPr>
      <t>70</t>
    </r>
    <r>
      <rPr>
        <sz val="16"/>
        <rFont val="方正仿宋_GBK"/>
        <charset val="134"/>
      </rPr>
      <t>户</t>
    </r>
    <r>
      <rPr>
        <sz val="16"/>
        <rFont val="Times New Roman"/>
        <charset val="134"/>
      </rPr>
      <t>280</t>
    </r>
    <r>
      <rPr>
        <sz val="16"/>
        <rFont val="方正仿宋_GBK"/>
        <charset val="134"/>
      </rPr>
      <t>人脱贫人口受益</t>
    </r>
  </si>
  <si>
    <r>
      <rPr>
        <sz val="16"/>
        <rFont val="方正仿宋_GBK"/>
        <charset val="134"/>
      </rPr>
      <t>新建使用年限</t>
    </r>
    <r>
      <rPr>
        <sz val="16"/>
        <rFont val="Times New Roman"/>
        <charset val="134"/>
      </rPr>
      <t>≥5</t>
    </r>
    <r>
      <rPr>
        <sz val="16"/>
        <rFont val="方正仿宋_GBK"/>
        <charset val="134"/>
      </rPr>
      <t>年</t>
    </r>
  </si>
  <si>
    <t>023-5950000</t>
  </si>
  <si>
    <r>
      <rPr>
        <sz val="16"/>
        <rFont val="方正仿宋_GBK"/>
        <charset val="134"/>
      </rPr>
      <t>城口县</t>
    </r>
    <r>
      <rPr>
        <sz val="16"/>
        <rFont val="Times New Roman"/>
        <charset val="134"/>
      </rPr>
      <t>2024</t>
    </r>
    <r>
      <rPr>
        <sz val="16"/>
        <rFont val="方正仿宋_GBK"/>
        <charset val="134"/>
      </rPr>
      <t>年高楠镇罗家洞子安全饮水提升工程</t>
    </r>
  </si>
  <si>
    <r>
      <rPr>
        <sz val="16"/>
        <rFont val="方正仿宋_GBK"/>
        <charset val="134"/>
      </rPr>
      <t>在高楠镇大河坝社区罗家洞子新建一口安全饮水蓄水池，长约</t>
    </r>
    <r>
      <rPr>
        <sz val="16"/>
        <rFont val="Times New Roman"/>
        <charset val="134"/>
      </rPr>
      <t>13.5</t>
    </r>
    <r>
      <rPr>
        <sz val="16"/>
        <rFont val="方正仿宋_GBK"/>
        <charset val="134"/>
      </rPr>
      <t>米，宽约</t>
    </r>
    <r>
      <rPr>
        <sz val="16"/>
        <rFont val="Times New Roman"/>
        <charset val="134"/>
      </rPr>
      <t>4.3</t>
    </r>
    <r>
      <rPr>
        <sz val="16"/>
        <rFont val="方正仿宋_GBK"/>
        <charset val="134"/>
      </rPr>
      <t>米，高约</t>
    </r>
    <r>
      <rPr>
        <sz val="16"/>
        <rFont val="Times New Roman"/>
        <charset val="134"/>
      </rPr>
      <t>2</t>
    </r>
    <r>
      <rPr>
        <sz val="16"/>
        <rFont val="方正仿宋_GBK"/>
        <charset val="134"/>
      </rPr>
      <t>米，完成</t>
    </r>
    <r>
      <rPr>
        <sz val="16"/>
        <rFont val="Times New Roman"/>
        <charset val="134"/>
      </rPr>
      <t>φ90</t>
    </r>
    <r>
      <rPr>
        <sz val="16"/>
        <rFont val="方正仿宋_GBK"/>
        <charset val="134"/>
      </rPr>
      <t>管道铺设约</t>
    </r>
    <r>
      <rPr>
        <sz val="16"/>
        <rFont val="Times New Roman"/>
        <charset val="134"/>
      </rPr>
      <t>500</t>
    </r>
    <r>
      <rPr>
        <sz val="16"/>
        <rFont val="方正仿宋_GBK"/>
        <charset val="134"/>
      </rPr>
      <t>米（以最终设计为准）</t>
    </r>
  </si>
  <si>
    <t>城口县高楠镇大河坝社区</t>
  </si>
  <si>
    <r>
      <rPr>
        <sz val="16"/>
        <rFont val="方正仿宋_GBK"/>
        <charset val="134"/>
      </rPr>
      <t>项目实施可带动</t>
    </r>
    <r>
      <rPr>
        <sz val="16"/>
        <rFont val="Times New Roman"/>
        <charset val="134"/>
      </rPr>
      <t>1-2</t>
    </r>
    <r>
      <rPr>
        <sz val="16"/>
        <rFont val="方正仿宋_GBK"/>
        <charset val="134"/>
      </rPr>
      <t>人就近务工增收，约</t>
    </r>
    <r>
      <rPr>
        <sz val="16"/>
        <rFont val="Times New Roman"/>
        <charset val="134"/>
      </rPr>
      <t>100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天。保障罗家洞子群众饮水安全</t>
    </r>
  </si>
  <si>
    <r>
      <rPr>
        <sz val="16"/>
        <rFont val="Times New Roman"/>
        <charset val="134"/>
      </rPr>
      <t>1.</t>
    </r>
    <r>
      <rPr>
        <sz val="16"/>
        <rFont val="方正仿宋_GBK"/>
        <charset val="134"/>
      </rPr>
      <t>群众参与：</t>
    </r>
    <r>
      <rPr>
        <sz val="16"/>
        <rFont val="Times New Roman"/>
        <charset val="134"/>
      </rPr>
      <t>9</t>
    </r>
    <r>
      <rPr>
        <sz val="16"/>
        <rFont val="方正仿宋_GBK"/>
        <charset val="134"/>
      </rPr>
      <t>人参与前期项目确定会议、决议，</t>
    </r>
    <r>
      <rPr>
        <sz val="16"/>
        <rFont val="Times New Roman"/>
        <charset val="134"/>
      </rPr>
      <t>7</t>
    </r>
    <r>
      <rPr>
        <sz val="16"/>
        <rFont val="方正仿宋_GBK"/>
        <charset val="134"/>
      </rPr>
      <t>人参与入库项目的选择，</t>
    </r>
    <r>
      <rPr>
        <sz val="16"/>
        <rFont val="Times New Roman"/>
        <charset val="134"/>
      </rPr>
      <t>3</t>
    </r>
    <r>
      <rPr>
        <sz val="16"/>
        <rFont val="方正仿宋_GBK"/>
        <charset val="134"/>
      </rPr>
      <t>人参与项目实施过程中施工质量和资金使用的监督等。</t>
    </r>
    <r>
      <rPr>
        <sz val="16"/>
        <rFont val="Times New Roman"/>
        <charset val="134"/>
      </rPr>
      <t xml:space="preserve">
2.</t>
    </r>
    <r>
      <rPr>
        <sz val="16"/>
        <rFont val="方正仿宋_GBK"/>
        <charset val="134"/>
      </rPr>
      <t>利益联结机制：项目实施可带动群众通过务工增加收入，</t>
    </r>
    <r>
      <rPr>
        <sz val="16"/>
        <rFont val="Times New Roman"/>
        <charset val="134"/>
      </rPr>
      <t>80</t>
    </r>
    <r>
      <rPr>
        <sz val="16"/>
        <rFont val="方正仿宋_GBK"/>
        <charset val="134"/>
      </rPr>
      <t>元</t>
    </r>
    <r>
      <rPr>
        <sz val="16"/>
        <rFont val="Times New Roman"/>
        <charset val="134"/>
      </rPr>
      <t>/</t>
    </r>
    <r>
      <rPr>
        <sz val="16"/>
        <rFont val="方正仿宋_GBK"/>
        <charset val="134"/>
      </rPr>
      <t>天</t>
    </r>
  </si>
  <si>
    <r>
      <rPr>
        <sz val="16"/>
        <rFont val="方正仿宋_GBK"/>
        <charset val="134"/>
      </rPr>
      <t>完成新建蓄水池</t>
    </r>
    <r>
      <rPr>
        <sz val="16"/>
        <rFont val="Times New Roman"/>
        <charset val="134"/>
      </rPr>
      <t>1</t>
    </r>
    <r>
      <rPr>
        <sz val="16"/>
        <rFont val="方正仿宋_GBK"/>
        <charset val="134"/>
      </rPr>
      <t>口约</t>
    </r>
    <r>
      <rPr>
        <sz val="16"/>
        <rFont val="Times New Roman"/>
        <charset val="134"/>
      </rPr>
      <t>116m³</t>
    </r>
    <r>
      <rPr>
        <sz val="16"/>
        <rFont val="方正仿宋_GBK"/>
        <charset val="134"/>
      </rPr>
      <t>，</t>
    </r>
    <r>
      <rPr>
        <sz val="16"/>
        <rFont val="Times New Roman"/>
        <charset val="134"/>
      </rPr>
      <t>φ90</t>
    </r>
    <r>
      <rPr>
        <sz val="16"/>
        <rFont val="方正仿宋_GBK"/>
        <charset val="134"/>
      </rPr>
      <t>管道铺设</t>
    </r>
    <r>
      <rPr>
        <sz val="16"/>
        <rFont val="Times New Roman"/>
        <charset val="134"/>
      </rPr>
      <t>500</t>
    </r>
    <r>
      <rPr>
        <sz val="16"/>
        <rFont val="方正仿宋_GBK"/>
        <charset val="134"/>
      </rPr>
      <t>米</t>
    </r>
  </si>
  <si>
    <r>
      <rPr>
        <sz val="16"/>
        <rFont val="Times New Roman"/>
        <charset val="134"/>
      </rPr>
      <t>30</t>
    </r>
    <r>
      <rPr>
        <sz val="16"/>
        <rFont val="方正仿宋_GBK"/>
        <charset val="134"/>
      </rPr>
      <t>万</t>
    </r>
  </si>
  <si>
    <r>
      <rPr>
        <sz val="16"/>
        <rFont val="方正仿宋_GBK"/>
        <charset val="134"/>
      </rPr>
      <t>群众通过务工增加收入</t>
    </r>
    <r>
      <rPr>
        <sz val="16"/>
        <rFont val="Times New Roman"/>
        <charset val="134"/>
      </rPr>
      <t>80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天</t>
    </r>
    <r>
      <rPr>
        <sz val="16"/>
        <rFont val="Times New Roman"/>
        <charset val="134"/>
      </rPr>
      <t>.</t>
    </r>
  </si>
  <si>
    <r>
      <rPr>
        <sz val="16"/>
        <rFont val="Times New Roman"/>
        <charset val="134"/>
      </rPr>
      <t>116</t>
    </r>
    <r>
      <rPr>
        <sz val="16"/>
        <rFont val="方正仿宋_GBK"/>
        <charset val="134"/>
      </rPr>
      <t>人受益，其中</t>
    </r>
    <r>
      <rPr>
        <sz val="16"/>
        <rFont val="Times New Roman"/>
        <charset val="134"/>
      </rPr>
      <t>19</t>
    </r>
    <r>
      <rPr>
        <sz val="16"/>
        <rFont val="方正仿宋_GBK"/>
        <charset val="134"/>
      </rPr>
      <t>人脱贫人口受益</t>
    </r>
  </si>
  <si>
    <r>
      <rPr>
        <sz val="16"/>
        <rFont val="方正仿宋_GBK"/>
        <charset val="134"/>
      </rPr>
      <t>城口县</t>
    </r>
    <r>
      <rPr>
        <sz val="16"/>
        <rFont val="Times New Roman"/>
        <charset val="134"/>
      </rPr>
      <t>2024</t>
    </r>
    <r>
      <rPr>
        <sz val="16"/>
        <rFont val="方正仿宋_GBK"/>
        <charset val="134"/>
      </rPr>
      <t>年高楠镇人行平板桥建设工程</t>
    </r>
  </si>
  <si>
    <r>
      <rPr>
        <sz val="16"/>
        <rFont val="方正仿宋_GBK"/>
        <charset val="134"/>
      </rPr>
      <t>在高楠镇岭楠村新建人行平板桥</t>
    </r>
    <r>
      <rPr>
        <sz val="16"/>
        <rFont val="Times New Roman"/>
        <charset val="134"/>
      </rPr>
      <t>1</t>
    </r>
    <r>
      <rPr>
        <sz val="16"/>
        <rFont val="方正仿宋_GBK"/>
        <charset val="134"/>
      </rPr>
      <t>座：岭楠村</t>
    </r>
    <r>
      <rPr>
        <sz val="16"/>
        <rFont val="Times New Roman"/>
        <charset val="134"/>
      </rPr>
      <t>1</t>
    </r>
    <r>
      <rPr>
        <sz val="16"/>
        <rFont val="方正仿宋_GBK"/>
        <charset val="134"/>
      </rPr>
      <t>组</t>
    </r>
    <r>
      <rPr>
        <sz val="16"/>
        <rFont val="Times New Roman"/>
        <charset val="134"/>
      </rPr>
      <t>:</t>
    </r>
    <r>
      <rPr>
        <sz val="16"/>
        <rFont val="方正仿宋_GBK"/>
        <charset val="134"/>
      </rPr>
      <t>幺中坝新建人行平板桥宽</t>
    </r>
    <r>
      <rPr>
        <sz val="16"/>
        <rFont val="Times New Roman"/>
        <charset val="134"/>
      </rPr>
      <t>1.5</t>
    </r>
    <r>
      <rPr>
        <sz val="16"/>
        <rFont val="方正仿宋_GBK"/>
        <charset val="134"/>
      </rPr>
      <t>米，长</t>
    </r>
    <r>
      <rPr>
        <sz val="16"/>
        <rFont val="Times New Roman"/>
        <charset val="134"/>
      </rPr>
      <t>30</t>
    </r>
    <r>
      <rPr>
        <sz val="16"/>
        <rFont val="方正仿宋_GBK"/>
        <charset val="134"/>
      </rPr>
      <t>米；方便村民出行及工人到食用菌棚干活。具体以设计为准。</t>
    </r>
  </si>
  <si>
    <t>城口县高楠镇岭楠村</t>
  </si>
  <si>
    <r>
      <rPr>
        <sz val="16"/>
        <rFont val="方正仿宋_GBK"/>
        <charset val="134"/>
      </rPr>
      <t>项目实施可方便</t>
    </r>
    <r>
      <rPr>
        <sz val="16"/>
        <rFont val="Times New Roman"/>
        <charset val="134"/>
      </rPr>
      <t>1-2</t>
    </r>
    <r>
      <rPr>
        <sz val="16"/>
        <rFont val="方正仿宋_GBK"/>
        <charset val="134"/>
      </rPr>
      <t>人就近务工增收，约</t>
    </r>
    <r>
      <rPr>
        <sz val="16"/>
        <rFont val="Times New Roman"/>
        <charset val="134"/>
      </rPr>
      <t>100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天。方便岭楠村</t>
    </r>
    <r>
      <rPr>
        <sz val="16"/>
        <rFont val="Times New Roman"/>
        <charset val="134"/>
      </rPr>
      <t>100</t>
    </r>
    <r>
      <rPr>
        <sz val="16"/>
        <rFont val="方正仿宋_GBK"/>
        <charset val="134"/>
      </rPr>
      <t>人生产生活出行，保障生产生活出行安全</t>
    </r>
  </si>
  <si>
    <r>
      <rPr>
        <sz val="16"/>
        <rFont val="Times New Roman"/>
        <charset val="134"/>
      </rPr>
      <t>1.</t>
    </r>
    <r>
      <rPr>
        <sz val="16"/>
        <rFont val="方正仿宋_GBK"/>
        <charset val="134"/>
      </rPr>
      <t>群众参与：</t>
    </r>
    <r>
      <rPr>
        <sz val="16"/>
        <rFont val="Times New Roman"/>
        <charset val="134"/>
      </rPr>
      <t>26</t>
    </r>
    <r>
      <rPr>
        <sz val="16"/>
        <rFont val="方正仿宋_GBK"/>
        <charset val="134"/>
      </rPr>
      <t>人参与前期项目确定会议、决议，</t>
    </r>
    <r>
      <rPr>
        <sz val="16"/>
        <rFont val="Times New Roman"/>
        <charset val="134"/>
      </rPr>
      <t>10</t>
    </r>
    <r>
      <rPr>
        <sz val="16"/>
        <rFont val="方正仿宋_GBK"/>
        <charset val="134"/>
      </rPr>
      <t>人参与入库项目的选择，</t>
    </r>
    <r>
      <rPr>
        <sz val="16"/>
        <rFont val="Times New Roman"/>
        <charset val="134"/>
      </rPr>
      <t>4</t>
    </r>
    <r>
      <rPr>
        <sz val="16"/>
        <rFont val="方正仿宋_GBK"/>
        <charset val="134"/>
      </rPr>
      <t>人参与项目实施过程中施工质量和资金使用的监督等。</t>
    </r>
    <r>
      <rPr>
        <sz val="16"/>
        <rFont val="Times New Roman"/>
        <charset val="134"/>
      </rPr>
      <t xml:space="preserve">
2.</t>
    </r>
    <r>
      <rPr>
        <sz val="16"/>
        <rFont val="方正仿宋_GBK"/>
        <charset val="134"/>
      </rPr>
      <t>利益联结机制：方便岭楠村</t>
    </r>
    <r>
      <rPr>
        <sz val="16"/>
        <rFont val="Times New Roman"/>
        <charset val="134"/>
      </rPr>
      <t>100</t>
    </r>
    <r>
      <rPr>
        <sz val="16"/>
        <rFont val="方正仿宋_GBK"/>
        <charset val="134"/>
      </rPr>
      <t>人生产生活出行，保障生产生活出行安全</t>
    </r>
  </si>
  <si>
    <r>
      <rPr>
        <sz val="16"/>
        <rFont val="方正仿宋_GBK"/>
        <charset val="134"/>
      </rPr>
      <t>建成人行平板桥</t>
    </r>
    <r>
      <rPr>
        <sz val="16"/>
        <rFont val="Times New Roman"/>
        <charset val="134"/>
      </rPr>
      <t>1</t>
    </r>
    <r>
      <rPr>
        <sz val="16"/>
        <rFont val="方正仿宋_GBK"/>
        <charset val="134"/>
      </rPr>
      <t>座，方便岭楠村、</t>
    </r>
    <r>
      <rPr>
        <sz val="16"/>
        <rFont val="Times New Roman"/>
        <charset val="134"/>
      </rPr>
      <t>100</t>
    </r>
    <r>
      <rPr>
        <sz val="16"/>
        <rFont val="方正仿宋_GBK"/>
        <charset val="134"/>
      </rPr>
      <t>人生产生活出行，保障生产生活出行安全</t>
    </r>
  </si>
  <si>
    <r>
      <rPr>
        <sz val="16"/>
        <rFont val="方正仿宋_GBK"/>
        <charset val="134"/>
      </rPr>
      <t>新建人行平板桥</t>
    </r>
    <r>
      <rPr>
        <sz val="16"/>
        <rFont val="Times New Roman"/>
        <charset val="134"/>
      </rPr>
      <t>1</t>
    </r>
    <r>
      <rPr>
        <sz val="16"/>
        <rFont val="方正仿宋_GBK"/>
        <charset val="134"/>
      </rPr>
      <t>座</t>
    </r>
  </si>
  <si>
    <r>
      <rPr>
        <sz val="16"/>
        <rFont val="Times New Roman"/>
        <charset val="134"/>
      </rPr>
      <t>20</t>
    </r>
    <r>
      <rPr>
        <sz val="16"/>
        <rFont val="方正仿宋_GBK"/>
        <charset val="134"/>
      </rPr>
      <t>万</t>
    </r>
    <r>
      <rPr>
        <sz val="16"/>
        <rFont val="Times New Roman"/>
        <charset val="134"/>
      </rPr>
      <t>/</t>
    </r>
    <r>
      <rPr>
        <sz val="16"/>
        <rFont val="方正仿宋_GBK"/>
        <charset val="134"/>
      </rPr>
      <t>座</t>
    </r>
  </si>
  <si>
    <r>
      <rPr>
        <sz val="16"/>
        <rFont val="方正仿宋_GBK"/>
        <charset val="134"/>
      </rPr>
      <t>贫困群众直接参与人行平板桥带来的出行便利。群众通过务工增加收入</t>
    </r>
    <r>
      <rPr>
        <sz val="16"/>
        <rFont val="Times New Roman"/>
        <charset val="134"/>
      </rPr>
      <t>80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天</t>
    </r>
    <r>
      <rPr>
        <sz val="16"/>
        <rFont val="Times New Roman"/>
        <charset val="134"/>
      </rPr>
      <t>.</t>
    </r>
  </si>
  <si>
    <r>
      <rPr>
        <sz val="16"/>
        <rFont val="Times New Roman"/>
        <charset val="134"/>
      </rPr>
      <t>100</t>
    </r>
    <r>
      <rPr>
        <sz val="16"/>
        <rFont val="方正仿宋_GBK"/>
        <charset val="134"/>
      </rPr>
      <t>人其中</t>
    </r>
    <r>
      <rPr>
        <sz val="16"/>
        <rFont val="Times New Roman"/>
        <charset val="134"/>
      </rPr>
      <t>6</t>
    </r>
    <r>
      <rPr>
        <sz val="16"/>
        <rFont val="方正仿宋_GBK"/>
        <charset val="134"/>
      </rPr>
      <t>人脱贫人口和监测人口受益</t>
    </r>
  </si>
  <si>
    <r>
      <rPr>
        <sz val="16"/>
        <rFont val="方正仿宋_GBK"/>
        <charset val="134"/>
      </rPr>
      <t>新建使用年限</t>
    </r>
    <r>
      <rPr>
        <sz val="16"/>
        <rFont val="Times New Roman"/>
        <charset val="134"/>
      </rPr>
      <t>≥10</t>
    </r>
    <r>
      <rPr>
        <sz val="16"/>
        <rFont val="方正仿宋_GBK"/>
        <charset val="134"/>
      </rPr>
      <t>年</t>
    </r>
  </si>
  <si>
    <r>
      <rPr>
        <sz val="16"/>
        <rFont val="方正仿宋_GBK"/>
        <charset val="134"/>
      </rPr>
      <t>城口县</t>
    </r>
    <r>
      <rPr>
        <sz val="16"/>
        <rFont val="Times New Roman"/>
        <charset val="134"/>
      </rPr>
      <t>2024</t>
    </r>
    <r>
      <rPr>
        <sz val="16"/>
        <rFont val="方正仿宋_GBK"/>
        <charset val="134"/>
      </rPr>
      <t>年岭楠村车行桥建设工程</t>
    </r>
  </si>
  <si>
    <r>
      <rPr>
        <sz val="16"/>
        <rFont val="方正仿宋_GBK"/>
        <charset val="134"/>
      </rPr>
      <t>岭楠村</t>
    </r>
    <r>
      <rPr>
        <sz val="16"/>
        <rFont val="Times New Roman"/>
        <charset val="134"/>
      </rPr>
      <t>1</t>
    </r>
    <r>
      <rPr>
        <sz val="16"/>
        <rFont val="方正仿宋_GBK"/>
        <charset val="134"/>
      </rPr>
      <t>组黄永清家新建车行平板桥</t>
    </r>
    <r>
      <rPr>
        <sz val="16"/>
        <rFont val="Times New Roman"/>
        <charset val="134"/>
      </rPr>
      <t>1</t>
    </r>
    <r>
      <rPr>
        <sz val="16"/>
        <rFont val="方正仿宋_GBK"/>
        <charset val="134"/>
      </rPr>
      <t>座，跨度约</t>
    </r>
    <r>
      <rPr>
        <sz val="16"/>
        <rFont val="Times New Roman"/>
        <charset val="134"/>
      </rPr>
      <t>20</t>
    </r>
    <r>
      <rPr>
        <sz val="16"/>
        <rFont val="方正仿宋_GBK"/>
        <charset val="134"/>
      </rPr>
      <t>米，宽度约</t>
    </r>
    <r>
      <rPr>
        <sz val="16"/>
        <rFont val="Times New Roman"/>
        <charset val="134"/>
      </rPr>
      <t>5</t>
    </r>
    <r>
      <rPr>
        <sz val="16"/>
        <rFont val="方正仿宋_GBK"/>
        <charset val="134"/>
      </rPr>
      <t>米（以最终设计为准）</t>
    </r>
  </si>
  <si>
    <r>
      <rPr>
        <sz val="16"/>
        <rFont val="方正仿宋_GBK"/>
        <charset val="134"/>
      </rPr>
      <t>项目实施可方便</t>
    </r>
    <r>
      <rPr>
        <sz val="16"/>
        <rFont val="Times New Roman"/>
        <charset val="134"/>
      </rPr>
      <t>1-2</t>
    </r>
    <r>
      <rPr>
        <sz val="16"/>
        <rFont val="方正仿宋_GBK"/>
        <charset val="134"/>
      </rPr>
      <t>人就近务工增收，约</t>
    </r>
    <r>
      <rPr>
        <sz val="16"/>
        <rFont val="Times New Roman"/>
        <charset val="134"/>
      </rPr>
      <t>100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天。方便岭楠村</t>
    </r>
    <r>
      <rPr>
        <sz val="16"/>
        <rFont val="Times New Roman"/>
        <charset val="134"/>
      </rPr>
      <t>1</t>
    </r>
    <r>
      <rPr>
        <sz val="16"/>
        <rFont val="方正仿宋_GBK"/>
        <charset val="134"/>
      </rPr>
      <t>组周围居民生产生活出行，保障出行安全</t>
    </r>
  </si>
  <si>
    <r>
      <rPr>
        <sz val="16"/>
        <rFont val="Times New Roman"/>
        <charset val="134"/>
      </rPr>
      <t>1.</t>
    </r>
    <r>
      <rPr>
        <sz val="16"/>
        <rFont val="方正仿宋_GBK"/>
        <charset val="134"/>
      </rPr>
      <t>群众参与：</t>
    </r>
    <r>
      <rPr>
        <sz val="16"/>
        <rFont val="Times New Roman"/>
        <charset val="134"/>
      </rPr>
      <t>26</t>
    </r>
    <r>
      <rPr>
        <sz val="16"/>
        <rFont val="方正仿宋_GBK"/>
        <charset val="134"/>
      </rPr>
      <t>人参与前期项目确定会议、决议，</t>
    </r>
    <r>
      <rPr>
        <sz val="16"/>
        <rFont val="Times New Roman"/>
        <charset val="134"/>
      </rPr>
      <t>10</t>
    </r>
    <r>
      <rPr>
        <sz val="16"/>
        <rFont val="方正仿宋_GBK"/>
        <charset val="134"/>
      </rPr>
      <t>人参与入库项目的选择，</t>
    </r>
    <r>
      <rPr>
        <sz val="16"/>
        <rFont val="Times New Roman"/>
        <charset val="134"/>
      </rPr>
      <t>4</t>
    </r>
    <r>
      <rPr>
        <sz val="16"/>
        <rFont val="方正仿宋_GBK"/>
        <charset val="134"/>
      </rPr>
      <t>人参与项目实施过程中施工质量和资金使用的监督等，</t>
    </r>
    <r>
      <rPr>
        <sz val="16"/>
        <rFont val="Times New Roman"/>
        <charset val="134"/>
      </rPr>
      <t xml:space="preserve">
2.</t>
    </r>
    <r>
      <rPr>
        <sz val="16"/>
        <rFont val="方正仿宋_GBK"/>
        <charset val="134"/>
      </rPr>
      <t>利益联结机制：项目实施同时可增加务工岗位</t>
    </r>
    <r>
      <rPr>
        <sz val="16"/>
        <rFont val="Times New Roman"/>
        <charset val="134"/>
      </rPr>
      <t>1</t>
    </r>
    <r>
      <rPr>
        <sz val="16"/>
        <rFont val="方正仿宋_GBK"/>
        <charset val="134"/>
      </rPr>
      <t>个，人均增收</t>
    </r>
    <r>
      <rPr>
        <sz val="16"/>
        <rFont val="Times New Roman"/>
        <charset val="134"/>
      </rPr>
      <t>80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天。脱贫群众直接享受石拱桥带来的便利和安全保障</t>
    </r>
  </si>
  <si>
    <r>
      <rPr>
        <sz val="16"/>
        <rFont val="方正仿宋_GBK"/>
        <charset val="134"/>
      </rPr>
      <t>方便岭楠村</t>
    </r>
    <r>
      <rPr>
        <sz val="16"/>
        <rFont val="Times New Roman"/>
        <charset val="134"/>
      </rPr>
      <t>1</t>
    </r>
    <r>
      <rPr>
        <sz val="16"/>
        <rFont val="方正仿宋_GBK"/>
        <charset val="134"/>
      </rPr>
      <t>组周围居民生产生活出行，保障出行安全</t>
    </r>
  </si>
  <si>
    <r>
      <rPr>
        <sz val="16"/>
        <rFont val="方正仿宋_GBK"/>
        <charset val="134"/>
      </rPr>
      <t>新建车行平板桥</t>
    </r>
    <r>
      <rPr>
        <sz val="16"/>
        <rFont val="Times New Roman"/>
        <charset val="134"/>
      </rPr>
      <t>1</t>
    </r>
    <r>
      <rPr>
        <sz val="16"/>
        <rFont val="方正仿宋_GBK"/>
        <charset val="134"/>
      </rPr>
      <t>座</t>
    </r>
  </si>
  <si>
    <r>
      <rPr>
        <sz val="16"/>
        <rFont val="Times New Roman"/>
        <charset val="134"/>
      </rPr>
      <t>60</t>
    </r>
    <r>
      <rPr>
        <sz val="16"/>
        <rFont val="方正仿宋_GBK"/>
        <charset val="134"/>
      </rPr>
      <t>万</t>
    </r>
  </si>
  <si>
    <r>
      <rPr>
        <sz val="16"/>
        <rFont val="Times New Roman"/>
        <charset val="134"/>
      </rPr>
      <t>30</t>
    </r>
    <r>
      <rPr>
        <sz val="16"/>
        <rFont val="方正仿宋_GBK"/>
        <charset val="134"/>
      </rPr>
      <t>人脱贫人口受益</t>
    </r>
  </si>
  <si>
    <r>
      <rPr>
        <sz val="16"/>
        <rFont val="方正仿宋_GBK"/>
        <charset val="134"/>
      </rPr>
      <t>城口县</t>
    </r>
    <r>
      <rPr>
        <sz val="16"/>
        <rFont val="Times New Roman"/>
        <charset val="134"/>
      </rPr>
      <t>2024</t>
    </r>
    <r>
      <rPr>
        <sz val="16"/>
        <rFont val="方正仿宋_GBK"/>
        <charset val="134"/>
      </rPr>
      <t>年高楠镇易地扶贫搬迁后扶工程建设项目</t>
    </r>
  </si>
  <si>
    <r>
      <rPr>
        <sz val="16"/>
        <rFont val="方正仿宋_GBK"/>
        <charset val="134"/>
      </rPr>
      <t>高楠镇陈启伟家至罗家洞子至大河坝社区集中安置点硬化公路，长</t>
    </r>
    <r>
      <rPr>
        <sz val="16"/>
        <rFont val="Times New Roman"/>
        <charset val="134"/>
      </rPr>
      <t>1.5</t>
    </r>
    <r>
      <rPr>
        <sz val="16"/>
        <rFont val="方正仿宋_GBK"/>
        <charset val="134"/>
      </rPr>
      <t>公里、宽</t>
    </r>
    <r>
      <rPr>
        <sz val="16"/>
        <rFont val="Times New Roman"/>
        <charset val="134"/>
      </rPr>
      <t>4.5</t>
    </r>
    <r>
      <rPr>
        <sz val="16"/>
        <rFont val="方正仿宋_GBK"/>
        <charset val="134"/>
      </rPr>
      <t>米，含道路挡墙、安全护栏，具体以设计为准。</t>
    </r>
  </si>
  <si>
    <r>
      <rPr>
        <sz val="16"/>
        <rFont val="方正仿宋_GBK"/>
        <charset val="134"/>
      </rPr>
      <t>项目实施可带动</t>
    </r>
    <r>
      <rPr>
        <sz val="16"/>
        <rFont val="Times New Roman"/>
        <charset val="134"/>
      </rPr>
      <t>1-2</t>
    </r>
    <r>
      <rPr>
        <sz val="16"/>
        <rFont val="方正仿宋_GBK"/>
        <charset val="134"/>
      </rPr>
      <t>人就近务工增收，约</t>
    </r>
    <r>
      <rPr>
        <sz val="16"/>
        <rFont val="Times New Roman"/>
        <charset val="134"/>
      </rPr>
      <t>100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天。方便群众生产生活出行。</t>
    </r>
  </si>
  <si>
    <r>
      <rPr>
        <sz val="16"/>
        <rFont val="Times New Roman"/>
        <charset val="134"/>
      </rPr>
      <t>1.</t>
    </r>
    <r>
      <rPr>
        <sz val="16"/>
        <rFont val="方正仿宋_GBK"/>
        <charset val="134"/>
      </rPr>
      <t>群众参与：</t>
    </r>
    <r>
      <rPr>
        <sz val="16"/>
        <rFont val="Times New Roman"/>
        <charset val="134"/>
      </rPr>
      <t>11</t>
    </r>
    <r>
      <rPr>
        <sz val="16"/>
        <rFont val="方正仿宋_GBK"/>
        <charset val="134"/>
      </rPr>
      <t>人参与前期项目确定会议、决议，</t>
    </r>
    <r>
      <rPr>
        <sz val="16"/>
        <rFont val="Times New Roman"/>
        <charset val="134"/>
      </rPr>
      <t>6</t>
    </r>
    <r>
      <rPr>
        <sz val="16"/>
        <rFont val="方正仿宋_GBK"/>
        <charset val="134"/>
      </rPr>
      <t>人参与入库项目的选择，</t>
    </r>
    <r>
      <rPr>
        <sz val="16"/>
        <rFont val="Times New Roman"/>
        <charset val="134"/>
      </rPr>
      <t>5</t>
    </r>
    <r>
      <rPr>
        <sz val="16"/>
        <rFont val="方正仿宋_GBK"/>
        <charset val="134"/>
      </rPr>
      <t>人参与项目实施过程中施工质量和资金使用的监督等。</t>
    </r>
    <r>
      <rPr>
        <sz val="16"/>
        <rFont val="Times New Roman"/>
        <charset val="134"/>
      </rPr>
      <t xml:space="preserve">
2.</t>
    </r>
    <r>
      <rPr>
        <sz val="16"/>
        <rFont val="方正仿宋_GBK"/>
        <charset val="134"/>
      </rPr>
      <t>利益联结机制：项目实施方便群众生产生活出行。</t>
    </r>
  </si>
  <si>
    <r>
      <rPr>
        <sz val="16"/>
        <rFont val="方正仿宋_GBK"/>
        <charset val="134"/>
      </rPr>
      <t>完成硬化公路，长</t>
    </r>
    <r>
      <rPr>
        <sz val="16"/>
        <rFont val="Times New Roman"/>
        <charset val="134"/>
      </rPr>
      <t>1.5</t>
    </r>
    <r>
      <rPr>
        <sz val="16"/>
        <rFont val="方正仿宋_GBK"/>
        <charset val="134"/>
      </rPr>
      <t>公里、宽</t>
    </r>
    <r>
      <rPr>
        <sz val="16"/>
        <rFont val="Times New Roman"/>
        <charset val="134"/>
      </rPr>
      <t>4.5</t>
    </r>
    <r>
      <rPr>
        <sz val="16"/>
        <rFont val="方正仿宋_GBK"/>
        <charset val="134"/>
      </rPr>
      <t>米</t>
    </r>
  </si>
  <si>
    <r>
      <rPr>
        <sz val="16"/>
        <rFont val="方正仿宋_GBK"/>
        <charset val="134"/>
      </rPr>
      <t>硬化公路，长</t>
    </r>
    <r>
      <rPr>
        <sz val="16"/>
        <rFont val="Times New Roman"/>
        <charset val="134"/>
      </rPr>
      <t>1.5</t>
    </r>
    <r>
      <rPr>
        <sz val="16"/>
        <rFont val="方正仿宋_GBK"/>
        <charset val="134"/>
      </rPr>
      <t>公里、宽</t>
    </r>
    <r>
      <rPr>
        <sz val="16"/>
        <rFont val="Times New Roman"/>
        <charset val="134"/>
      </rPr>
      <t>4.5</t>
    </r>
    <r>
      <rPr>
        <sz val="16"/>
        <rFont val="方正仿宋_GBK"/>
        <charset val="134"/>
      </rPr>
      <t>米</t>
    </r>
  </si>
  <si>
    <r>
      <rPr>
        <sz val="16"/>
        <rFont val="Times New Roman"/>
        <charset val="134"/>
      </rPr>
      <t>167</t>
    </r>
    <r>
      <rPr>
        <sz val="16"/>
        <rFont val="方正仿宋_GBK"/>
        <charset val="134"/>
      </rPr>
      <t>万</t>
    </r>
  </si>
  <si>
    <r>
      <rPr>
        <sz val="16"/>
        <rFont val="方正仿宋_GBK"/>
        <charset val="134"/>
      </rPr>
      <t>方便辖区</t>
    </r>
    <r>
      <rPr>
        <sz val="16"/>
        <rFont val="Times New Roman"/>
        <charset val="134"/>
      </rPr>
      <t>3020</t>
    </r>
    <r>
      <rPr>
        <sz val="16"/>
        <rFont val="方正仿宋_GBK"/>
        <charset val="134"/>
      </rPr>
      <t>居民生产生活出行，保障出行安全。</t>
    </r>
  </si>
  <si>
    <r>
      <rPr>
        <sz val="16"/>
        <rFont val="方正仿宋_GBK"/>
        <charset val="134"/>
      </rPr>
      <t>城口县</t>
    </r>
    <r>
      <rPr>
        <sz val="16"/>
        <rFont val="Times New Roman"/>
        <charset val="134"/>
      </rPr>
      <t>2024</t>
    </r>
    <r>
      <rPr>
        <sz val="16"/>
        <rFont val="方正仿宋_GBK"/>
        <charset val="134"/>
      </rPr>
      <t>年高楠镇农村人居环境综合整治项目</t>
    </r>
  </si>
  <si>
    <r>
      <rPr>
        <sz val="16"/>
        <rFont val="方正仿宋_GBK"/>
        <charset val="134"/>
      </rPr>
      <t>在高楠镇全镇范围内进行排水沟清理、垃圾死角清理等。整治各村排水沟约</t>
    </r>
    <r>
      <rPr>
        <sz val="16"/>
        <rFont val="Times New Roman"/>
        <charset val="134"/>
      </rPr>
      <t>350</t>
    </r>
    <r>
      <rPr>
        <sz val="16"/>
        <rFont val="方正仿宋_GBK"/>
        <charset val="134"/>
      </rPr>
      <t>米、挡墙修复约</t>
    </r>
    <r>
      <rPr>
        <sz val="16"/>
        <rFont val="Times New Roman"/>
        <charset val="134"/>
      </rPr>
      <t>17</t>
    </r>
    <r>
      <rPr>
        <sz val="16"/>
        <rFont val="方正仿宋_GBK"/>
        <charset val="134"/>
      </rPr>
      <t>米，院坝硬化约</t>
    </r>
    <r>
      <rPr>
        <sz val="16"/>
        <rFont val="Times New Roman"/>
        <charset val="134"/>
      </rPr>
      <t>170</t>
    </r>
    <r>
      <rPr>
        <sz val="16"/>
        <rFont val="方正仿宋_GBK"/>
        <charset val="134"/>
      </rPr>
      <t>平方米、便道硬化约</t>
    </r>
    <r>
      <rPr>
        <sz val="16"/>
        <rFont val="Times New Roman"/>
        <charset val="134"/>
      </rPr>
      <t>500</t>
    </r>
    <r>
      <rPr>
        <sz val="16"/>
        <rFont val="方正仿宋_GBK"/>
        <charset val="134"/>
      </rPr>
      <t>米，具体以设计为准。</t>
    </r>
  </si>
  <si>
    <t>城口县高楠镇丁安村、方斗村、团结村、岭楠村、黄河村、大河坝社区</t>
  </si>
  <si>
    <r>
      <rPr>
        <sz val="16"/>
        <rFont val="方正仿宋_GBK"/>
        <charset val="134"/>
      </rPr>
      <t>项目实施可改善群众居住环境，提升群众满意度；同时可带动</t>
    </r>
    <r>
      <rPr>
        <sz val="16"/>
        <rFont val="Times New Roman"/>
        <charset val="134"/>
      </rPr>
      <t>10</t>
    </r>
    <r>
      <rPr>
        <sz val="16"/>
        <rFont val="方正仿宋_GBK"/>
        <charset val="134"/>
      </rPr>
      <t>人务工增收，</t>
    </r>
    <r>
      <rPr>
        <sz val="16"/>
        <rFont val="Times New Roman"/>
        <charset val="134"/>
      </rPr>
      <t>80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天。</t>
    </r>
  </si>
  <si>
    <r>
      <rPr>
        <sz val="16"/>
        <rFont val="Times New Roman"/>
        <charset val="134"/>
      </rPr>
      <t>1.</t>
    </r>
    <r>
      <rPr>
        <sz val="16"/>
        <rFont val="方正仿宋_GBK"/>
        <charset val="134"/>
      </rPr>
      <t>群众参与：</t>
    </r>
    <r>
      <rPr>
        <sz val="16"/>
        <rFont val="Times New Roman"/>
        <charset val="134"/>
      </rPr>
      <t>17</t>
    </r>
    <r>
      <rPr>
        <sz val="16"/>
        <rFont val="方正仿宋_GBK"/>
        <charset val="134"/>
      </rPr>
      <t>人参与前期项目确定会议、决议，</t>
    </r>
    <r>
      <rPr>
        <sz val="16"/>
        <rFont val="Times New Roman"/>
        <charset val="134"/>
      </rPr>
      <t>9</t>
    </r>
    <r>
      <rPr>
        <sz val="16"/>
        <rFont val="方正仿宋_GBK"/>
        <charset val="134"/>
      </rPr>
      <t>人参与入库项目的选择，</t>
    </r>
    <r>
      <rPr>
        <sz val="16"/>
        <rFont val="Times New Roman"/>
        <charset val="134"/>
      </rPr>
      <t>5</t>
    </r>
    <r>
      <rPr>
        <sz val="16"/>
        <rFont val="方正仿宋_GBK"/>
        <charset val="134"/>
      </rPr>
      <t>人参与项目实施过程中施工质量和资金使用的监督等。</t>
    </r>
    <r>
      <rPr>
        <sz val="16"/>
        <rFont val="Times New Roman"/>
        <charset val="134"/>
      </rPr>
      <t xml:space="preserve">
2.</t>
    </r>
    <r>
      <rPr>
        <sz val="16"/>
        <rFont val="方正仿宋_GBK"/>
        <charset val="134"/>
      </rPr>
      <t>利益联结机制：项目实施可带动可带动</t>
    </r>
    <r>
      <rPr>
        <sz val="16"/>
        <rFont val="Times New Roman"/>
        <charset val="134"/>
      </rPr>
      <t>10</t>
    </r>
    <r>
      <rPr>
        <sz val="16"/>
        <rFont val="方正仿宋_GBK"/>
        <charset val="134"/>
      </rPr>
      <t>人务工增收，</t>
    </r>
    <r>
      <rPr>
        <sz val="16"/>
        <rFont val="Times New Roman"/>
        <charset val="134"/>
      </rPr>
      <t>80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天。脱贫群众直接享受环境改善带来的便利和保证群众出行安全</t>
    </r>
  </si>
  <si>
    <r>
      <rPr>
        <sz val="16"/>
        <rFont val="方正仿宋_GBK"/>
        <charset val="134"/>
      </rPr>
      <t>完成整治各村排水沟约</t>
    </r>
    <r>
      <rPr>
        <sz val="16"/>
        <rFont val="Times New Roman"/>
        <charset val="134"/>
      </rPr>
      <t>350</t>
    </r>
    <r>
      <rPr>
        <sz val="16"/>
        <rFont val="方正仿宋_GBK"/>
        <charset val="134"/>
      </rPr>
      <t>米、挡墙修复</t>
    </r>
    <r>
      <rPr>
        <sz val="16"/>
        <rFont val="Times New Roman"/>
        <charset val="134"/>
      </rPr>
      <t>17</t>
    </r>
    <r>
      <rPr>
        <sz val="16"/>
        <rFont val="方正仿宋_GBK"/>
        <charset val="134"/>
      </rPr>
      <t>米，院坝硬化</t>
    </r>
    <r>
      <rPr>
        <sz val="16"/>
        <rFont val="Times New Roman"/>
        <charset val="134"/>
      </rPr>
      <t>170</t>
    </r>
    <r>
      <rPr>
        <sz val="16"/>
        <rFont val="方正仿宋_GBK"/>
        <charset val="134"/>
      </rPr>
      <t>平方、便道硬化</t>
    </r>
    <r>
      <rPr>
        <sz val="16"/>
        <rFont val="Times New Roman"/>
        <charset val="134"/>
      </rPr>
      <t>500</t>
    </r>
    <r>
      <rPr>
        <sz val="16"/>
        <rFont val="方正仿宋_GBK"/>
        <charset val="134"/>
      </rPr>
      <t>米，垃圾分类亭</t>
    </r>
    <r>
      <rPr>
        <sz val="16"/>
        <rFont val="Times New Roman"/>
        <charset val="134"/>
      </rPr>
      <t>50</t>
    </r>
    <r>
      <rPr>
        <sz val="16"/>
        <rFont val="方正仿宋_GBK"/>
        <charset val="134"/>
      </rPr>
      <t>个，具体以设计为准。改善农村人居环境，保证群众出行安全，提升群众满意度。</t>
    </r>
  </si>
  <si>
    <r>
      <rPr>
        <sz val="16"/>
        <rFont val="方正仿宋_GBK"/>
        <charset val="134"/>
      </rPr>
      <t>整治各村排水沟约</t>
    </r>
    <r>
      <rPr>
        <sz val="16"/>
        <rFont val="Times New Roman"/>
        <charset val="134"/>
      </rPr>
      <t>350</t>
    </r>
    <r>
      <rPr>
        <sz val="16"/>
        <rFont val="方正仿宋_GBK"/>
        <charset val="134"/>
      </rPr>
      <t>米、挡墙修复</t>
    </r>
    <r>
      <rPr>
        <sz val="16"/>
        <rFont val="Times New Roman"/>
        <charset val="134"/>
      </rPr>
      <t>17</t>
    </r>
    <r>
      <rPr>
        <sz val="16"/>
        <rFont val="方正仿宋_GBK"/>
        <charset val="134"/>
      </rPr>
      <t>米，院坝硬化</t>
    </r>
    <r>
      <rPr>
        <sz val="16"/>
        <rFont val="Times New Roman"/>
        <charset val="134"/>
      </rPr>
      <t>170</t>
    </r>
    <r>
      <rPr>
        <sz val="16"/>
        <rFont val="方正仿宋_GBK"/>
        <charset val="134"/>
      </rPr>
      <t>平方、便道硬化</t>
    </r>
    <r>
      <rPr>
        <sz val="16"/>
        <rFont val="Times New Roman"/>
        <charset val="134"/>
      </rPr>
      <t>500</t>
    </r>
    <r>
      <rPr>
        <sz val="16"/>
        <rFont val="方正仿宋_GBK"/>
        <charset val="134"/>
      </rPr>
      <t>米，垃圾分类亭</t>
    </r>
    <r>
      <rPr>
        <sz val="16"/>
        <rFont val="Times New Roman"/>
        <charset val="134"/>
      </rPr>
      <t>50</t>
    </r>
    <r>
      <rPr>
        <sz val="16"/>
        <rFont val="方正仿宋_GBK"/>
        <charset val="134"/>
      </rPr>
      <t>个，具体以设计为准。</t>
    </r>
  </si>
  <si>
    <r>
      <rPr>
        <sz val="16"/>
        <rFont val="Times New Roman"/>
        <charset val="134"/>
      </rPr>
      <t>35</t>
    </r>
    <r>
      <rPr>
        <sz val="16"/>
        <rFont val="方正仿宋_GBK"/>
        <charset val="134"/>
      </rPr>
      <t>万</t>
    </r>
    <r>
      <rPr>
        <sz val="16"/>
        <rFont val="Times New Roman"/>
        <charset val="134"/>
      </rPr>
      <t>/</t>
    </r>
    <r>
      <rPr>
        <sz val="16"/>
        <rFont val="方正仿宋_GBK"/>
        <charset val="134"/>
      </rPr>
      <t>村</t>
    </r>
  </si>
  <si>
    <r>
      <rPr>
        <sz val="16"/>
        <rFont val="方正仿宋_GBK"/>
        <charset val="134"/>
      </rPr>
      <t>脱贫群众直接享受环境改善带来的便利和保证群众出行安全。群众务工增收</t>
    </r>
    <r>
      <rPr>
        <sz val="16"/>
        <rFont val="Times New Roman"/>
        <charset val="134"/>
      </rPr>
      <t>80</t>
    </r>
    <r>
      <rPr>
        <sz val="16"/>
        <rFont val="方正仿宋_GBK"/>
        <charset val="134"/>
      </rPr>
      <t>元</t>
    </r>
    <r>
      <rPr>
        <sz val="16"/>
        <rFont val="Times New Roman"/>
        <charset val="134"/>
      </rPr>
      <t>/</t>
    </r>
    <r>
      <rPr>
        <sz val="16"/>
        <rFont val="方正仿宋_GBK"/>
        <charset val="134"/>
      </rPr>
      <t>天。</t>
    </r>
  </si>
  <si>
    <r>
      <rPr>
        <sz val="16"/>
        <rFont val="Times New Roman"/>
        <charset val="134"/>
      </rPr>
      <t>1171</t>
    </r>
    <r>
      <rPr>
        <sz val="16"/>
        <rFont val="方正仿宋_GBK"/>
        <charset val="134"/>
      </rPr>
      <t>人脱贫人口受益</t>
    </r>
  </si>
  <si>
    <r>
      <rPr>
        <sz val="16"/>
        <rFont val="方正仿宋_GBK"/>
        <charset val="134"/>
      </rPr>
      <t>城口县</t>
    </r>
    <r>
      <rPr>
        <sz val="16"/>
        <rFont val="Times New Roman"/>
        <charset val="134"/>
      </rPr>
      <t>2024</t>
    </r>
    <r>
      <rPr>
        <sz val="16"/>
        <rFont val="方正仿宋_GBK"/>
        <charset val="134"/>
      </rPr>
      <t>年高楠镇高山蔬菜水稻产业提升示范基地</t>
    </r>
  </si>
  <si>
    <r>
      <rPr>
        <sz val="16"/>
        <rFont val="Times New Roman"/>
        <charset val="134"/>
      </rPr>
      <t>1.</t>
    </r>
    <r>
      <rPr>
        <sz val="16"/>
        <rFont val="方正仿宋_GBK"/>
        <charset val="134"/>
      </rPr>
      <t>对市场主体在方斗村种植高山蔬菜（包包菜、辣椒、西红柿、四季豆等）</t>
    </r>
    <r>
      <rPr>
        <sz val="16"/>
        <rFont val="Times New Roman"/>
        <charset val="134"/>
      </rPr>
      <t>200</t>
    </r>
    <r>
      <rPr>
        <sz val="16"/>
        <rFont val="方正仿宋_GBK"/>
        <charset val="134"/>
      </rPr>
      <t>亩按</t>
    </r>
    <r>
      <rPr>
        <sz val="16"/>
        <rFont val="Times New Roman"/>
        <charset val="134"/>
      </rPr>
      <t>300</t>
    </r>
    <r>
      <rPr>
        <sz val="16"/>
        <rFont val="方正仿宋_GBK"/>
        <charset val="134"/>
      </rPr>
      <t>元</t>
    </r>
    <r>
      <rPr>
        <sz val="16"/>
        <rFont val="Times New Roman"/>
        <charset val="134"/>
      </rPr>
      <t>/</t>
    </r>
    <r>
      <rPr>
        <sz val="16"/>
        <rFont val="方正仿宋_GBK"/>
        <charset val="134"/>
      </rPr>
      <t>亩标准进行奖补，具体以实际验收数据为准。</t>
    </r>
    <r>
      <rPr>
        <sz val="16"/>
        <rFont val="Times New Roman"/>
        <charset val="134"/>
      </rPr>
      <t xml:space="preserve">
2.</t>
    </r>
    <r>
      <rPr>
        <sz val="16"/>
        <rFont val="方正仿宋_GBK"/>
        <charset val="134"/>
      </rPr>
      <t>对市场主体在丁安和黄河村种植水稻</t>
    </r>
    <r>
      <rPr>
        <sz val="16"/>
        <rFont val="Times New Roman"/>
        <charset val="134"/>
      </rPr>
      <t>230</t>
    </r>
    <r>
      <rPr>
        <sz val="16"/>
        <rFont val="方正仿宋_GBK"/>
        <charset val="134"/>
      </rPr>
      <t>亩，按</t>
    </r>
    <r>
      <rPr>
        <sz val="16"/>
        <rFont val="Times New Roman"/>
        <charset val="134"/>
      </rPr>
      <t>300</t>
    </r>
    <r>
      <rPr>
        <sz val="16"/>
        <rFont val="方正仿宋_GBK"/>
        <charset val="134"/>
      </rPr>
      <t>元</t>
    </r>
    <r>
      <rPr>
        <sz val="16"/>
        <rFont val="Times New Roman"/>
        <charset val="134"/>
      </rPr>
      <t>/</t>
    </r>
    <r>
      <rPr>
        <sz val="16"/>
        <rFont val="方正仿宋_GBK"/>
        <charset val="134"/>
      </rPr>
      <t>亩实行奖补，具体以实际验收数据为准。</t>
    </r>
  </si>
  <si>
    <t>城口县高楠镇方斗村、丁安村、黄河村</t>
  </si>
  <si>
    <r>
      <rPr>
        <sz val="16"/>
        <rFont val="方正仿宋_GBK"/>
        <charset val="134"/>
      </rPr>
      <t>项目实施可流转农户土地</t>
    </r>
    <r>
      <rPr>
        <sz val="16"/>
        <rFont val="Times New Roman"/>
        <charset val="134"/>
      </rPr>
      <t>150</t>
    </r>
    <r>
      <rPr>
        <sz val="16"/>
        <rFont val="方正仿宋_GBK"/>
        <charset val="134"/>
      </rPr>
      <t>亩，增加农户土地流转收入</t>
    </r>
    <r>
      <rPr>
        <sz val="16"/>
        <rFont val="Times New Roman"/>
        <charset val="134"/>
      </rPr>
      <t>7.5</t>
    </r>
    <r>
      <rPr>
        <sz val="16"/>
        <rFont val="方正仿宋_GBK"/>
        <charset val="134"/>
      </rPr>
      <t>万元；带动周边约</t>
    </r>
    <r>
      <rPr>
        <sz val="16"/>
        <rFont val="Times New Roman"/>
        <charset val="134"/>
      </rPr>
      <t>10</t>
    </r>
    <r>
      <rPr>
        <sz val="16"/>
        <rFont val="方正仿宋_GBK"/>
        <charset val="134"/>
      </rPr>
      <t>人就近务工，增加农户务工收入。</t>
    </r>
  </si>
  <si>
    <r>
      <rPr>
        <sz val="16"/>
        <rFont val="Times New Roman"/>
        <charset val="134"/>
      </rPr>
      <t>1.</t>
    </r>
    <r>
      <rPr>
        <sz val="16"/>
        <rFont val="方正仿宋_GBK"/>
        <charset val="134"/>
      </rPr>
      <t>群众参与：</t>
    </r>
    <r>
      <rPr>
        <sz val="16"/>
        <rFont val="Times New Roman"/>
        <charset val="134"/>
      </rPr>
      <t>9</t>
    </r>
    <r>
      <rPr>
        <sz val="16"/>
        <rFont val="方正仿宋_GBK"/>
        <charset val="134"/>
      </rPr>
      <t>人参与前期项目确定会议、决议，</t>
    </r>
    <r>
      <rPr>
        <sz val="16"/>
        <rFont val="Times New Roman"/>
        <charset val="134"/>
      </rPr>
      <t>7</t>
    </r>
    <r>
      <rPr>
        <sz val="16"/>
        <rFont val="方正仿宋_GBK"/>
        <charset val="134"/>
      </rPr>
      <t>人参与入库项目的选择，</t>
    </r>
    <r>
      <rPr>
        <sz val="16"/>
        <rFont val="Times New Roman"/>
        <charset val="134"/>
      </rPr>
      <t>3</t>
    </r>
    <r>
      <rPr>
        <sz val="16"/>
        <rFont val="方正仿宋_GBK"/>
        <charset val="134"/>
      </rPr>
      <t>人参与项目实施过程中施工质量和资金使用的监督等。</t>
    </r>
    <r>
      <rPr>
        <sz val="16"/>
        <rFont val="Times New Roman"/>
        <charset val="134"/>
      </rPr>
      <t xml:space="preserve">
2.</t>
    </r>
    <r>
      <rPr>
        <sz val="16"/>
        <rFont val="方正仿宋_GBK"/>
        <charset val="134"/>
      </rPr>
      <t>利益联结机制：项目实施一是带动群众就近务工，</t>
    </r>
    <r>
      <rPr>
        <sz val="16"/>
        <rFont val="Times New Roman"/>
        <charset val="134"/>
      </rPr>
      <t>80</t>
    </r>
    <r>
      <rPr>
        <sz val="16"/>
        <rFont val="方正仿宋_GBK"/>
        <charset val="134"/>
      </rPr>
      <t>元</t>
    </r>
    <r>
      <rPr>
        <sz val="16"/>
        <rFont val="Times New Roman"/>
        <charset val="134"/>
      </rPr>
      <t>/</t>
    </r>
    <r>
      <rPr>
        <sz val="16"/>
        <rFont val="方正仿宋_GBK"/>
        <charset val="134"/>
      </rPr>
      <t>天，二是流转农户土地，增加土地流转收入，</t>
    </r>
    <r>
      <rPr>
        <sz val="16"/>
        <rFont val="Times New Roman"/>
        <charset val="134"/>
      </rPr>
      <t>300</t>
    </r>
    <r>
      <rPr>
        <sz val="16"/>
        <rFont val="方正仿宋_GBK"/>
        <charset val="134"/>
      </rPr>
      <t>元</t>
    </r>
    <r>
      <rPr>
        <sz val="16"/>
        <rFont val="Times New Roman"/>
        <charset val="134"/>
      </rPr>
      <t>/</t>
    </r>
    <r>
      <rPr>
        <sz val="16"/>
        <rFont val="方正仿宋_GBK"/>
        <charset val="134"/>
      </rPr>
      <t>亩。</t>
    </r>
  </si>
  <si>
    <r>
      <rPr>
        <sz val="16"/>
        <rFont val="方正仿宋_GBK"/>
        <charset val="134"/>
      </rPr>
      <t>种植高山蔬菜</t>
    </r>
    <r>
      <rPr>
        <sz val="16"/>
        <rFont val="Times New Roman"/>
        <charset val="134"/>
      </rPr>
      <t>200</t>
    </r>
    <r>
      <rPr>
        <sz val="16"/>
        <rFont val="方正仿宋_GBK"/>
        <charset val="134"/>
      </rPr>
      <t>亩、水稻</t>
    </r>
    <r>
      <rPr>
        <sz val="16"/>
        <rFont val="Times New Roman"/>
        <charset val="134"/>
      </rPr>
      <t>230</t>
    </r>
    <r>
      <rPr>
        <sz val="16"/>
        <rFont val="方正仿宋_GBK"/>
        <charset val="134"/>
      </rPr>
      <t>亩，并按</t>
    </r>
    <r>
      <rPr>
        <sz val="16"/>
        <rFont val="Times New Roman"/>
        <charset val="134"/>
      </rPr>
      <t>300</t>
    </r>
    <r>
      <rPr>
        <sz val="16"/>
        <rFont val="方正仿宋_GBK"/>
        <charset val="134"/>
      </rPr>
      <t>元</t>
    </r>
    <r>
      <rPr>
        <sz val="16"/>
        <rFont val="Times New Roman"/>
        <charset val="134"/>
      </rPr>
      <t>/</t>
    </r>
    <r>
      <rPr>
        <sz val="16"/>
        <rFont val="方正仿宋_GBK"/>
        <charset val="134"/>
      </rPr>
      <t>亩标准进行奖补，具体以实际验收数据为准</t>
    </r>
  </si>
  <si>
    <r>
      <rPr>
        <sz val="16"/>
        <rFont val="方正仿宋_GBK"/>
        <charset val="134"/>
      </rPr>
      <t>种植高山蔬菜</t>
    </r>
    <r>
      <rPr>
        <sz val="16"/>
        <rFont val="Times New Roman"/>
        <charset val="134"/>
      </rPr>
      <t>200</t>
    </r>
    <r>
      <rPr>
        <sz val="16"/>
        <rFont val="方正仿宋_GBK"/>
        <charset val="134"/>
      </rPr>
      <t>亩、水稻</t>
    </r>
    <r>
      <rPr>
        <sz val="16"/>
        <rFont val="Times New Roman"/>
        <charset val="134"/>
      </rPr>
      <t>230</t>
    </r>
    <r>
      <rPr>
        <sz val="16"/>
        <rFont val="方正仿宋_GBK"/>
        <charset val="134"/>
      </rPr>
      <t>亩</t>
    </r>
  </si>
  <si>
    <r>
      <rPr>
        <sz val="16"/>
        <rFont val="方正仿宋_GBK"/>
        <charset val="134"/>
      </rPr>
      <t>增加老百姓务工收入</t>
    </r>
    <r>
      <rPr>
        <sz val="16"/>
        <rFont val="Times New Roman"/>
        <charset val="134"/>
      </rPr>
      <t>80</t>
    </r>
    <r>
      <rPr>
        <sz val="16"/>
        <rFont val="方正仿宋_GBK"/>
        <charset val="134"/>
      </rPr>
      <t>元</t>
    </r>
    <r>
      <rPr>
        <sz val="16"/>
        <rFont val="Times New Roman"/>
        <charset val="134"/>
      </rPr>
      <t>/</t>
    </r>
    <r>
      <rPr>
        <sz val="16"/>
        <rFont val="方正仿宋_GBK"/>
        <charset val="134"/>
      </rPr>
      <t>天</t>
    </r>
    <r>
      <rPr>
        <sz val="16"/>
        <rFont val="Times New Roman"/>
        <charset val="134"/>
      </rPr>
      <t>/</t>
    </r>
    <r>
      <rPr>
        <sz val="16"/>
        <rFont val="方正仿宋_GBK"/>
        <charset val="134"/>
      </rPr>
      <t>人，带动产业发展</t>
    </r>
  </si>
  <si>
    <r>
      <rPr>
        <sz val="16"/>
        <rFont val="方正仿宋_GBK"/>
        <charset val="134"/>
      </rPr>
      <t>受益农户</t>
    </r>
    <r>
      <rPr>
        <sz val="16"/>
        <rFont val="Times New Roman"/>
        <charset val="134"/>
      </rPr>
      <t>50</t>
    </r>
    <r>
      <rPr>
        <sz val="16"/>
        <rFont val="方正仿宋_GBK"/>
        <charset val="134"/>
      </rPr>
      <t>户</t>
    </r>
    <r>
      <rPr>
        <sz val="16"/>
        <rFont val="Times New Roman"/>
        <charset val="134"/>
      </rPr>
      <t>193</t>
    </r>
    <r>
      <rPr>
        <sz val="16"/>
        <rFont val="方正仿宋_GBK"/>
        <charset val="134"/>
      </rPr>
      <t>人，其中脱贫户</t>
    </r>
    <r>
      <rPr>
        <sz val="16"/>
        <rFont val="Times New Roman"/>
        <charset val="134"/>
      </rPr>
      <t>12</t>
    </r>
    <r>
      <rPr>
        <sz val="16"/>
        <rFont val="方正仿宋_GBK"/>
        <charset val="134"/>
      </rPr>
      <t>户</t>
    </r>
    <r>
      <rPr>
        <sz val="16"/>
        <rFont val="Times New Roman"/>
        <charset val="134"/>
      </rPr>
      <t>39</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</si>
  <si>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年高楠镇积分兑现制度改补为奖项目</t>
    </r>
  </si>
  <si>
    <r>
      <rPr>
        <sz val="16"/>
        <rFont val="方正仿宋_GBK"/>
        <charset val="134"/>
      </rPr>
      <t>在高楠镇</t>
    </r>
    <r>
      <rPr>
        <sz val="16"/>
        <rFont val="Times New Roman"/>
        <charset val="134"/>
      </rPr>
      <t>5</t>
    </r>
    <r>
      <rPr>
        <sz val="16"/>
        <rFont val="方正仿宋_GBK"/>
        <charset val="134"/>
      </rPr>
      <t>个村</t>
    </r>
    <r>
      <rPr>
        <sz val="16"/>
        <rFont val="Times New Roman"/>
        <charset val="134"/>
      </rPr>
      <t>1</t>
    </r>
    <r>
      <rPr>
        <sz val="16"/>
        <rFont val="方正仿宋_GBK"/>
        <charset val="134"/>
      </rPr>
      <t>个社区开展新时代文件实践积分兑换活动，围绕整治环境卫生、参与集体公益活动、遵纪守法、遵守公序良俗等内容设置积分，在新时代文明实践超市根据积分兑现奖励物品，有效助力乡村振兴。具体以高楠镇积分兑换实施方案为准。</t>
    </r>
  </si>
  <si>
    <r>
      <rPr>
        <sz val="16"/>
        <rFont val="方正仿宋_GBK"/>
        <charset val="134"/>
      </rPr>
      <t>通过新时代文明实践站积分兑换激发脱贫群众内生动力，防止政策养懒汉。项目实施可促使全镇</t>
    </r>
    <r>
      <rPr>
        <sz val="16"/>
        <rFont val="Times New Roman"/>
        <charset val="134"/>
      </rPr>
      <t>6000</t>
    </r>
    <r>
      <rPr>
        <sz val="16"/>
        <rFont val="方正仿宋_GBK"/>
        <charset val="134"/>
      </rPr>
      <t>余人口（含脱贫人口和监测对象</t>
    </r>
    <r>
      <rPr>
        <sz val="16"/>
        <rFont val="Times New Roman"/>
        <charset val="134"/>
      </rPr>
      <t>1216</t>
    </r>
    <r>
      <rPr>
        <sz val="16"/>
        <rFont val="方正仿宋_GBK"/>
        <charset val="134"/>
      </rPr>
      <t>人）通过保持家庭环境卫生、遵守村规民约、遵纪守法等方式获得积分，提升农户参与基层治理。</t>
    </r>
  </si>
  <si>
    <r>
      <rPr>
        <sz val="16"/>
        <rFont val="Times New Roman"/>
        <charset val="134"/>
      </rPr>
      <t>1.</t>
    </r>
    <r>
      <rPr>
        <sz val="16"/>
        <rFont val="方正仿宋_GBK"/>
        <charset val="134"/>
      </rPr>
      <t>群众参与：</t>
    </r>
    <r>
      <rPr>
        <sz val="16"/>
        <rFont val="Times New Roman"/>
        <charset val="134"/>
      </rPr>
      <t>26</t>
    </r>
    <r>
      <rPr>
        <sz val="16"/>
        <rFont val="方正仿宋_GBK"/>
        <charset val="134"/>
      </rPr>
      <t>人参与前期项目确定会议、决议，</t>
    </r>
    <r>
      <rPr>
        <sz val="16"/>
        <rFont val="Times New Roman"/>
        <charset val="134"/>
      </rPr>
      <t>10</t>
    </r>
    <r>
      <rPr>
        <sz val="16"/>
        <rFont val="方正仿宋_GBK"/>
        <charset val="134"/>
      </rPr>
      <t>人参与入库项目的选择，</t>
    </r>
    <r>
      <rPr>
        <sz val="16"/>
        <rFont val="Times New Roman"/>
        <charset val="134"/>
      </rPr>
      <t>4</t>
    </r>
    <r>
      <rPr>
        <sz val="16"/>
        <rFont val="方正仿宋_GBK"/>
        <charset val="134"/>
      </rPr>
      <t>人参与项目实施过程中施工质量和资金使用的监督等。</t>
    </r>
    <r>
      <rPr>
        <sz val="16"/>
        <rFont val="Times New Roman"/>
        <charset val="134"/>
      </rPr>
      <t xml:space="preserve">
2.</t>
    </r>
    <r>
      <rPr>
        <sz val="16"/>
        <rFont val="方正仿宋_GBK"/>
        <charset val="134"/>
      </rPr>
      <t>利益联结机制：贫困群众直接参与积分兑换带来的优惠，可直接用积分兑换日用品，激发贫困群众内生动力，防止政策养。</t>
    </r>
  </si>
  <si>
    <r>
      <rPr>
        <sz val="16"/>
        <rFont val="方正仿宋_GBK"/>
        <charset val="134"/>
      </rPr>
      <t>在高楠镇</t>
    </r>
    <r>
      <rPr>
        <sz val="16"/>
        <rFont val="Times New Roman"/>
        <charset val="134"/>
      </rPr>
      <t>5</t>
    </r>
    <r>
      <rPr>
        <sz val="16"/>
        <rFont val="方正仿宋_GBK"/>
        <charset val="134"/>
      </rPr>
      <t>个村</t>
    </r>
    <r>
      <rPr>
        <sz val="16"/>
        <rFont val="Times New Roman"/>
        <charset val="134"/>
      </rPr>
      <t>1</t>
    </r>
    <r>
      <rPr>
        <sz val="16"/>
        <rFont val="方正仿宋_GBK"/>
        <charset val="134"/>
      </rPr>
      <t>个社区开展乡风文明建设、新时代文件实践积分兑换制度，围绕整治环境卫生、参与集体公益活动、遵纪守法、遵守公序良俗等内容设置积分，在新时代文明实践超市根据积分兑现奖励物品。</t>
    </r>
  </si>
  <si>
    <r>
      <rPr>
        <sz val="16"/>
        <rFont val="Times New Roman"/>
        <charset val="134"/>
      </rPr>
      <t>5</t>
    </r>
    <r>
      <rPr>
        <sz val="16"/>
        <rFont val="方正仿宋_GBK"/>
        <charset val="134"/>
      </rPr>
      <t>个村</t>
    </r>
    <r>
      <rPr>
        <sz val="16"/>
        <rFont val="Times New Roman"/>
        <charset val="134"/>
      </rPr>
      <t>1</t>
    </r>
    <r>
      <rPr>
        <sz val="16"/>
        <rFont val="方正仿宋_GBK"/>
        <charset val="134"/>
      </rPr>
      <t>个社区开展新时代文件实践积分兑换活动</t>
    </r>
  </si>
  <si>
    <r>
      <rPr>
        <sz val="16"/>
        <rFont val="Times New Roman"/>
        <charset val="134"/>
      </rPr>
      <t>1216</t>
    </r>
    <r>
      <rPr>
        <sz val="16"/>
        <rFont val="方正仿宋_GBK"/>
        <charset val="134"/>
      </rPr>
      <t>人脱贫人口和监测人口受益</t>
    </r>
  </si>
  <si>
    <r>
      <rPr>
        <sz val="16"/>
        <rFont val="方正仿宋_GBK"/>
        <charset val="134"/>
      </rPr>
      <t>城口县</t>
    </r>
    <r>
      <rPr>
        <sz val="16"/>
        <rFont val="Times New Roman"/>
        <charset val="134"/>
      </rPr>
      <t>2024</t>
    </r>
    <r>
      <rPr>
        <sz val="16"/>
        <rFont val="方正仿宋_GBK"/>
        <charset val="134"/>
      </rPr>
      <t>年高楠镇食用菌产业提升示范基地</t>
    </r>
  </si>
  <si>
    <r>
      <rPr>
        <sz val="16"/>
        <rFont val="Times New Roman"/>
        <charset val="134"/>
      </rPr>
      <t>1.</t>
    </r>
    <r>
      <rPr>
        <sz val="16"/>
        <rFont val="方正仿宋_GBK"/>
        <charset val="134"/>
      </rPr>
      <t>对市场主体种植的约</t>
    </r>
    <r>
      <rPr>
        <sz val="16"/>
        <rFont val="Times New Roman"/>
        <charset val="134"/>
      </rPr>
      <t>30</t>
    </r>
    <r>
      <rPr>
        <sz val="16"/>
        <rFont val="方正仿宋_GBK"/>
        <charset val="134"/>
      </rPr>
      <t>亩羊肚菌按照标准棚</t>
    </r>
    <r>
      <rPr>
        <sz val="16"/>
        <rFont val="Times New Roman"/>
        <charset val="134"/>
      </rPr>
      <t>1.8</t>
    </r>
    <r>
      <rPr>
        <sz val="16"/>
        <rFont val="方正仿宋_GBK"/>
        <charset val="134"/>
      </rPr>
      <t>万元</t>
    </r>
    <r>
      <rPr>
        <sz val="16"/>
        <rFont val="Times New Roman"/>
        <charset val="134"/>
      </rPr>
      <t>/</t>
    </r>
    <r>
      <rPr>
        <sz val="16"/>
        <rFont val="方正仿宋_GBK"/>
        <charset val="134"/>
      </rPr>
      <t>亩、种植面积按</t>
    </r>
    <r>
      <rPr>
        <sz val="16"/>
        <rFont val="Times New Roman"/>
        <charset val="134"/>
      </rPr>
      <t>1800</t>
    </r>
    <r>
      <rPr>
        <sz val="16"/>
        <rFont val="方正仿宋_GBK"/>
        <charset val="134"/>
      </rPr>
      <t>元</t>
    </r>
    <r>
      <rPr>
        <sz val="16"/>
        <rFont val="Times New Roman"/>
        <charset val="134"/>
      </rPr>
      <t>/</t>
    </r>
    <r>
      <rPr>
        <sz val="16"/>
        <rFont val="方正仿宋_GBK"/>
        <charset val="134"/>
      </rPr>
      <t>亩的标准进行奖补（简易棚不再奖补），具体以实际验收数据为准。</t>
    </r>
    <r>
      <rPr>
        <sz val="16"/>
        <rFont val="Times New Roman"/>
        <charset val="134"/>
      </rPr>
      <t xml:space="preserve">
2.</t>
    </r>
    <r>
      <rPr>
        <sz val="16"/>
        <rFont val="方正仿宋_GBK"/>
        <charset val="134"/>
      </rPr>
      <t>对市场主体种植的约</t>
    </r>
    <r>
      <rPr>
        <sz val="16"/>
        <rFont val="Times New Roman"/>
        <charset val="134"/>
      </rPr>
      <t>100</t>
    </r>
    <r>
      <rPr>
        <sz val="16"/>
        <rFont val="方正仿宋_GBK"/>
        <charset val="134"/>
      </rPr>
      <t>万元香菇按照新建出菇大棚全钢架棚</t>
    </r>
    <r>
      <rPr>
        <sz val="16"/>
        <rFont val="Times New Roman"/>
        <charset val="134"/>
      </rPr>
      <t>2.4</t>
    </r>
    <r>
      <rPr>
        <sz val="16"/>
        <rFont val="方正仿宋_GBK"/>
        <charset val="134"/>
      </rPr>
      <t>万元</t>
    </r>
    <r>
      <rPr>
        <sz val="16"/>
        <rFont val="Times New Roman"/>
        <charset val="134"/>
      </rPr>
      <t>/</t>
    </r>
    <r>
      <rPr>
        <sz val="16"/>
        <rFont val="方正仿宋_GBK"/>
        <charset val="134"/>
      </rPr>
      <t>亩、钢木棚</t>
    </r>
    <r>
      <rPr>
        <sz val="16"/>
        <rFont val="Times New Roman"/>
        <charset val="134"/>
      </rPr>
      <t>1.6</t>
    </r>
    <r>
      <rPr>
        <sz val="16"/>
        <rFont val="方正仿宋_GBK"/>
        <charset val="134"/>
      </rPr>
      <t>万元</t>
    </r>
    <r>
      <rPr>
        <sz val="16"/>
        <rFont val="Times New Roman"/>
        <charset val="134"/>
      </rPr>
      <t>/</t>
    </r>
    <r>
      <rPr>
        <sz val="16"/>
        <rFont val="方正仿宋_GBK"/>
        <charset val="134"/>
      </rPr>
      <t>亩、简易棚</t>
    </r>
    <r>
      <rPr>
        <sz val="16"/>
        <rFont val="Times New Roman"/>
        <charset val="134"/>
      </rPr>
      <t>0.8</t>
    </r>
    <r>
      <rPr>
        <sz val="16"/>
        <rFont val="方正仿宋_GBK"/>
        <charset val="134"/>
      </rPr>
      <t>万元</t>
    </r>
    <r>
      <rPr>
        <sz val="16"/>
        <rFont val="Times New Roman"/>
        <charset val="134"/>
      </rPr>
      <t>/</t>
    </r>
    <r>
      <rPr>
        <sz val="16"/>
        <rFont val="方正仿宋_GBK"/>
        <charset val="134"/>
      </rPr>
      <t>亩、菌袋</t>
    </r>
    <r>
      <rPr>
        <sz val="16"/>
        <rFont val="Times New Roman"/>
        <charset val="134"/>
      </rPr>
      <t>0.2</t>
    </r>
    <r>
      <rPr>
        <sz val="16"/>
        <rFont val="方正仿宋_GBK"/>
        <charset val="134"/>
      </rPr>
      <t>元</t>
    </r>
    <r>
      <rPr>
        <sz val="16"/>
        <rFont val="Times New Roman"/>
        <charset val="134"/>
      </rPr>
      <t>/</t>
    </r>
    <r>
      <rPr>
        <sz val="16"/>
        <rFont val="方正仿宋_GBK"/>
        <charset val="134"/>
      </rPr>
      <t>袋的标准进行奖补，具体以实际验收数据为准。</t>
    </r>
  </si>
  <si>
    <r>
      <rPr>
        <sz val="16"/>
        <rFont val="Times New Roman"/>
        <charset val="134"/>
      </rPr>
      <t>1.</t>
    </r>
    <r>
      <rPr>
        <sz val="16"/>
        <rFont val="方正仿宋_GBK"/>
        <charset val="134"/>
      </rPr>
      <t>羊肚菌菌种植奖补项目实施可带动岭楠村</t>
    </r>
    <r>
      <rPr>
        <sz val="16"/>
        <rFont val="Times New Roman"/>
        <charset val="134"/>
      </rPr>
      <t>10</t>
    </r>
    <r>
      <rPr>
        <sz val="16"/>
        <rFont val="方正仿宋_GBK"/>
        <charset val="134"/>
      </rPr>
      <t>人，其中脱贫户</t>
    </r>
    <r>
      <rPr>
        <sz val="16"/>
        <rFont val="Times New Roman"/>
        <charset val="134"/>
      </rPr>
      <t>3</t>
    </r>
    <r>
      <rPr>
        <sz val="16"/>
        <rFont val="方正仿宋_GBK"/>
        <charset val="134"/>
      </rPr>
      <t>人就业，人均增收</t>
    </r>
    <r>
      <rPr>
        <sz val="16"/>
        <rFont val="Times New Roman"/>
        <charset val="134"/>
      </rPr>
      <t>80</t>
    </r>
    <r>
      <rPr>
        <sz val="16"/>
        <rFont val="方正仿宋_GBK"/>
        <charset val="134"/>
      </rPr>
      <t>元</t>
    </r>
    <r>
      <rPr>
        <sz val="16"/>
        <rFont val="Times New Roman"/>
        <charset val="134"/>
      </rPr>
      <t>/</t>
    </r>
    <r>
      <rPr>
        <sz val="16"/>
        <rFont val="方正仿宋_GBK"/>
        <charset val="134"/>
      </rPr>
      <t>天。</t>
    </r>
    <r>
      <rPr>
        <sz val="16"/>
        <rFont val="Times New Roman"/>
        <charset val="134"/>
      </rPr>
      <t xml:space="preserve">
2.</t>
    </r>
    <r>
      <rPr>
        <sz val="16"/>
        <rFont val="方正仿宋_GBK"/>
        <charset val="134"/>
      </rPr>
      <t>香菇种植奖补项目实施可为黄河村和岭楠村约</t>
    </r>
    <r>
      <rPr>
        <sz val="16"/>
        <rFont val="Times New Roman"/>
        <charset val="134"/>
      </rPr>
      <t>40</t>
    </r>
    <r>
      <rPr>
        <sz val="16"/>
        <rFont val="方正仿宋_GBK"/>
        <charset val="134"/>
      </rPr>
      <t>人提供务工就业岗位，其中脱贫户和监测对象</t>
    </r>
    <r>
      <rPr>
        <sz val="16"/>
        <rFont val="Times New Roman"/>
        <charset val="134"/>
      </rPr>
      <t>8</t>
    </r>
    <r>
      <rPr>
        <sz val="16"/>
        <rFont val="方正仿宋_GBK"/>
        <charset val="134"/>
      </rPr>
      <t>人，每人增收</t>
    </r>
    <r>
      <rPr>
        <sz val="16"/>
        <rFont val="Times New Roman"/>
        <charset val="134"/>
      </rPr>
      <t>80</t>
    </r>
    <r>
      <rPr>
        <sz val="16"/>
        <rFont val="方正仿宋_GBK"/>
        <charset val="134"/>
      </rPr>
      <t>元</t>
    </r>
    <r>
      <rPr>
        <sz val="16"/>
        <rFont val="Times New Roman"/>
        <charset val="134"/>
      </rPr>
      <t>/</t>
    </r>
    <r>
      <rPr>
        <sz val="16"/>
        <rFont val="方正仿宋_GBK"/>
        <charset val="134"/>
      </rPr>
      <t>天。</t>
    </r>
  </si>
  <si>
    <r>
      <rPr>
        <sz val="16"/>
        <rFont val="Times New Roman"/>
        <charset val="134"/>
      </rPr>
      <t>1.</t>
    </r>
    <r>
      <rPr>
        <sz val="16"/>
        <rFont val="方正仿宋_GBK"/>
        <charset val="134"/>
      </rPr>
      <t>群众参与：</t>
    </r>
    <r>
      <rPr>
        <sz val="16"/>
        <rFont val="Times New Roman"/>
        <charset val="134"/>
      </rPr>
      <t>12</t>
    </r>
    <r>
      <rPr>
        <sz val="16"/>
        <rFont val="方正仿宋_GBK"/>
        <charset val="134"/>
      </rPr>
      <t>人参与前期项目确定会议、决议，</t>
    </r>
    <r>
      <rPr>
        <sz val="16"/>
        <rFont val="Times New Roman"/>
        <charset val="134"/>
      </rPr>
      <t>9</t>
    </r>
    <r>
      <rPr>
        <sz val="16"/>
        <rFont val="方正仿宋_GBK"/>
        <charset val="134"/>
      </rPr>
      <t>人参与入库项目的选择，</t>
    </r>
    <r>
      <rPr>
        <sz val="16"/>
        <rFont val="Times New Roman"/>
        <charset val="134"/>
      </rPr>
      <t>3</t>
    </r>
    <r>
      <rPr>
        <sz val="16"/>
        <rFont val="方正仿宋_GBK"/>
        <charset val="134"/>
      </rPr>
      <t>人参与项目实施过程中施工质量和资金使用的监督等。</t>
    </r>
    <r>
      <rPr>
        <sz val="16"/>
        <rFont val="Times New Roman"/>
        <charset val="134"/>
      </rPr>
      <t xml:space="preserve">
2.</t>
    </r>
    <r>
      <rPr>
        <sz val="16"/>
        <rFont val="方正仿宋_GBK"/>
        <charset val="134"/>
      </rPr>
      <t>利益联结机制：该项目可带动岭楠村专业合作社发展羊肚菌</t>
    </r>
    <r>
      <rPr>
        <sz val="16"/>
        <rFont val="Times New Roman"/>
        <charset val="134"/>
      </rPr>
      <t>30</t>
    </r>
    <r>
      <rPr>
        <sz val="16"/>
        <rFont val="方正仿宋_GBK"/>
        <charset val="134"/>
      </rPr>
      <t>亩，增加群众产业收入。带动其余群众通过土地流转或务工增加收入。</t>
    </r>
  </si>
  <si>
    <r>
      <rPr>
        <sz val="16"/>
        <rFont val="方正仿宋_GBK"/>
        <charset val="134"/>
      </rPr>
      <t>种植羊肚菌</t>
    </r>
    <r>
      <rPr>
        <sz val="16"/>
        <rFont val="Times New Roman"/>
        <charset val="134"/>
      </rPr>
      <t>60</t>
    </r>
    <r>
      <rPr>
        <sz val="16"/>
        <rFont val="方正仿宋_GBK"/>
        <charset val="134"/>
      </rPr>
      <t>亩、生产出菇菌袋</t>
    </r>
    <r>
      <rPr>
        <sz val="16"/>
        <rFont val="Times New Roman"/>
        <charset val="134"/>
      </rPr>
      <t>100</t>
    </r>
    <r>
      <rPr>
        <sz val="16"/>
        <rFont val="方正仿宋_GBK"/>
        <charset val="134"/>
      </rPr>
      <t>万袋</t>
    </r>
  </si>
  <si>
    <r>
      <rPr>
        <sz val="16"/>
        <rFont val="Times New Roman"/>
        <charset val="134"/>
      </rPr>
      <t>1.</t>
    </r>
    <r>
      <rPr>
        <sz val="16"/>
        <rFont val="方正仿宋_GBK"/>
        <charset val="134"/>
      </rPr>
      <t>羊肚菌按照标准棚</t>
    </r>
    <r>
      <rPr>
        <sz val="16"/>
        <rFont val="Times New Roman"/>
        <charset val="134"/>
      </rPr>
      <t>1.8</t>
    </r>
    <r>
      <rPr>
        <sz val="16"/>
        <rFont val="方正仿宋_GBK"/>
        <charset val="134"/>
      </rPr>
      <t>万元</t>
    </r>
    <r>
      <rPr>
        <sz val="16"/>
        <rFont val="Times New Roman"/>
        <charset val="134"/>
      </rPr>
      <t>/</t>
    </r>
    <r>
      <rPr>
        <sz val="16"/>
        <rFont val="方正仿宋_GBK"/>
        <charset val="134"/>
      </rPr>
      <t>亩、种植面积按</t>
    </r>
    <r>
      <rPr>
        <sz val="16"/>
        <rFont val="Times New Roman"/>
        <charset val="134"/>
      </rPr>
      <t>1800</t>
    </r>
    <r>
      <rPr>
        <sz val="16"/>
        <rFont val="方正仿宋_GBK"/>
        <charset val="134"/>
      </rPr>
      <t>元</t>
    </r>
    <r>
      <rPr>
        <sz val="16"/>
        <rFont val="Times New Roman"/>
        <charset val="134"/>
      </rPr>
      <t>/</t>
    </r>
    <r>
      <rPr>
        <sz val="16"/>
        <rFont val="方正仿宋_GBK"/>
        <charset val="134"/>
      </rPr>
      <t>亩</t>
    </r>
    <r>
      <rPr>
        <sz val="16"/>
        <rFont val="Times New Roman"/>
        <charset val="134"/>
      </rPr>
      <t xml:space="preserve">
2.</t>
    </r>
    <r>
      <rPr>
        <sz val="16"/>
        <rFont val="方正仿宋_GBK"/>
        <charset val="134"/>
      </rPr>
      <t>香菇大棚全钢架棚</t>
    </r>
    <r>
      <rPr>
        <sz val="16"/>
        <rFont val="Times New Roman"/>
        <charset val="134"/>
      </rPr>
      <t>2.4</t>
    </r>
    <r>
      <rPr>
        <sz val="16"/>
        <rFont val="方正仿宋_GBK"/>
        <charset val="134"/>
      </rPr>
      <t>万元</t>
    </r>
    <r>
      <rPr>
        <sz val="16"/>
        <rFont val="Times New Roman"/>
        <charset val="134"/>
      </rPr>
      <t>/</t>
    </r>
    <r>
      <rPr>
        <sz val="16"/>
        <rFont val="方正仿宋_GBK"/>
        <charset val="134"/>
      </rPr>
      <t>亩、钢木棚</t>
    </r>
    <r>
      <rPr>
        <sz val="16"/>
        <rFont val="Times New Roman"/>
        <charset val="134"/>
      </rPr>
      <t>1.6</t>
    </r>
    <r>
      <rPr>
        <sz val="16"/>
        <rFont val="方正仿宋_GBK"/>
        <charset val="134"/>
      </rPr>
      <t>万元</t>
    </r>
    <r>
      <rPr>
        <sz val="16"/>
        <rFont val="Times New Roman"/>
        <charset val="134"/>
      </rPr>
      <t>/</t>
    </r>
    <r>
      <rPr>
        <sz val="16"/>
        <rFont val="方正仿宋_GBK"/>
        <charset val="134"/>
      </rPr>
      <t>亩、简易棚</t>
    </r>
    <r>
      <rPr>
        <sz val="16"/>
        <rFont val="Times New Roman"/>
        <charset val="134"/>
      </rPr>
      <t>0.8</t>
    </r>
    <r>
      <rPr>
        <sz val="16"/>
        <rFont val="方正仿宋_GBK"/>
        <charset val="134"/>
      </rPr>
      <t>万元</t>
    </r>
    <r>
      <rPr>
        <sz val="16"/>
        <rFont val="Times New Roman"/>
        <charset val="134"/>
      </rPr>
      <t>/</t>
    </r>
    <r>
      <rPr>
        <sz val="16"/>
        <rFont val="方正仿宋_GBK"/>
        <charset val="134"/>
      </rPr>
      <t>亩、菌袋</t>
    </r>
    <r>
      <rPr>
        <sz val="16"/>
        <rFont val="Times New Roman"/>
        <charset val="134"/>
      </rPr>
      <t>0.2</t>
    </r>
    <r>
      <rPr>
        <sz val="16"/>
        <rFont val="方正仿宋_GBK"/>
        <charset val="134"/>
      </rPr>
      <t>元</t>
    </r>
    <r>
      <rPr>
        <sz val="16"/>
        <rFont val="Times New Roman"/>
        <charset val="134"/>
      </rPr>
      <t>/</t>
    </r>
    <r>
      <rPr>
        <sz val="16"/>
        <rFont val="方正仿宋_GBK"/>
        <charset val="134"/>
      </rPr>
      <t>袋的标准</t>
    </r>
  </si>
  <si>
    <r>
      <rPr>
        <sz val="16"/>
        <rFont val="方正仿宋_GBK"/>
        <charset val="134"/>
      </rPr>
      <t>该项目可带动岭楠村专业合作社发展羊肚菌</t>
    </r>
    <r>
      <rPr>
        <sz val="16"/>
        <rFont val="Times New Roman"/>
        <charset val="134"/>
      </rPr>
      <t>30</t>
    </r>
    <r>
      <rPr>
        <sz val="16"/>
        <rFont val="方正仿宋_GBK"/>
        <charset val="134"/>
      </rPr>
      <t>亩，增加群众产业收入。带动其余群众通过土地流转</t>
    </r>
    <r>
      <rPr>
        <sz val="16"/>
        <rFont val="Times New Roman"/>
        <charset val="134"/>
      </rPr>
      <t>600</t>
    </r>
    <r>
      <rPr>
        <sz val="16"/>
        <rFont val="方正仿宋_GBK"/>
        <charset val="134"/>
      </rPr>
      <t>元</t>
    </r>
    <r>
      <rPr>
        <sz val="16"/>
        <rFont val="Times New Roman"/>
        <charset val="134"/>
      </rPr>
      <t>/</t>
    </r>
    <r>
      <rPr>
        <sz val="16"/>
        <rFont val="方正仿宋_GBK"/>
        <charset val="134"/>
      </rPr>
      <t>亩，或务工增加收入</t>
    </r>
    <r>
      <rPr>
        <sz val="16"/>
        <rFont val="Times New Roman"/>
        <charset val="134"/>
      </rPr>
      <t>80</t>
    </r>
    <r>
      <rPr>
        <sz val="16"/>
        <rFont val="方正仿宋_GBK"/>
        <charset val="134"/>
      </rPr>
      <t>元</t>
    </r>
    <r>
      <rPr>
        <sz val="16"/>
        <rFont val="Times New Roman"/>
        <charset val="134"/>
      </rPr>
      <t>/</t>
    </r>
    <r>
      <rPr>
        <sz val="16"/>
        <rFont val="方正仿宋_GBK"/>
        <charset val="134"/>
      </rPr>
      <t>天。</t>
    </r>
  </si>
  <si>
    <r>
      <rPr>
        <sz val="16"/>
        <rFont val="Times New Roman"/>
        <charset val="134"/>
      </rPr>
      <t>40</t>
    </r>
    <r>
      <rPr>
        <sz val="16"/>
        <rFont val="方正仿宋_GBK"/>
        <charset val="134"/>
      </rPr>
      <t>人脱贫人口和监测人口受益</t>
    </r>
  </si>
  <si>
    <r>
      <rPr>
        <sz val="16"/>
        <rFont val="方正仿宋_GBK"/>
        <charset val="134"/>
      </rPr>
      <t>城口县龙田乡团堡村</t>
    </r>
    <r>
      <rPr>
        <sz val="16"/>
        <rFont val="Times New Roman"/>
        <charset val="134"/>
      </rPr>
      <t>5</t>
    </r>
    <r>
      <rPr>
        <sz val="16"/>
        <rFont val="方正仿宋_GBK"/>
        <charset val="134"/>
      </rPr>
      <t>组自然村通硬化路工程</t>
    </r>
  </si>
  <si>
    <r>
      <rPr>
        <sz val="16"/>
        <rFont val="方正仿宋_GBK"/>
        <charset val="134"/>
      </rPr>
      <t>硬化长</t>
    </r>
    <r>
      <rPr>
        <sz val="16"/>
        <rFont val="Times New Roman"/>
        <charset val="134"/>
      </rPr>
      <t>4.61</t>
    </r>
    <r>
      <rPr>
        <sz val="16"/>
        <rFont val="方正仿宋_GBK"/>
        <charset val="134"/>
      </rPr>
      <t>公里、宽</t>
    </r>
    <r>
      <rPr>
        <sz val="16"/>
        <rFont val="Times New Roman"/>
        <charset val="134"/>
      </rPr>
      <t>4.5</t>
    </r>
    <r>
      <rPr>
        <sz val="16"/>
        <rFont val="方正仿宋_GBK"/>
        <charset val="134"/>
      </rPr>
      <t>公里产业路（通畅）</t>
    </r>
  </si>
  <si>
    <t>团堡村</t>
  </si>
  <si>
    <r>
      <rPr>
        <sz val="16"/>
        <rFont val="Times New Roman"/>
        <charset val="134"/>
      </rPr>
      <t>1.</t>
    </r>
    <r>
      <rPr>
        <sz val="16"/>
        <rFont val="方正仿宋_GBK"/>
        <charset val="134"/>
      </rPr>
      <t>项目的建设将带动生猪养殖企业和老腊肉加工企业的发展，能大幅度缩小</t>
    </r>
    <r>
      <rPr>
        <sz val="16"/>
        <rFont val="Times New Roman"/>
        <charset val="134"/>
      </rPr>
      <t>100</t>
    </r>
    <r>
      <rPr>
        <sz val="16"/>
        <rFont val="方正仿宋_GBK"/>
        <charset val="134"/>
      </rPr>
      <t>亩露地蔬菜产品的运输成本，增加集体经济组织的利益，使群众增加分红收入。</t>
    </r>
    <r>
      <rPr>
        <sz val="16"/>
        <rFont val="Times New Roman"/>
        <charset val="134"/>
      </rPr>
      <t>2.</t>
    </r>
    <r>
      <rPr>
        <sz val="16"/>
        <rFont val="方正仿宋_GBK"/>
        <charset val="134"/>
      </rPr>
      <t>项目的建设能解决周围脱贫户的务工，增加群众务工收入。</t>
    </r>
    <r>
      <rPr>
        <sz val="16"/>
        <rFont val="Times New Roman"/>
        <charset val="134"/>
      </rPr>
      <t>3.</t>
    </r>
    <r>
      <rPr>
        <sz val="16"/>
        <rFont val="方正仿宋_GBK"/>
        <charset val="134"/>
      </rPr>
      <t>前期群众参与项目质量的讨论，对工程质量进行监督，在项目实施完成后进行管护。</t>
    </r>
  </si>
  <si>
    <r>
      <rPr>
        <sz val="16"/>
        <rFont val="Times New Roman"/>
        <charset val="134"/>
      </rPr>
      <t>1.</t>
    </r>
    <r>
      <rPr>
        <sz val="16"/>
        <rFont val="方正仿宋_GBK"/>
        <charset val="134"/>
      </rPr>
      <t>有利于团堡村</t>
    </r>
    <r>
      <rPr>
        <sz val="16"/>
        <rFont val="Times New Roman"/>
        <charset val="134"/>
      </rPr>
      <t>5</t>
    </r>
    <r>
      <rPr>
        <sz val="16"/>
        <rFont val="方正仿宋_GBK"/>
        <charset val="134"/>
      </rPr>
      <t>组</t>
    </r>
    <r>
      <rPr>
        <sz val="16"/>
        <rFont val="Times New Roman"/>
        <charset val="134"/>
      </rPr>
      <t>1500</t>
    </r>
    <r>
      <rPr>
        <sz val="16"/>
        <rFont val="方正仿宋_GBK"/>
        <charset val="134"/>
      </rPr>
      <t>头生猪养殖和</t>
    </r>
    <r>
      <rPr>
        <sz val="16"/>
        <rFont val="Times New Roman"/>
        <charset val="134"/>
      </rPr>
      <t>100</t>
    </r>
    <r>
      <rPr>
        <sz val="16"/>
        <rFont val="方正仿宋_GBK"/>
        <charset val="134"/>
      </rPr>
      <t>亩露地蔬菜基地的产业发展，减少农产品运输时间及成本，更好的发展农文旅融合，带动经济效益；</t>
    </r>
    <r>
      <rPr>
        <sz val="16"/>
        <rFont val="Times New Roman"/>
        <charset val="134"/>
      </rPr>
      <t>2.</t>
    </r>
    <r>
      <rPr>
        <sz val="16"/>
        <rFont val="方正仿宋_GBK"/>
        <charset val="134"/>
      </rPr>
      <t>方便</t>
    </r>
    <r>
      <rPr>
        <sz val="16"/>
        <rFont val="Times New Roman"/>
        <charset val="134"/>
      </rPr>
      <t>5</t>
    </r>
    <r>
      <rPr>
        <sz val="16"/>
        <rFont val="方正仿宋_GBK"/>
        <charset val="134"/>
      </rPr>
      <t>组及附近</t>
    </r>
    <r>
      <rPr>
        <sz val="16"/>
        <rFont val="Times New Roman"/>
        <charset val="134"/>
      </rPr>
      <t>25</t>
    </r>
    <r>
      <rPr>
        <sz val="16"/>
        <rFont val="方正仿宋_GBK"/>
        <charset val="134"/>
      </rPr>
      <t>户</t>
    </r>
    <r>
      <rPr>
        <sz val="16"/>
        <rFont val="Times New Roman"/>
        <charset val="134"/>
      </rPr>
      <t>132</t>
    </r>
    <r>
      <rPr>
        <sz val="16"/>
        <rFont val="方正仿宋_GBK"/>
        <charset val="134"/>
      </rPr>
      <t>人的生产生活出行难问题；</t>
    </r>
    <r>
      <rPr>
        <sz val="16"/>
        <rFont val="Times New Roman"/>
        <charset val="134"/>
      </rPr>
      <t>3.</t>
    </r>
    <r>
      <rPr>
        <sz val="16"/>
        <rFont val="方正仿宋_GBK"/>
        <charset val="134"/>
      </rPr>
      <t>实现</t>
    </r>
    <r>
      <rPr>
        <sz val="16"/>
        <rFont val="Times New Roman"/>
        <charset val="134"/>
      </rPr>
      <t>30</t>
    </r>
    <r>
      <rPr>
        <sz val="16"/>
        <rFont val="方正仿宋_GBK"/>
        <charset val="134"/>
      </rPr>
      <t>余脱贫户就近务工，增加脱贫户的劳务收入。</t>
    </r>
  </si>
  <si>
    <r>
      <rPr>
        <sz val="16"/>
        <rFont val="方正仿宋_GBK"/>
        <charset val="134"/>
      </rPr>
      <t>通畅产业路</t>
    </r>
    <r>
      <rPr>
        <sz val="16"/>
        <rFont val="Times New Roman"/>
        <charset val="134"/>
      </rPr>
      <t>4.61</t>
    </r>
    <r>
      <rPr>
        <sz val="16"/>
        <rFont val="方正仿宋_GBK"/>
        <charset val="134"/>
      </rPr>
      <t>公里</t>
    </r>
  </si>
  <si>
    <r>
      <rPr>
        <sz val="16"/>
        <rFont val="方正仿宋_GBK"/>
        <charset val="134"/>
      </rPr>
      <t>项目竣工验</t>
    </r>
    <r>
      <rPr>
        <sz val="16"/>
        <rFont val="Times New Roman"/>
        <charset val="134"/>
      </rPr>
      <t xml:space="preserve">
</t>
    </r>
    <r>
      <rPr>
        <sz val="16"/>
        <rFont val="方正仿宋_GBK"/>
        <charset val="134"/>
      </rPr>
      <t>收合格率</t>
    </r>
    <r>
      <rPr>
        <sz val="16"/>
        <rFont val="Times New Roman"/>
        <charset val="134"/>
      </rPr>
      <t>100%</t>
    </r>
  </si>
  <si>
    <r>
      <rPr>
        <sz val="16"/>
        <rFont val="方正仿宋_GBK"/>
        <charset val="134"/>
      </rPr>
      <t>项目完工及</t>
    </r>
    <r>
      <rPr>
        <sz val="16"/>
        <rFont val="Times New Roman"/>
        <charset val="134"/>
      </rPr>
      <t xml:space="preserve">
</t>
    </r>
    <r>
      <rPr>
        <sz val="16"/>
        <rFont val="方正仿宋_GBK"/>
        <charset val="134"/>
      </rPr>
      <t>时率</t>
    </r>
    <r>
      <rPr>
        <sz val="16"/>
        <rFont val="Times New Roman"/>
        <charset val="134"/>
      </rPr>
      <t>100%</t>
    </r>
  </si>
  <si>
    <r>
      <rPr>
        <sz val="16"/>
        <rFont val="方正仿宋_GBK"/>
        <charset val="134"/>
      </rPr>
      <t>实现</t>
    </r>
    <r>
      <rPr>
        <sz val="16"/>
        <rFont val="Times New Roman"/>
        <charset val="134"/>
      </rPr>
      <t>30</t>
    </r>
    <r>
      <rPr>
        <sz val="16"/>
        <rFont val="方正仿宋_GBK"/>
        <charset val="134"/>
      </rPr>
      <t>余脱贫户和一般农户就近务工，增加人均</t>
    </r>
    <r>
      <rPr>
        <sz val="16"/>
        <rFont val="Times New Roman"/>
        <charset val="134"/>
      </rPr>
      <t>8000</t>
    </r>
    <r>
      <rPr>
        <sz val="16"/>
        <rFont val="方正仿宋_GBK"/>
        <charset val="134"/>
      </rPr>
      <t>元的劳务收入。</t>
    </r>
  </si>
  <si>
    <r>
      <rPr>
        <sz val="16"/>
        <rFont val="Times New Roman"/>
        <charset val="134"/>
      </rPr>
      <t>1320</t>
    </r>
    <r>
      <rPr>
        <sz val="16"/>
        <rFont val="方正仿宋_GBK"/>
        <charset val="134"/>
      </rPr>
      <t>余名群众受益受益</t>
    </r>
  </si>
  <si>
    <r>
      <rPr>
        <sz val="16"/>
        <rFont val="方正仿宋_GBK"/>
        <charset val="134"/>
      </rPr>
      <t>维修使用</t>
    </r>
    <r>
      <rPr>
        <sz val="16"/>
        <rFont val="Times New Roman"/>
        <charset val="134"/>
      </rPr>
      <t xml:space="preserve">
</t>
    </r>
    <r>
      <rPr>
        <sz val="16"/>
        <rFont val="方正仿宋_GBK"/>
        <charset val="134"/>
      </rPr>
      <t>年限</t>
    </r>
    <r>
      <rPr>
        <sz val="16"/>
        <rFont val="Times New Roman"/>
        <charset val="134"/>
      </rPr>
      <t>≥5</t>
    </r>
    <r>
      <rPr>
        <sz val="16"/>
        <rFont val="方正仿宋_GBK"/>
        <charset val="134"/>
      </rPr>
      <t>年</t>
    </r>
  </si>
  <si>
    <t>龙田乡人民政府</t>
  </si>
  <si>
    <r>
      <rPr>
        <sz val="16"/>
        <rFont val="Times New Roman"/>
        <charset val="134"/>
      </rPr>
      <t>1320</t>
    </r>
    <r>
      <rPr>
        <sz val="16"/>
        <rFont val="方正仿宋_GBK"/>
        <charset val="134"/>
      </rPr>
      <t>人</t>
    </r>
  </si>
  <si>
    <r>
      <rPr>
        <sz val="16"/>
        <rFont val="Times New Roman"/>
        <charset val="134"/>
      </rPr>
      <t>132</t>
    </r>
    <r>
      <rPr>
        <sz val="16"/>
        <rFont val="方正仿宋_GBK"/>
        <charset val="134"/>
      </rPr>
      <t>人</t>
    </r>
  </si>
  <si>
    <t>陈仕军</t>
  </si>
  <si>
    <r>
      <rPr>
        <sz val="16"/>
        <rFont val="方正仿宋_GBK"/>
        <charset val="134"/>
      </rPr>
      <t>城口县</t>
    </r>
    <r>
      <rPr>
        <sz val="16"/>
        <rFont val="Times New Roman"/>
        <charset val="134"/>
      </rPr>
      <t>2024</t>
    </r>
    <r>
      <rPr>
        <sz val="16"/>
        <rFont val="方正仿宋_GBK"/>
        <charset val="134"/>
      </rPr>
      <t>年龙田乡团堡村生猪养殖基地股权化改革</t>
    </r>
  </si>
  <si>
    <r>
      <rPr>
        <sz val="16"/>
        <rFont val="方正仿宋_GBK"/>
        <charset val="134"/>
      </rPr>
      <t>通过股权化改革项目的方式让团堡村生猪养殖大户与村集体组织建立利益连接，养殖户建设</t>
    </r>
    <r>
      <rPr>
        <sz val="16"/>
        <rFont val="Times New Roman"/>
        <charset val="134"/>
      </rPr>
      <t>1500</t>
    </r>
    <r>
      <rPr>
        <sz val="16"/>
        <rFont val="方正仿宋_GBK"/>
        <charset val="134"/>
      </rPr>
      <t>平方米左右生猪养殖场，引进改良优质种猪</t>
    </r>
    <r>
      <rPr>
        <sz val="16"/>
        <rFont val="Times New Roman"/>
        <charset val="134"/>
      </rPr>
      <t>50</t>
    </r>
    <r>
      <rPr>
        <sz val="16"/>
        <rFont val="方正仿宋_GBK"/>
        <charset val="134"/>
      </rPr>
      <t>头左右，养殖生猪</t>
    </r>
    <r>
      <rPr>
        <sz val="16"/>
        <rFont val="Times New Roman"/>
        <charset val="134"/>
      </rPr>
      <t>1000</t>
    </r>
    <r>
      <rPr>
        <sz val="16"/>
        <rFont val="方正仿宋_GBK"/>
        <charset val="134"/>
      </rPr>
      <t>头以上，村集体按比例分红。</t>
    </r>
  </si>
  <si>
    <r>
      <rPr>
        <sz val="16"/>
        <rFont val="方正仿宋_GBK"/>
        <charset val="134"/>
      </rPr>
      <t>通过项目实施，以全乡农业产业化联合体龙头企业直接收购</t>
    </r>
    <r>
      <rPr>
        <sz val="16"/>
        <rFont val="Times New Roman"/>
        <charset val="134"/>
      </rPr>
      <t>100</t>
    </r>
    <r>
      <rPr>
        <sz val="16"/>
        <rFont val="方正仿宋_GBK"/>
        <charset val="134"/>
      </rPr>
      <t>余户联合体成员的生猪，大力发展团堡村老腊肉产业，保障辖区</t>
    </r>
    <r>
      <rPr>
        <sz val="16"/>
        <rFont val="Times New Roman"/>
        <charset val="134"/>
      </rPr>
      <t>100</t>
    </r>
    <r>
      <rPr>
        <sz val="16"/>
        <rFont val="方正仿宋_GBK"/>
        <charset val="134"/>
      </rPr>
      <t>余户农户生猪销售市场稳定，增加群众经营性收入</t>
    </r>
    <r>
      <rPr>
        <sz val="16"/>
        <rFont val="Times New Roman"/>
        <charset val="134"/>
      </rPr>
      <t>2000</t>
    </r>
    <r>
      <rPr>
        <sz val="16"/>
        <rFont val="方正仿宋_GBK"/>
        <charset val="134"/>
      </rPr>
      <t>元</t>
    </r>
    <r>
      <rPr>
        <sz val="16"/>
        <rFont val="Times New Roman"/>
        <charset val="134"/>
      </rPr>
      <t>/</t>
    </r>
    <r>
      <rPr>
        <sz val="16"/>
        <rFont val="方正仿宋_GBK"/>
        <charset val="134"/>
      </rPr>
      <t>户，巩固拓展脱贫攻坚成果。其中脱贫人口</t>
    </r>
    <r>
      <rPr>
        <sz val="16"/>
        <rFont val="Times New Roman"/>
        <charset val="134"/>
      </rPr>
      <t>200</t>
    </r>
    <r>
      <rPr>
        <sz val="16"/>
        <rFont val="方正仿宋_GBK"/>
        <charset val="134"/>
      </rPr>
      <t>人，监测对象</t>
    </r>
    <r>
      <rPr>
        <sz val="16"/>
        <rFont val="Times New Roman"/>
        <charset val="134"/>
      </rPr>
      <t>80</t>
    </r>
    <r>
      <rPr>
        <sz val="16"/>
        <rFont val="方正仿宋_GBK"/>
        <charset val="134"/>
      </rPr>
      <t>人</t>
    </r>
    <r>
      <rPr>
        <sz val="16"/>
        <rFont val="Times New Roman"/>
        <charset val="134"/>
      </rPr>
      <t>.</t>
    </r>
  </si>
  <si>
    <r>
      <rPr>
        <sz val="16"/>
        <rFont val="方正仿宋_GBK"/>
        <charset val="134"/>
      </rPr>
      <t>一、群众参与：</t>
    </r>
    <r>
      <rPr>
        <sz val="16"/>
        <rFont val="Times New Roman"/>
        <charset val="134"/>
      </rPr>
      <t>13</t>
    </r>
    <r>
      <rPr>
        <sz val="16"/>
        <rFont val="方正仿宋_GBK"/>
        <charset val="134"/>
      </rPr>
      <t>人参与项目讨论，</t>
    </r>
    <r>
      <rPr>
        <sz val="16"/>
        <rFont val="Times New Roman"/>
        <charset val="134"/>
      </rPr>
      <t>5</t>
    </r>
    <r>
      <rPr>
        <sz val="16"/>
        <rFont val="方正仿宋_GBK"/>
        <charset val="134"/>
      </rPr>
      <t>人参与入库项目的选择，</t>
    </r>
    <r>
      <rPr>
        <sz val="16"/>
        <rFont val="Times New Roman"/>
        <charset val="134"/>
      </rPr>
      <t>5</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带动约</t>
    </r>
    <r>
      <rPr>
        <sz val="16"/>
        <rFont val="Times New Roman"/>
        <charset val="134"/>
      </rPr>
      <t>10</t>
    </r>
    <r>
      <rPr>
        <sz val="16"/>
        <rFont val="方正仿宋_GBK"/>
        <charset val="134"/>
      </rPr>
      <t>人就近务工，实现务工增收（约</t>
    </r>
    <r>
      <rPr>
        <sz val="16"/>
        <rFont val="Times New Roman"/>
        <charset val="134"/>
      </rPr>
      <t>100-150</t>
    </r>
    <r>
      <rPr>
        <sz val="16"/>
        <rFont val="方正仿宋_GBK"/>
        <charset val="134"/>
      </rPr>
      <t>天）；</t>
    </r>
    <r>
      <rPr>
        <sz val="16"/>
        <rFont val="Times New Roman"/>
        <charset val="134"/>
      </rPr>
      <t>2.</t>
    </r>
    <r>
      <rPr>
        <sz val="16"/>
        <rFont val="方正仿宋_GBK"/>
        <charset val="134"/>
      </rPr>
      <t>养殖大户提供仔猪，农户散养后售卖回养殖大户，带动约</t>
    </r>
    <r>
      <rPr>
        <sz val="16"/>
        <rFont val="Times New Roman"/>
        <charset val="134"/>
      </rPr>
      <t>30</t>
    </r>
    <r>
      <rPr>
        <sz val="16"/>
        <rFont val="方正仿宋_GBK"/>
        <charset val="134"/>
      </rPr>
      <t>户产业增收（约</t>
    </r>
    <r>
      <rPr>
        <sz val="16"/>
        <rFont val="Times New Roman"/>
        <charset val="134"/>
      </rPr>
      <t>1000</t>
    </r>
    <r>
      <rPr>
        <sz val="16"/>
        <rFont val="方正仿宋_GBK"/>
        <charset val="134"/>
      </rPr>
      <t>元</t>
    </r>
    <r>
      <rPr>
        <sz val="16"/>
        <rFont val="Times New Roman"/>
        <charset val="134"/>
      </rPr>
      <t>/</t>
    </r>
    <r>
      <rPr>
        <sz val="16"/>
        <rFont val="方正仿宋_GBK"/>
        <charset val="134"/>
      </rPr>
      <t>户）；</t>
    </r>
    <r>
      <rPr>
        <sz val="16"/>
        <rFont val="Times New Roman"/>
        <charset val="134"/>
      </rPr>
      <t>3.</t>
    </r>
    <r>
      <rPr>
        <sz val="16"/>
        <rFont val="方正仿宋_GBK"/>
        <charset val="134"/>
      </rPr>
      <t>通过利益联结机制，与集体签订合作协议每年给与固定分红，村集体经济组织每年增收约</t>
    </r>
    <r>
      <rPr>
        <sz val="16"/>
        <rFont val="Times New Roman"/>
        <charset val="134"/>
      </rPr>
      <t>0.9</t>
    </r>
    <r>
      <rPr>
        <sz val="16"/>
        <rFont val="方正仿宋_GBK"/>
        <charset val="134"/>
      </rPr>
      <t>万元；</t>
    </r>
    <r>
      <rPr>
        <sz val="16"/>
        <rFont val="Times New Roman"/>
        <charset val="134"/>
      </rPr>
      <t>4.</t>
    </r>
    <r>
      <rPr>
        <sz val="16"/>
        <rFont val="方正仿宋_GBK"/>
        <charset val="134"/>
      </rPr>
      <t>养殖场粪污为周边农户提供生物肥，减少约</t>
    </r>
    <r>
      <rPr>
        <sz val="16"/>
        <rFont val="Times New Roman"/>
        <charset val="134"/>
      </rPr>
      <t>50</t>
    </r>
    <r>
      <rPr>
        <sz val="16"/>
        <rFont val="方正仿宋_GBK"/>
        <charset val="134"/>
      </rPr>
      <t>户生产成本。</t>
    </r>
  </si>
  <si>
    <r>
      <rPr>
        <sz val="16"/>
        <rFont val="Times New Roman"/>
        <charset val="134"/>
      </rPr>
      <t>1.</t>
    </r>
    <r>
      <rPr>
        <sz val="16"/>
        <rFont val="方正仿宋_GBK"/>
        <charset val="134"/>
      </rPr>
      <t>有效养殖生猪</t>
    </r>
    <r>
      <rPr>
        <sz val="16"/>
        <rFont val="Times New Roman"/>
        <charset val="134"/>
      </rPr>
      <t>1000</t>
    </r>
    <r>
      <rPr>
        <sz val="16"/>
        <rFont val="方正仿宋_GBK"/>
        <charset val="134"/>
      </rPr>
      <t>头；</t>
    </r>
    <r>
      <rPr>
        <sz val="16"/>
        <rFont val="Times New Roman"/>
        <charset val="134"/>
      </rPr>
      <t xml:space="preserve">
2.</t>
    </r>
    <r>
      <rPr>
        <sz val="16"/>
        <rFont val="方正仿宋_GBK"/>
        <charset val="134"/>
      </rPr>
      <t>生猪养殖股权化改革。</t>
    </r>
  </si>
  <si>
    <r>
      <rPr>
        <sz val="16"/>
        <rFont val="方正仿宋_GBK"/>
        <charset val="134"/>
      </rPr>
      <t>验收合格率</t>
    </r>
    <r>
      <rPr>
        <sz val="16"/>
        <rFont val="Times New Roman"/>
        <charset val="134"/>
      </rPr>
      <t>100%</t>
    </r>
    <r>
      <rPr>
        <sz val="16"/>
        <rFont val="方正仿宋_GBK"/>
        <charset val="134"/>
      </rPr>
      <t>，生猪成栏率</t>
    </r>
    <r>
      <rPr>
        <sz val="16"/>
        <rFont val="Times New Roman"/>
        <charset val="134"/>
      </rPr>
      <t>95%</t>
    </r>
    <r>
      <rPr>
        <sz val="16"/>
        <rFont val="方正仿宋_GBK"/>
        <charset val="134"/>
      </rPr>
      <t>。</t>
    </r>
  </si>
  <si>
    <r>
      <rPr>
        <sz val="16"/>
        <rFont val="方正仿宋_GBK"/>
        <charset val="134"/>
      </rPr>
      <t>使农户以分红等方式增收，惠及农户</t>
    </r>
    <r>
      <rPr>
        <sz val="16"/>
        <rFont val="Times New Roman"/>
        <charset val="134"/>
      </rPr>
      <t>300</t>
    </r>
    <r>
      <rPr>
        <sz val="16"/>
        <rFont val="方正仿宋_GBK"/>
        <charset val="134"/>
      </rPr>
      <t>余人，其中监测户和脱贫户</t>
    </r>
    <r>
      <rPr>
        <sz val="16"/>
        <rFont val="Times New Roman"/>
        <charset val="134"/>
      </rPr>
      <t>100</t>
    </r>
    <r>
      <rPr>
        <sz val="16"/>
        <rFont val="方正仿宋_GBK"/>
        <charset val="134"/>
      </rPr>
      <t>余人。</t>
    </r>
  </si>
  <si>
    <r>
      <rPr>
        <sz val="16"/>
        <rFont val="方正仿宋_GBK"/>
        <charset val="134"/>
      </rPr>
      <t>受益人口</t>
    </r>
    <r>
      <rPr>
        <sz val="16"/>
        <rFont val="Times New Roman"/>
        <charset val="134"/>
      </rPr>
      <t>300</t>
    </r>
    <r>
      <rPr>
        <sz val="16"/>
        <rFont val="方正仿宋_GBK"/>
        <charset val="134"/>
      </rPr>
      <t>余人，推动全村养殖业发展，进行生猪养殖股权化改革，农户通过分红等方式增收，加快三产融合，实现乡村发展、农民增收，推动城口老腊肉产业链发展。</t>
    </r>
  </si>
  <si>
    <r>
      <rPr>
        <sz val="16"/>
        <rFont val="方正仿宋_GBK"/>
        <charset val="134"/>
      </rPr>
      <t>新建使用年限</t>
    </r>
    <r>
      <rPr>
        <sz val="16"/>
        <rFont val="Times New Roman"/>
        <charset val="134"/>
      </rPr>
      <t>≥3</t>
    </r>
    <r>
      <rPr>
        <sz val="16"/>
        <rFont val="方正仿宋_GBK"/>
        <charset val="134"/>
      </rPr>
      <t>年。</t>
    </r>
  </si>
  <si>
    <r>
      <rPr>
        <sz val="16"/>
        <rFont val="方正仿宋_GBK"/>
        <charset val="134"/>
      </rPr>
      <t>满意度</t>
    </r>
    <r>
      <rPr>
        <sz val="16"/>
        <rFont val="Times New Roman"/>
        <charset val="134"/>
      </rPr>
      <t>98%</t>
    </r>
    <r>
      <rPr>
        <sz val="16"/>
        <rFont val="方正仿宋_GBK"/>
        <charset val="134"/>
      </rPr>
      <t>以上</t>
    </r>
  </si>
  <si>
    <r>
      <rPr>
        <sz val="16"/>
        <rFont val="方正仿宋_GBK"/>
        <charset val="134"/>
      </rPr>
      <t>股权化改革，集体经济组织入股方式，持续分红</t>
    </r>
    <r>
      <rPr>
        <sz val="16"/>
        <rFont val="Times New Roman"/>
        <charset val="134"/>
      </rPr>
      <t>3</t>
    </r>
    <r>
      <rPr>
        <sz val="16"/>
        <rFont val="方正仿宋_GBK"/>
        <charset val="134"/>
      </rPr>
      <t>年。</t>
    </r>
  </si>
  <si>
    <t>冯昌术</t>
  </si>
  <si>
    <r>
      <rPr>
        <sz val="16"/>
        <rFont val="方正仿宋_GBK"/>
        <charset val="134"/>
      </rPr>
      <t>城口县</t>
    </r>
    <r>
      <rPr>
        <sz val="16"/>
        <rFont val="Times New Roman"/>
        <charset val="134"/>
      </rPr>
      <t>2023</t>
    </r>
    <r>
      <rPr>
        <sz val="16"/>
        <rFont val="方正仿宋_GBK"/>
        <charset val="134"/>
      </rPr>
      <t>年龙田乡农村人居环境整治项目</t>
    </r>
  </si>
  <si>
    <r>
      <rPr>
        <sz val="16"/>
        <rFont val="方正仿宋_GBK"/>
        <charset val="134"/>
      </rPr>
      <t>开展农村人居环境整治，主要对房前屋后进行规范，改造庭院，整治院坝</t>
    </r>
    <r>
      <rPr>
        <sz val="16"/>
        <rFont val="Times New Roman"/>
        <charset val="134"/>
      </rPr>
      <t>350</t>
    </r>
    <r>
      <rPr>
        <sz val="16"/>
        <rFont val="方正仿宋_GBK"/>
        <charset val="134"/>
      </rPr>
      <t>平米、阴阳二沟</t>
    </r>
    <r>
      <rPr>
        <sz val="16"/>
        <rFont val="Times New Roman"/>
        <charset val="134"/>
      </rPr>
      <t>3500</t>
    </r>
    <r>
      <rPr>
        <sz val="16"/>
        <rFont val="方正仿宋_GBK"/>
        <charset val="134"/>
      </rPr>
      <t>米、垃圾死角整治</t>
    </r>
    <r>
      <rPr>
        <sz val="16"/>
        <rFont val="Times New Roman"/>
        <charset val="134"/>
      </rPr>
      <t>20</t>
    </r>
    <r>
      <rPr>
        <sz val="16"/>
        <rFont val="方正仿宋_GBK"/>
        <charset val="134"/>
      </rPr>
      <t>余处、垃圾处置</t>
    </r>
    <r>
      <rPr>
        <sz val="16"/>
        <rFont val="Times New Roman"/>
        <charset val="134"/>
      </rPr>
      <t>100</t>
    </r>
    <r>
      <rPr>
        <sz val="16"/>
        <rFont val="方正仿宋_GBK"/>
        <charset val="134"/>
      </rPr>
      <t>余吨等。</t>
    </r>
  </si>
  <si>
    <r>
      <rPr>
        <sz val="16"/>
        <rFont val="方正仿宋_GBK"/>
        <charset val="134"/>
      </rPr>
      <t>联丰村</t>
    </r>
    <r>
      <rPr>
        <sz val="16"/>
        <rFont val="Times New Roman"/>
        <charset val="134"/>
      </rPr>
      <t>3</t>
    </r>
    <r>
      <rPr>
        <sz val="16"/>
        <rFont val="方正仿宋_GBK"/>
        <charset val="134"/>
      </rPr>
      <t>组（官家河坝沿线）</t>
    </r>
  </si>
  <si>
    <r>
      <rPr>
        <sz val="16"/>
        <rFont val="方正仿宋_GBK"/>
        <charset val="134"/>
      </rPr>
      <t>通过该项目实施可改善</t>
    </r>
    <r>
      <rPr>
        <sz val="16"/>
        <rFont val="Times New Roman"/>
        <charset val="134"/>
      </rPr>
      <t>200</t>
    </r>
    <r>
      <rPr>
        <sz val="16"/>
        <rFont val="方正仿宋_GBK"/>
        <charset val="134"/>
      </rPr>
      <t>余群众生产生活条件、改变脏乱差的现状，带动发展庭院产业，推动乡村旅游，增加农户经营性收入（约</t>
    </r>
    <r>
      <rPr>
        <sz val="16"/>
        <rFont val="Times New Roman"/>
        <charset val="134"/>
      </rPr>
      <t>2000</t>
    </r>
    <r>
      <rPr>
        <sz val="16"/>
        <rFont val="方正仿宋_GBK"/>
        <charset val="134"/>
      </rPr>
      <t>元</t>
    </r>
    <r>
      <rPr>
        <sz val="16"/>
        <rFont val="Times New Roman"/>
        <charset val="134"/>
      </rPr>
      <t>/</t>
    </r>
    <r>
      <rPr>
        <sz val="16"/>
        <rFont val="方正仿宋_GBK"/>
        <charset val="134"/>
      </rPr>
      <t>户），进一步提升全乡整体面貌，使群众获得感、幸福感增强，其中脱贫人口</t>
    </r>
    <r>
      <rPr>
        <sz val="16"/>
        <rFont val="Times New Roman"/>
        <charset val="134"/>
      </rPr>
      <t>150</t>
    </r>
    <r>
      <rPr>
        <sz val="16"/>
        <rFont val="方正仿宋_GBK"/>
        <charset val="134"/>
      </rPr>
      <t>人，监测对象</t>
    </r>
    <r>
      <rPr>
        <sz val="16"/>
        <rFont val="Times New Roman"/>
        <charset val="134"/>
      </rPr>
      <t>30</t>
    </r>
    <r>
      <rPr>
        <sz val="16"/>
        <rFont val="方正仿宋_GBK"/>
        <charset val="134"/>
      </rPr>
      <t>人。</t>
    </r>
  </si>
  <si>
    <r>
      <rPr>
        <sz val="16"/>
        <rFont val="方正仿宋_GBK"/>
        <charset val="134"/>
      </rPr>
      <t>一、群众参与：</t>
    </r>
    <r>
      <rPr>
        <sz val="16"/>
        <rFont val="Times New Roman"/>
        <charset val="134"/>
      </rPr>
      <t>10</t>
    </r>
    <r>
      <rPr>
        <sz val="16"/>
        <rFont val="方正仿宋_GBK"/>
        <charset val="134"/>
      </rPr>
      <t>名代表参与项目前期决议，</t>
    </r>
    <r>
      <rPr>
        <sz val="16"/>
        <rFont val="Times New Roman"/>
        <charset val="134"/>
      </rPr>
      <t>3</t>
    </r>
    <r>
      <rPr>
        <sz val="16"/>
        <rFont val="方正仿宋_GBK"/>
        <charset val="134"/>
      </rPr>
      <t>人参与项目实施过程中的质量监督和资金使用；</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改善</t>
    </r>
    <r>
      <rPr>
        <sz val="16"/>
        <rFont val="Times New Roman"/>
        <charset val="134"/>
      </rPr>
      <t>200</t>
    </r>
    <r>
      <rPr>
        <sz val="16"/>
        <rFont val="方正仿宋_GBK"/>
        <charset val="134"/>
      </rPr>
      <t>余群众生产生活条件。</t>
    </r>
    <r>
      <rPr>
        <sz val="16"/>
        <rFont val="Times New Roman"/>
        <charset val="134"/>
      </rPr>
      <t xml:space="preserve">
2.</t>
    </r>
    <r>
      <rPr>
        <sz val="16"/>
        <rFont val="方正仿宋_GBK"/>
        <charset val="134"/>
      </rPr>
      <t>提供</t>
    </r>
    <r>
      <rPr>
        <sz val="16"/>
        <rFont val="Times New Roman"/>
        <charset val="134"/>
      </rPr>
      <t>20</t>
    </r>
    <r>
      <rPr>
        <sz val="16"/>
        <rFont val="方正仿宋_GBK"/>
        <charset val="134"/>
      </rPr>
      <t>余务工岗位，年务工增收</t>
    </r>
    <r>
      <rPr>
        <sz val="16"/>
        <rFont val="Times New Roman"/>
        <charset val="134"/>
      </rPr>
      <t>2000</t>
    </r>
    <r>
      <rPr>
        <sz val="16"/>
        <rFont val="方正仿宋_GBK"/>
        <charset val="134"/>
      </rPr>
      <t>元</t>
    </r>
    <r>
      <rPr>
        <sz val="16"/>
        <rFont val="Times New Roman"/>
        <charset val="134"/>
      </rPr>
      <t>/</t>
    </r>
    <r>
      <rPr>
        <sz val="16"/>
        <rFont val="方正仿宋_GBK"/>
        <charset val="134"/>
      </rPr>
      <t>人。</t>
    </r>
    <r>
      <rPr>
        <sz val="16"/>
        <rFont val="Times New Roman"/>
        <charset val="134"/>
      </rPr>
      <t xml:space="preserve">
3.</t>
    </r>
    <r>
      <rPr>
        <sz val="16"/>
        <rFont val="方正仿宋_GBK"/>
        <charset val="134"/>
      </rPr>
      <t>带动</t>
    </r>
    <r>
      <rPr>
        <sz val="16"/>
        <rFont val="Times New Roman"/>
        <charset val="134"/>
      </rPr>
      <t>10</t>
    </r>
    <r>
      <rPr>
        <sz val="16"/>
        <rFont val="方正仿宋_GBK"/>
        <charset val="134"/>
      </rPr>
      <t>余户发展庭院产业，推动乡村旅游，增加农户经营性收入（约</t>
    </r>
    <r>
      <rPr>
        <sz val="16"/>
        <rFont val="Times New Roman"/>
        <charset val="134"/>
      </rPr>
      <t>2000</t>
    </r>
    <r>
      <rPr>
        <sz val="16"/>
        <rFont val="方正仿宋_GBK"/>
        <charset val="134"/>
      </rPr>
      <t>元</t>
    </r>
    <r>
      <rPr>
        <sz val="16"/>
        <rFont val="Times New Roman"/>
        <charset val="134"/>
      </rPr>
      <t>/</t>
    </r>
    <r>
      <rPr>
        <sz val="16"/>
        <rFont val="方正仿宋_GBK"/>
        <charset val="134"/>
      </rPr>
      <t>户），提高群众满意度等。</t>
    </r>
  </si>
  <si>
    <r>
      <rPr>
        <sz val="16"/>
        <rFont val="方正仿宋_GBK"/>
        <charset val="134"/>
      </rPr>
      <t>房前屋后进行规范，改造庭院，整治院坝</t>
    </r>
    <r>
      <rPr>
        <sz val="16"/>
        <rFont val="Times New Roman"/>
        <charset val="134"/>
      </rPr>
      <t>350</t>
    </r>
    <r>
      <rPr>
        <sz val="16"/>
        <rFont val="方正仿宋_GBK"/>
        <charset val="134"/>
      </rPr>
      <t>平米、阴阳二沟</t>
    </r>
    <r>
      <rPr>
        <sz val="16"/>
        <rFont val="Times New Roman"/>
        <charset val="134"/>
      </rPr>
      <t>3500</t>
    </r>
    <r>
      <rPr>
        <sz val="16"/>
        <rFont val="方正仿宋_GBK"/>
        <charset val="134"/>
      </rPr>
      <t>米、垃圾死角整治</t>
    </r>
    <r>
      <rPr>
        <sz val="16"/>
        <rFont val="Times New Roman"/>
        <charset val="134"/>
      </rPr>
      <t>20</t>
    </r>
    <r>
      <rPr>
        <sz val="16"/>
        <rFont val="方正仿宋_GBK"/>
        <charset val="134"/>
      </rPr>
      <t>余处、垃圾处置</t>
    </r>
    <r>
      <rPr>
        <sz val="16"/>
        <rFont val="Times New Roman"/>
        <charset val="134"/>
      </rPr>
      <t>100</t>
    </r>
    <r>
      <rPr>
        <sz val="16"/>
        <rFont val="方正仿宋_GBK"/>
        <charset val="134"/>
      </rPr>
      <t>余吨等</t>
    </r>
  </si>
  <si>
    <r>
      <rPr>
        <sz val="16"/>
        <rFont val="方正仿宋_GBK"/>
        <charset val="134"/>
      </rPr>
      <t>开展</t>
    </r>
    <r>
      <rPr>
        <sz val="16"/>
        <rFont val="Times New Roman"/>
        <charset val="134"/>
      </rPr>
      <t>“</t>
    </r>
    <r>
      <rPr>
        <sz val="16"/>
        <rFont val="方正仿宋_GBK"/>
        <charset val="134"/>
      </rPr>
      <t>八乱行为</t>
    </r>
    <r>
      <rPr>
        <sz val="16"/>
        <rFont val="Times New Roman"/>
        <charset val="134"/>
      </rPr>
      <t>”</t>
    </r>
    <r>
      <rPr>
        <sz val="16"/>
        <rFont val="方正仿宋_GBK"/>
        <charset val="134"/>
      </rPr>
      <t>专项整治，全面提升辖区人居环境，为乡村旅游提档升级，增加旅游收入。</t>
    </r>
  </si>
  <si>
    <r>
      <rPr>
        <sz val="16"/>
        <rFont val="方正仿宋_GBK"/>
        <charset val="134"/>
      </rPr>
      <t>受益人口</t>
    </r>
    <r>
      <rPr>
        <sz val="16"/>
        <rFont val="Times New Roman"/>
        <charset val="134"/>
      </rPr>
      <t>200</t>
    </r>
    <r>
      <rPr>
        <sz val="16"/>
        <rFont val="方正仿宋_GBK"/>
        <charset val="134"/>
      </rPr>
      <t>人，通过对全乡辖区开展</t>
    </r>
    <r>
      <rPr>
        <sz val="16"/>
        <rFont val="Times New Roman"/>
        <charset val="134"/>
      </rPr>
      <t>“</t>
    </r>
    <r>
      <rPr>
        <sz val="16"/>
        <rFont val="方正仿宋_GBK"/>
        <charset val="134"/>
      </rPr>
      <t>八乱</t>
    </r>
    <r>
      <rPr>
        <sz val="16"/>
        <rFont val="Times New Roman"/>
        <charset val="134"/>
      </rPr>
      <t>”</t>
    </r>
    <r>
      <rPr>
        <sz val="16"/>
        <rFont val="方正仿宋_GBK"/>
        <charset val="134"/>
      </rPr>
      <t>专项整治，全面提升辖区人居环境，改善群众居住条件和精神面貌，促进乡风文明。</t>
    </r>
  </si>
  <si>
    <t>刘帮</t>
  </si>
  <si>
    <r>
      <rPr>
        <sz val="16"/>
        <rFont val="方正仿宋_GBK"/>
        <charset val="134"/>
      </rPr>
      <t>城口县龙田乡</t>
    </r>
    <r>
      <rPr>
        <sz val="16"/>
        <rFont val="Times New Roman"/>
        <charset val="134"/>
      </rPr>
      <t>2024</t>
    </r>
    <r>
      <rPr>
        <sz val="16"/>
        <rFont val="方正仿宋_GBK"/>
        <charset val="134"/>
      </rPr>
      <t>年长茅村露地蔬菜保供基地及配套设施建设</t>
    </r>
  </si>
  <si>
    <t>种植基地</t>
  </si>
  <si>
    <r>
      <rPr>
        <sz val="16"/>
        <rFont val="Times New Roman"/>
        <charset val="134"/>
      </rPr>
      <t>1.</t>
    </r>
    <r>
      <rPr>
        <sz val="16"/>
        <rFont val="方正仿宋_GBK"/>
        <charset val="134"/>
      </rPr>
      <t>建设长茅村龙潭河片区蔬菜保供基地</t>
    </r>
    <r>
      <rPr>
        <sz val="16"/>
        <rFont val="Times New Roman"/>
        <charset val="134"/>
      </rPr>
      <t>1</t>
    </r>
    <r>
      <rPr>
        <sz val="16"/>
        <rFont val="方正仿宋_GBK"/>
        <charset val="134"/>
      </rPr>
      <t>处，配套灌溉设施，建设生产生活便道约</t>
    </r>
    <r>
      <rPr>
        <sz val="16"/>
        <rFont val="Times New Roman"/>
        <charset val="134"/>
      </rPr>
      <t>1500</t>
    </r>
    <r>
      <rPr>
        <sz val="16"/>
        <rFont val="方正仿宋_GBK"/>
        <charset val="134"/>
      </rPr>
      <t>米；</t>
    </r>
    <r>
      <rPr>
        <sz val="16"/>
        <rFont val="Times New Roman"/>
        <charset val="134"/>
      </rPr>
      <t xml:space="preserve">
2.</t>
    </r>
    <r>
      <rPr>
        <sz val="16"/>
        <rFont val="方正仿宋_GBK"/>
        <charset val="134"/>
      </rPr>
      <t>对周边农户前庭后院进行规范改造，整治周边环境卫生等。</t>
    </r>
    <r>
      <rPr>
        <sz val="16"/>
        <rFont val="Times New Roman"/>
        <charset val="134"/>
      </rPr>
      <t xml:space="preserve">
3.</t>
    </r>
    <r>
      <rPr>
        <sz val="16"/>
        <rFont val="方正仿宋_GBK"/>
        <charset val="134"/>
      </rPr>
      <t>对有条件的庭院进行产业布局，带动周边农户发展庭院经济。（具体以实施方案为准）</t>
    </r>
  </si>
  <si>
    <t>长茅村（龙潭河片区）</t>
  </si>
  <si>
    <r>
      <rPr>
        <sz val="16"/>
        <rFont val="方正仿宋_GBK"/>
        <charset val="134"/>
      </rPr>
      <t>通过该项目建设可改善环境，降低群众生产生活成本，推动乡村休闲农业与旅游发展，实现周边农户经营性收入增加（增收约</t>
    </r>
    <r>
      <rPr>
        <sz val="16"/>
        <rFont val="Times New Roman"/>
        <charset val="134"/>
      </rPr>
      <t>500</t>
    </r>
    <r>
      <rPr>
        <sz val="16"/>
        <rFont val="方正仿宋_GBK"/>
        <charset val="134"/>
      </rPr>
      <t>元</t>
    </r>
    <r>
      <rPr>
        <sz val="16"/>
        <rFont val="Times New Roman"/>
        <charset val="134"/>
      </rPr>
      <t>/</t>
    </r>
    <r>
      <rPr>
        <sz val="16"/>
        <rFont val="方正仿宋_GBK"/>
        <charset val="134"/>
      </rPr>
      <t>户），带动</t>
    </r>
    <r>
      <rPr>
        <sz val="16"/>
        <rFont val="Times New Roman"/>
        <charset val="134"/>
      </rPr>
      <t>30</t>
    </r>
    <r>
      <rPr>
        <sz val="16"/>
        <rFont val="方正仿宋_GBK"/>
        <charset val="134"/>
      </rPr>
      <t>余人通过务工增收</t>
    </r>
    <r>
      <rPr>
        <sz val="16"/>
        <rFont val="Times New Roman"/>
        <charset val="134"/>
      </rPr>
      <t>5000</t>
    </r>
    <r>
      <rPr>
        <sz val="16"/>
        <rFont val="方正仿宋_GBK"/>
        <charset val="134"/>
      </rPr>
      <t>元</t>
    </r>
    <r>
      <rPr>
        <sz val="16"/>
        <rFont val="Times New Roman"/>
        <charset val="134"/>
      </rPr>
      <t>/</t>
    </r>
    <r>
      <rPr>
        <sz val="16"/>
        <rFont val="方正仿宋_GBK"/>
        <charset val="134"/>
      </rPr>
      <t>人，惠及群众约</t>
    </r>
    <r>
      <rPr>
        <sz val="16"/>
        <rFont val="Times New Roman"/>
        <charset val="134"/>
      </rPr>
      <t>300</t>
    </r>
    <r>
      <rPr>
        <sz val="16"/>
        <rFont val="方正仿宋_GBK"/>
        <charset val="134"/>
      </rPr>
      <t>人，其中脱贫人口</t>
    </r>
    <r>
      <rPr>
        <sz val="16"/>
        <rFont val="Times New Roman"/>
        <charset val="134"/>
      </rPr>
      <t>80</t>
    </r>
    <r>
      <rPr>
        <sz val="16"/>
        <rFont val="方正仿宋_GBK"/>
        <charset val="134"/>
      </rPr>
      <t>人，监测对象</t>
    </r>
    <r>
      <rPr>
        <sz val="16"/>
        <rFont val="Times New Roman"/>
        <charset val="134"/>
      </rPr>
      <t>10</t>
    </r>
    <r>
      <rPr>
        <sz val="16"/>
        <rFont val="方正仿宋_GBK"/>
        <charset val="134"/>
      </rPr>
      <t>人。</t>
    </r>
  </si>
  <si>
    <r>
      <rPr>
        <sz val="16"/>
        <rFont val="方正仿宋_GBK"/>
        <charset val="134"/>
      </rPr>
      <t>一、群众参与：</t>
    </r>
    <r>
      <rPr>
        <sz val="16"/>
        <rFont val="Times New Roman"/>
        <charset val="134"/>
      </rPr>
      <t>15</t>
    </r>
    <r>
      <rPr>
        <sz val="16"/>
        <rFont val="方正仿宋_GBK"/>
        <charset val="134"/>
      </rPr>
      <t>群众参与项目讨论，</t>
    </r>
    <r>
      <rPr>
        <sz val="16"/>
        <rFont val="Times New Roman"/>
        <charset val="134"/>
      </rPr>
      <t>6</t>
    </r>
    <r>
      <rPr>
        <sz val="16"/>
        <rFont val="方正仿宋_GBK"/>
        <charset val="134"/>
      </rPr>
      <t>人参与入库项目的选择，</t>
    </r>
    <r>
      <rPr>
        <sz val="16"/>
        <rFont val="Times New Roman"/>
        <charset val="134"/>
      </rPr>
      <t>6</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带动</t>
    </r>
    <r>
      <rPr>
        <sz val="16"/>
        <rFont val="Times New Roman"/>
        <charset val="134"/>
      </rPr>
      <t>30</t>
    </r>
    <r>
      <rPr>
        <sz val="16"/>
        <rFont val="方正仿宋_GBK"/>
        <charset val="134"/>
      </rPr>
      <t>余人通过务工增收</t>
    </r>
    <r>
      <rPr>
        <sz val="16"/>
        <rFont val="Times New Roman"/>
        <charset val="134"/>
      </rPr>
      <t>5000</t>
    </r>
    <r>
      <rPr>
        <sz val="16"/>
        <rFont val="方正仿宋_GBK"/>
        <charset val="134"/>
      </rPr>
      <t>元</t>
    </r>
    <r>
      <rPr>
        <sz val="16"/>
        <rFont val="Times New Roman"/>
        <charset val="134"/>
      </rPr>
      <t>/</t>
    </r>
    <r>
      <rPr>
        <sz val="16"/>
        <rFont val="方正仿宋_GBK"/>
        <charset val="134"/>
      </rPr>
      <t>人。</t>
    </r>
    <r>
      <rPr>
        <sz val="16"/>
        <rFont val="Times New Roman"/>
        <charset val="134"/>
      </rPr>
      <t xml:space="preserve">
2.</t>
    </r>
    <r>
      <rPr>
        <sz val="16"/>
        <rFont val="方正仿宋_GBK"/>
        <charset val="134"/>
      </rPr>
      <t>实现周边农户经营性收入增加，（营性增收约</t>
    </r>
    <r>
      <rPr>
        <sz val="16"/>
        <rFont val="Times New Roman"/>
        <charset val="134"/>
      </rPr>
      <t>500</t>
    </r>
    <r>
      <rPr>
        <sz val="16"/>
        <rFont val="方正仿宋_GBK"/>
        <charset val="134"/>
      </rPr>
      <t>元</t>
    </r>
    <r>
      <rPr>
        <sz val="16"/>
        <rFont val="Times New Roman"/>
        <charset val="134"/>
      </rPr>
      <t>/</t>
    </r>
    <r>
      <rPr>
        <sz val="16"/>
        <rFont val="方正仿宋_GBK"/>
        <charset val="134"/>
      </rPr>
      <t>户）。</t>
    </r>
  </si>
  <si>
    <r>
      <rPr>
        <sz val="16"/>
        <rFont val="Times New Roman"/>
        <charset val="134"/>
      </rPr>
      <t>1.</t>
    </r>
    <r>
      <rPr>
        <sz val="16"/>
        <rFont val="方正仿宋_GBK"/>
        <charset val="134"/>
      </rPr>
      <t>建设长茅村龙潭河片区蔬菜保供基地</t>
    </r>
    <r>
      <rPr>
        <sz val="16"/>
        <rFont val="Times New Roman"/>
        <charset val="134"/>
      </rPr>
      <t>1</t>
    </r>
    <r>
      <rPr>
        <sz val="16"/>
        <rFont val="方正仿宋_GBK"/>
        <charset val="134"/>
      </rPr>
      <t>处，配套灌溉设施，建设生产生活便道约</t>
    </r>
    <r>
      <rPr>
        <sz val="16"/>
        <rFont val="Times New Roman"/>
        <charset val="134"/>
      </rPr>
      <t>1500</t>
    </r>
    <r>
      <rPr>
        <sz val="16"/>
        <rFont val="方正仿宋_GBK"/>
        <charset val="134"/>
      </rPr>
      <t>米；</t>
    </r>
    <r>
      <rPr>
        <sz val="16"/>
        <rFont val="Times New Roman"/>
        <charset val="134"/>
      </rPr>
      <t xml:space="preserve">
2.</t>
    </r>
    <r>
      <rPr>
        <sz val="16"/>
        <rFont val="方正仿宋_GBK"/>
        <charset val="134"/>
      </rPr>
      <t>对周边约</t>
    </r>
    <r>
      <rPr>
        <sz val="16"/>
        <rFont val="Times New Roman"/>
        <charset val="134"/>
      </rPr>
      <t>20</t>
    </r>
    <r>
      <rPr>
        <sz val="16"/>
        <rFont val="方正仿宋_GBK"/>
        <charset val="134"/>
      </rPr>
      <t>户前庭后院进行规范改造，整治周边环境卫生等。</t>
    </r>
    <r>
      <rPr>
        <sz val="16"/>
        <rFont val="Times New Roman"/>
        <charset val="134"/>
      </rPr>
      <t xml:space="preserve">
3.</t>
    </r>
    <r>
      <rPr>
        <sz val="16"/>
        <rFont val="方正仿宋_GBK"/>
        <charset val="134"/>
      </rPr>
      <t>对</t>
    </r>
    <r>
      <rPr>
        <sz val="16"/>
        <rFont val="Times New Roman"/>
        <charset val="134"/>
      </rPr>
      <t>10</t>
    </r>
    <r>
      <rPr>
        <sz val="16"/>
        <rFont val="方正仿宋_GBK"/>
        <charset val="134"/>
      </rPr>
      <t>余户有条件的庭院进行产业布局。</t>
    </r>
  </si>
  <si>
    <r>
      <rPr>
        <sz val="16"/>
        <rFont val="方正仿宋_GBK"/>
        <charset val="134"/>
      </rPr>
      <t>带动</t>
    </r>
    <r>
      <rPr>
        <sz val="16"/>
        <rFont val="Times New Roman"/>
        <charset val="134"/>
      </rPr>
      <t>30</t>
    </r>
    <r>
      <rPr>
        <sz val="16"/>
        <rFont val="方正仿宋_GBK"/>
        <charset val="134"/>
      </rPr>
      <t>余人通过务工增收</t>
    </r>
    <r>
      <rPr>
        <sz val="16"/>
        <rFont val="Times New Roman"/>
        <charset val="134"/>
      </rPr>
      <t>5000</t>
    </r>
    <r>
      <rPr>
        <sz val="16"/>
        <rFont val="方正仿宋_GBK"/>
        <charset val="134"/>
      </rPr>
      <t>元</t>
    </r>
    <r>
      <rPr>
        <sz val="16"/>
        <rFont val="Times New Roman"/>
        <charset val="134"/>
      </rPr>
      <t>/</t>
    </r>
    <r>
      <rPr>
        <sz val="16"/>
        <rFont val="方正仿宋_GBK"/>
        <charset val="134"/>
      </rPr>
      <t>人，通过乡村旅游发展，带动全村经营性增收约</t>
    </r>
    <r>
      <rPr>
        <sz val="16"/>
        <rFont val="Times New Roman"/>
        <charset val="134"/>
      </rPr>
      <t>500</t>
    </r>
    <r>
      <rPr>
        <sz val="16"/>
        <rFont val="方正仿宋_GBK"/>
        <charset val="134"/>
      </rPr>
      <t>元</t>
    </r>
    <r>
      <rPr>
        <sz val="16"/>
        <rFont val="Times New Roman"/>
        <charset val="134"/>
      </rPr>
      <t>/</t>
    </r>
    <r>
      <rPr>
        <sz val="16"/>
        <rFont val="方正仿宋_GBK"/>
        <charset val="134"/>
      </rPr>
      <t>户，惠及群众约</t>
    </r>
    <r>
      <rPr>
        <sz val="16"/>
        <rFont val="Times New Roman"/>
        <charset val="134"/>
      </rPr>
      <t>300</t>
    </r>
    <r>
      <rPr>
        <sz val="16"/>
        <rFont val="方正仿宋_GBK"/>
        <charset val="134"/>
      </rPr>
      <t>人，其中脱贫对象和监测户约</t>
    </r>
    <r>
      <rPr>
        <sz val="16"/>
        <rFont val="Times New Roman"/>
        <charset val="134"/>
      </rPr>
      <t>90</t>
    </r>
    <r>
      <rPr>
        <sz val="16"/>
        <rFont val="方正仿宋_GBK"/>
        <charset val="134"/>
      </rPr>
      <t>人，带动群众发展，增加群众收入。</t>
    </r>
  </si>
  <si>
    <t>提升乡村文旅的品质，作为离县城最近的假日游的目的地，更多的来游览、消费，打造田园综合体，推动农旅发展，不断提升村集体和村民的收入。</t>
  </si>
  <si>
    <r>
      <rPr>
        <sz val="16"/>
        <rFont val="方正仿宋_GBK"/>
        <charset val="134"/>
      </rPr>
      <t>群众满意度</t>
    </r>
    <r>
      <rPr>
        <sz val="16"/>
        <rFont val="Times New Roman"/>
        <charset val="134"/>
      </rPr>
      <t>98%</t>
    </r>
    <r>
      <rPr>
        <sz val="16"/>
        <rFont val="方正仿宋_GBK"/>
        <charset val="134"/>
      </rPr>
      <t>以上</t>
    </r>
  </si>
  <si>
    <r>
      <rPr>
        <sz val="16"/>
        <rFont val="方正仿宋_GBK"/>
        <charset val="134"/>
      </rPr>
      <t>城口县</t>
    </r>
    <r>
      <rPr>
        <sz val="16"/>
        <rFont val="Times New Roman"/>
        <charset val="134"/>
      </rPr>
      <t>2024</t>
    </r>
    <r>
      <rPr>
        <sz val="16"/>
        <rFont val="方正仿宋_GBK"/>
        <charset val="134"/>
      </rPr>
      <t>年龙田乡水毁公路修复项目</t>
    </r>
  </si>
  <si>
    <r>
      <rPr>
        <sz val="16"/>
        <rFont val="方正仿宋_GBK"/>
        <charset val="134"/>
      </rPr>
      <t>修复辖区因灾导致的村社道路、产业路、索桥受损等，切实解决影响群众</t>
    </r>
    <r>
      <rPr>
        <sz val="16"/>
        <rFont val="Times New Roman"/>
        <charset val="134"/>
      </rPr>
      <t>“</t>
    </r>
    <r>
      <rPr>
        <sz val="16"/>
        <rFont val="方正仿宋_GBK"/>
        <charset val="134"/>
      </rPr>
      <t>两不愁三保障</t>
    </r>
    <r>
      <rPr>
        <sz val="16"/>
        <rFont val="Times New Roman"/>
        <charset val="134"/>
      </rPr>
      <t>”</t>
    </r>
    <r>
      <rPr>
        <sz val="16"/>
        <rFont val="方正仿宋_GBK"/>
        <charset val="134"/>
      </rPr>
      <t>的急难愁盼问题。修复受损道路约</t>
    </r>
    <r>
      <rPr>
        <sz val="16"/>
        <rFont val="Times New Roman"/>
        <charset val="134"/>
      </rPr>
      <t>5</t>
    </r>
    <r>
      <rPr>
        <sz val="16"/>
        <rFont val="方正仿宋_GBK"/>
        <charset val="134"/>
      </rPr>
      <t>公里，桥梁约</t>
    </r>
    <r>
      <rPr>
        <sz val="16"/>
        <rFont val="Times New Roman"/>
        <charset val="134"/>
      </rPr>
      <t>3</t>
    </r>
    <r>
      <rPr>
        <sz val="16"/>
        <rFont val="方正仿宋_GBK"/>
        <charset val="134"/>
      </rPr>
      <t>处。具体以实施方案或设计方案为准。</t>
    </r>
  </si>
  <si>
    <t>龙田乡</t>
  </si>
  <si>
    <r>
      <rPr>
        <sz val="16"/>
        <rFont val="方正仿宋_GBK"/>
        <charset val="134"/>
      </rPr>
      <t>通过该项目，运用</t>
    </r>
    <r>
      <rPr>
        <sz val="16"/>
        <rFont val="Times New Roman"/>
        <charset val="134"/>
      </rPr>
      <t>90</t>
    </r>
    <r>
      <rPr>
        <sz val="16"/>
        <rFont val="方正仿宋_GBK"/>
        <charset val="134"/>
      </rPr>
      <t>万元修复因灾导致的村社道路、产业路、索桥受损等，切实保障群众</t>
    </r>
    <r>
      <rPr>
        <sz val="16"/>
        <rFont val="Times New Roman"/>
        <charset val="134"/>
      </rPr>
      <t>“</t>
    </r>
    <r>
      <rPr>
        <sz val="16"/>
        <rFont val="方正仿宋_GBK"/>
        <charset val="134"/>
      </rPr>
      <t>两不愁三保障</t>
    </r>
    <r>
      <rPr>
        <sz val="16"/>
        <rFont val="Times New Roman"/>
        <charset val="134"/>
      </rPr>
      <t>”</t>
    </r>
    <r>
      <rPr>
        <sz val="16"/>
        <rFont val="方正仿宋_GBK"/>
        <charset val="134"/>
      </rPr>
      <t>，巩固脱贫攻坚成果。提高群众对政府的满意度，便利生产生活。增加</t>
    </r>
    <r>
      <rPr>
        <sz val="16"/>
        <rFont val="Times New Roman"/>
        <charset val="134"/>
      </rPr>
      <t>50</t>
    </r>
    <r>
      <rPr>
        <sz val="16"/>
        <rFont val="方正仿宋_GBK"/>
        <charset val="134"/>
      </rPr>
      <t>余农户务工收入</t>
    </r>
    <r>
      <rPr>
        <sz val="16"/>
        <rFont val="Times New Roman"/>
        <charset val="134"/>
      </rPr>
      <t>100-150</t>
    </r>
    <r>
      <rPr>
        <sz val="16"/>
        <rFont val="方正仿宋_GBK"/>
        <charset val="134"/>
      </rPr>
      <t>元</t>
    </r>
    <r>
      <rPr>
        <sz val="16"/>
        <rFont val="Times New Roman"/>
        <charset val="134"/>
      </rPr>
      <t>/</t>
    </r>
    <r>
      <rPr>
        <sz val="16"/>
        <rFont val="方正仿宋_GBK"/>
        <charset val="134"/>
      </rPr>
      <t>天</t>
    </r>
    <r>
      <rPr>
        <sz val="16"/>
        <rFont val="Times New Roman"/>
        <charset val="134"/>
      </rPr>
      <t>/</t>
    </r>
    <r>
      <rPr>
        <sz val="16"/>
        <rFont val="方正仿宋_GBK"/>
        <charset val="134"/>
      </rPr>
      <t>人，减少群众出行的生产生活成本，涉及农户</t>
    </r>
    <r>
      <rPr>
        <sz val="16"/>
        <rFont val="Times New Roman"/>
        <charset val="134"/>
      </rPr>
      <t>500</t>
    </r>
    <r>
      <rPr>
        <sz val="16"/>
        <rFont val="方正仿宋_GBK"/>
        <charset val="134"/>
      </rPr>
      <t>余人，其中脱贫人口</t>
    </r>
    <r>
      <rPr>
        <sz val="16"/>
        <rFont val="Times New Roman"/>
        <charset val="134"/>
      </rPr>
      <t>230</t>
    </r>
    <r>
      <rPr>
        <sz val="16"/>
        <rFont val="方正仿宋_GBK"/>
        <charset val="134"/>
      </rPr>
      <t>人，监测对象</t>
    </r>
    <r>
      <rPr>
        <sz val="16"/>
        <rFont val="Times New Roman"/>
        <charset val="134"/>
      </rPr>
      <t>70</t>
    </r>
    <r>
      <rPr>
        <sz val="16"/>
        <rFont val="方正仿宋_GBK"/>
        <charset val="134"/>
      </rPr>
      <t>人。</t>
    </r>
  </si>
  <si>
    <r>
      <rPr>
        <sz val="16"/>
        <rFont val="方正仿宋_GBK"/>
        <charset val="134"/>
      </rPr>
      <t>一、群众参与：</t>
    </r>
    <r>
      <rPr>
        <sz val="16"/>
        <rFont val="Times New Roman"/>
        <charset val="134"/>
      </rPr>
      <t>15</t>
    </r>
    <r>
      <rPr>
        <sz val="16"/>
        <rFont val="方正仿宋_GBK"/>
        <charset val="134"/>
      </rPr>
      <t>名群众代表参与项目前期决议，</t>
    </r>
    <r>
      <rPr>
        <sz val="16"/>
        <rFont val="Times New Roman"/>
        <charset val="134"/>
      </rPr>
      <t>6</t>
    </r>
    <r>
      <rPr>
        <sz val="16"/>
        <rFont val="方正仿宋_GBK"/>
        <charset val="134"/>
      </rPr>
      <t>人参与项目实施过程中的质量监督和资金使用；</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提供就业岗位约</t>
    </r>
    <r>
      <rPr>
        <sz val="16"/>
        <rFont val="Times New Roman"/>
        <charset val="134"/>
      </rPr>
      <t>50</t>
    </r>
    <r>
      <rPr>
        <sz val="16"/>
        <rFont val="方正仿宋_GBK"/>
        <charset val="134"/>
      </rPr>
      <t>个，增加务工收入</t>
    </r>
    <r>
      <rPr>
        <sz val="16"/>
        <rFont val="Times New Roman"/>
        <charset val="134"/>
      </rPr>
      <t>100-150</t>
    </r>
    <r>
      <rPr>
        <sz val="16"/>
        <rFont val="方正仿宋_GBK"/>
        <charset val="134"/>
      </rPr>
      <t>元</t>
    </r>
    <r>
      <rPr>
        <sz val="16"/>
        <rFont val="Times New Roman"/>
        <charset val="134"/>
      </rPr>
      <t>/</t>
    </r>
    <r>
      <rPr>
        <sz val="16"/>
        <rFont val="方正仿宋_GBK"/>
        <charset val="134"/>
      </rPr>
      <t>天</t>
    </r>
    <r>
      <rPr>
        <sz val="16"/>
        <rFont val="Times New Roman"/>
        <charset val="134"/>
      </rPr>
      <t>/</t>
    </r>
    <r>
      <rPr>
        <sz val="16"/>
        <rFont val="方正仿宋_GBK"/>
        <charset val="134"/>
      </rPr>
      <t>人。</t>
    </r>
    <r>
      <rPr>
        <sz val="16"/>
        <rFont val="Times New Roman"/>
        <charset val="134"/>
      </rPr>
      <t xml:space="preserve">
2.</t>
    </r>
    <r>
      <rPr>
        <sz val="16"/>
        <rFont val="方正仿宋_GBK"/>
        <charset val="134"/>
      </rPr>
      <t>改善交通条件方便群众出行并减低农产品运输成本。</t>
    </r>
  </si>
  <si>
    <t>村级道路沿线全线清理垮方、涵洞、修复冲毁河堤级道路等。（以实际数据为准）</t>
  </si>
  <si>
    <r>
      <rPr>
        <sz val="16"/>
        <rFont val="方正仿宋_GBK"/>
        <charset val="134"/>
      </rPr>
      <t>项目（工程）完成及时率</t>
    </r>
    <r>
      <rPr>
        <sz val="16"/>
        <rFont val="Times New Roman"/>
        <charset val="134"/>
      </rPr>
      <t>≥90%</t>
    </r>
    <r>
      <rPr>
        <sz val="16"/>
        <rFont val="方正仿宋_GBK"/>
        <charset val="134"/>
      </rPr>
      <t>）</t>
    </r>
  </si>
  <si>
    <r>
      <rPr>
        <sz val="16"/>
        <rFont val="方正仿宋_GBK"/>
        <charset val="134"/>
      </rPr>
      <t>工程建设</t>
    </r>
    <r>
      <rPr>
        <sz val="16"/>
        <rFont val="Times New Roman"/>
        <charset val="134"/>
      </rPr>
      <t>≥90</t>
    </r>
    <r>
      <rPr>
        <sz val="16"/>
        <rFont val="方正仿宋_GBK"/>
        <charset val="134"/>
      </rPr>
      <t>万元，实际完成投资能控制在概算范围内</t>
    </r>
  </si>
  <si>
    <r>
      <rPr>
        <sz val="16"/>
        <rFont val="方正仿宋_GBK"/>
        <charset val="134"/>
      </rPr>
      <t>改善群众农业生产、生活出行难问题，有效降低沿线农户农资、农产品运输成本；增加务工收入</t>
    </r>
    <r>
      <rPr>
        <sz val="16"/>
        <rFont val="Times New Roman"/>
        <charset val="134"/>
      </rPr>
      <t>100-150</t>
    </r>
    <r>
      <rPr>
        <sz val="16"/>
        <rFont val="方正仿宋_GBK"/>
        <charset val="134"/>
      </rPr>
      <t>元</t>
    </r>
    <r>
      <rPr>
        <sz val="16"/>
        <rFont val="Times New Roman"/>
        <charset val="134"/>
      </rPr>
      <t>/</t>
    </r>
    <r>
      <rPr>
        <sz val="16"/>
        <rFont val="方正仿宋_GBK"/>
        <charset val="134"/>
      </rPr>
      <t>天，在项目实施完成后进行管护增加收入。</t>
    </r>
  </si>
  <si>
    <r>
      <rPr>
        <sz val="16"/>
        <rFont val="方正仿宋_GBK"/>
        <charset val="134"/>
      </rPr>
      <t>受益脱贫人口数</t>
    </r>
    <r>
      <rPr>
        <sz val="16"/>
        <rFont val="Times New Roman"/>
        <charset val="134"/>
      </rPr>
      <t>300</t>
    </r>
    <r>
      <rPr>
        <sz val="16"/>
        <rFont val="方正仿宋_GBK"/>
        <charset val="134"/>
      </rPr>
      <t>人，切实解决影响群众</t>
    </r>
    <r>
      <rPr>
        <sz val="16"/>
        <rFont val="Times New Roman"/>
        <charset val="134"/>
      </rPr>
      <t>“</t>
    </r>
    <r>
      <rPr>
        <sz val="16"/>
        <rFont val="方正仿宋_GBK"/>
        <charset val="134"/>
      </rPr>
      <t>两不愁三保障</t>
    </r>
    <r>
      <rPr>
        <sz val="16"/>
        <rFont val="Times New Roman"/>
        <charset val="134"/>
      </rPr>
      <t>”</t>
    </r>
    <r>
      <rPr>
        <sz val="16"/>
        <rFont val="方正仿宋_GBK"/>
        <charset val="134"/>
      </rPr>
      <t>的急难愁盼问题。</t>
    </r>
  </si>
  <si>
    <r>
      <rPr>
        <sz val="16"/>
        <rFont val="方正仿宋_GBK"/>
        <charset val="134"/>
      </rPr>
      <t>维修使用年限</t>
    </r>
    <r>
      <rPr>
        <sz val="16"/>
        <rFont val="Times New Roman"/>
        <charset val="134"/>
      </rPr>
      <t>≥1</t>
    </r>
    <r>
      <rPr>
        <sz val="16"/>
        <rFont val="方正仿宋_GBK"/>
        <charset val="134"/>
      </rPr>
      <t>年。</t>
    </r>
  </si>
  <si>
    <r>
      <rPr>
        <sz val="16"/>
        <rFont val="方正仿宋_GBK"/>
        <charset val="134"/>
      </rPr>
      <t>受益脱贫户满意度</t>
    </r>
    <r>
      <rPr>
        <sz val="16"/>
        <rFont val="Times New Roman"/>
        <charset val="134"/>
      </rPr>
      <t>95%</t>
    </r>
  </si>
  <si>
    <r>
      <rPr>
        <sz val="16"/>
        <rFont val="方正仿宋_GBK"/>
        <charset val="134"/>
      </rPr>
      <t>城口县龙田乡</t>
    </r>
    <r>
      <rPr>
        <sz val="16"/>
        <rFont val="Times New Roman"/>
        <charset val="134"/>
      </rPr>
      <t>2024</t>
    </r>
    <r>
      <rPr>
        <sz val="16"/>
        <rFont val="方正仿宋_GBK"/>
        <charset val="134"/>
      </rPr>
      <t>年高效庭院经济美丽庭院示范片</t>
    </r>
  </si>
  <si>
    <r>
      <rPr>
        <sz val="16"/>
        <rFont val="方正仿宋_GBK"/>
        <charset val="134"/>
      </rPr>
      <t>建设乡村振兴示范庭院片区约</t>
    </r>
    <r>
      <rPr>
        <sz val="16"/>
        <rFont val="Times New Roman"/>
        <charset val="134"/>
      </rPr>
      <t>3</t>
    </r>
    <r>
      <rPr>
        <sz val="16"/>
        <rFont val="方正仿宋_GBK"/>
        <charset val="134"/>
      </rPr>
      <t>处，打造区域特色鲜明、文化底蕴厚重、乡土气息浓厚的乡村振兴休闲庭院。利用农户地理、周边环境和种养殖优势，因地制宜的引导村民发展庭院产业。具体以实施方案为准。</t>
    </r>
  </si>
  <si>
    <r>
      <rPr>
        <sz val="16"/>
        <rFont val="方正仿宋_GBK"/>
        <charset val="134"/>
      </rPr>
      <t>联丰村</t>
    </r>
    <r>
      <rPr>
        <sz val="16"/>
        <rFont val="Times New Roman"/>
        <charset val="134"/>
      </rPr>
      <t>1</t>
    </r>
    <r>
      <rPr>
        <sz val="16"/>
        <rFont val="方正仿宋_GBK"/>
        <charset val="134"/>
      </rPr>
      <t>组（纳财沟）、联丰村</t>
    </r>
    <r>
      <rPr>
        <sz val="16"/>
        <rFont val="Times New Roman"/>
        <charset val="134"/>
      </rPr>
      <t>6</t>
    </r>
    <r>
      <rPr>
        <sz val="16"/>
        <rFont val="方正仿宋_GBK"/>
        <charset val="134"/>
      </rPr>
      <t>组（场镇移民安置点）、五里村</t>
    </r>
    <r>
      <rPr>
        <sz val="16"/>
        <rFont val="Times New Roman"/>
        <charset val="134"/>
      </rPr>
      <t>1</t>
    </r>
    <r>
      <rPr>
        <sz val="16"/>
        <rFont val="方正仿宋_GBK"/>
        <charset val="134"/>
      </rPr>
      <t>组（天灯坪）</t>
    </r>
  </si>
  <si>
    <r>
      <rPr>
        <sz val="16"/>
        <rFont val="方正仿宋_GBK"/>
        <charset val="134"/>
      </rPr>
      <t>通过项目实施，改善约</t>
    </r>
    <r>
      <rPr>
        <sz val="16"/>
        <rFont val="Times New Roman"/>
        <charset val="134"/>
      </rPr>
      <t>50</t>
    </r>
    <r>
      <rPr>
        <sz val="16"/>
        <rFont val="方正仿宋_GBK"/>
        <charset val="134"/>
      </rPr>
      <t>户村民居住环境、生产生活质量、增加幸福感与满意度；打造区域特色鲜明、文化底蕴厚重、乡土气息浓厚的乡村振兴休闲庭院。引导农户发展庭院经济，增加群众的经营性收入（约</t>
    </r>
    <r>
      <rPr>
        <sz val="16"/>
        <rFont val="Times New Roman"/>
        <charset val="134"/>
      </rPr>
      <t>2000</t>
    </r>
    <r>
      <rPr>
        <sz val="16"/>
        <rFont val="方正仿宋_GBK"/>
        <charset val="134"/>
      </rPr>
      <t>元</t>
    </r>
    <r>
      <rPr>
        <sz val="16"/>
        <rFont val="Times New Roman"/>
        <charset val="134"/>
      </rPr>
      <t>/</t>
    </r>
    <r>
      <rPr>
        <sz val="16"/>
        <rFont val="方正仿宋_GBK"/>
        <charset val="134"/>
      </rPr>
      <t>户），惠及</t>
    </r>
    <r>
      <rPr>
        <sz val="16"/>
        <rFont val="Times New Roman"/>
        <charset val="134"/>
      </rPr>
      <t>500</t>
    </r>
    <r>
      <rPr>
        <sz val="16"/>
        <rFont val="方正仿宋_GBK"/>
        <charset val="134"/>
      </rPr>
      <t>余人，其中脱贫人口</t>
    </r>
    <r>
      <rPr>
        <sz val="16"/>
        <rFont val="Times New Roman"/>
        <charset val="134"/>
      </rPr>
      <t>150</t>
    </r>
    <r>
      <rPr>
        <sz val="16"/>
        <rFont val="方正仿宋_GBK"/>
        <charset val="134"/>
      </rPr>
      <t>人，监测对象</t>
    </r>
    <r>
      <rPr>
        <sz val="16"/>
        <rFont val="Times New Roman"/>
        <charset val="134"/>
      </rPr>
      <t>50</t>
    </r>
    <r>
      <rPr>
        <sz val="16"/>
        <rFont val="方正仿宋_GBK"/>
        <charset val="134"/>
      </rPr>
      <t>人。</t>
    </r>
  </si>
  <si>
    <r>
      <rPr>
        <sz val="16"/>
        <rFont val="方正仿宋_GBK"/>
        <charset val="134"/>
      </rPr>
      <t>一、群众参与：</t>
    </r>
    <r>
      <rPr>
        <sz val="16"/>
        <rFont val="Times New Roman"/>
        <charset val="134"/>
      </rPr>
      <t>15</t>
    </r>
    <r>
      <rPr>
        <sz val="16"/>
        <rFont val="方正仿宋_GBK"/>
        <charset val="134"/>
      </rPr>
      <t>人参与项目讨论，</t>
    </r>
    <r>
      <rPr>
        <sz val="16"/>
        <rFont val="Times New Roman"/>
        <charset val="134"/>
      </rPr>
      <t>6</t>
    </r>
    <r>
      <rPr>
        <sz val="16"/>
        <rFont val="方正仿宋_GBK"/>
        <charset val="134"/>
      </rPr>
      <t>人参与入库项目的选择，</t>
    </r>
    <r>
      <rPr>
        <sz val="16"/>
        <rFont val="Times New Roman"/>
        <charset val="134"/>
      </rPr>
      <t>6</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带动</t>
    </r>
    <r>
      <rPr>
        <sz val="16"/>
        <rFont val="Times New Roman"/>
        <charset val="134"/>
      </rPr>
      <t>50</t>
    </r>
    <r>
      <rPr>
        <sz val="16"/>
        <rFont val="方正仿宋_GBK"/>
        <charset val="134"/>
      </rPr>
      <t>余人就近务工，增收</t>
    </r>
    <r>
      <rPr>
        <sz val="16"/>
        <rFont val="Times New Roman"/>
        <charset val="134"/>
      </rPr>
      <t>2000</t>
    </r>
    <r>
      <rPr>
        <sz val="16"/>
        <rFont val="方正仿宋_GBK"/>
        <charset val="134"/>
      </rPr>
      <t>元</t>
    </r>
    <r>
      <rPr>
        <sz val="16"/>
        <rFont val="Times New Roman"/>
        <charset val="134"/>
      </rPr>
      <t>/</t>
    </r>
    <r>
      <rPr>
        <sz val="16"/>
        <rFont val="方正仿宋_GBK"/>
        <charset val="134"/>
      </rPr>
      <t>人。</t>
    </r>
    <r>
      <rPr>
        <sz val="16"/>
        <rFont val="Times New Roman"/>
        <charset val="134"/>
      </rPr>
      <t xml:space="preserve">
2.</t>
    </r>
    <r>
      <rPr>
        <sz val="16"/>
        <rFont val="方正仿宋_GBK"/>
        <charset val="134"/>
      </rPr>
      <t>为有条件、有意愿发展庭院经济的农户制定针对性的帮扶计划，引导农户在家发展，增加群众的经营性收入（约</t>
    </r>
    <r>
      <rPr>
        <sz val="16"/>
        <rFont val="Times New Roman"/>
        <charset val="134"/>
      </rPr>
      <t>2000</t>
    </r>
    <r>
      <rPr>
        <sz val="16"/>
        <rFont val="方正仿宋_GBK"/>
        <charset val="134"/>
      </rPr>
      <t>元</t>
    </r>
    <r>
      <rPr>
        <sz val="16"/>
        <rFont val="Times New Roman"/>
        <charset val="134"/>
      </rPr>
      <t>/</t>
    </r>
    <r>
      <rPr>
        <sz val="16"/>
        <rFont val="方正仿宋_GBK"/>
        <charset val="134"/>
      </rPr>
      <t>人），激发群众内生动力。</t>
    </r>
  </si>
  <si>
    <r>
      <rPr>
        <sz val="16"/>
        <rFont val="方正仿宋_GBK"/>
        <charset val="134"/>
      </rPr>
      <t>建设乡村振兴示范庭院片区约</t>
    </r>
    <r>
      <rPr>
        <sz val="16"/>
        <rFont val="Times New Roman"/>
        <charset val="134"/>
      </rPr>
      <t>3</t>
    </r>
    <r>
      <rPr>
        <sz val="16"/>
        <rFont val="方正仿宋_GBK"/>
        <charset val="134"/>
      </rPr>
      <t>处。</t>
    </r>
  </si>
  <si>
    <r>
      <rPr>
        <sz val="16"/>
        <rFont val="方正仿宋_GBK"/>
        <charset val="134"/>
      </rPr>
      <t>为有条件、有意愿发展庭院经济的农户制定针对性的帮扶计划，引导农户在家发展，增加群众的经营性收入</t>
    </r>
    <r>
      <rPr>
        <sz val="16"/>
        <rFont val="Times New Roman"/>
        <charset val="134"/>
      </rPr>
      <t>2000</t>
    </r>
    <r>
      <rPr>
        <sz val="16"/>
        <rFont val="方正仿宋_GBK"/>
        <charset val="134"/>
      </rPr>
      <t>元</t>
    </r>
    <r>
      <rPr>
        <sz val="16"/>
        <rFont val="Times New Roman"/>
        <charset val="134"/>
      </rPr>
      <t>/</t>
    </r>
    <r>
      <rPr>
        <sz val="16"/>
        <rFont val="方正仿宋_GBK"/>
        <charset val="134"/>
      </rPr>
      <t>人，激发群众内生动力。</t>
    </r>
  </si>
  <si>
    <r>
      <rPr>
        <sz val="16"/>
        <rFont val="方正仿宋_GBK"/>
        <charset val="134"/>
      </rPr>
      <t>受益人口</t>
    </r>
    <r>
      <rPr>
        <sz val="16"/>
        <rFont val="Times New Roman"/>
        <charset val="134"/>
      </rPr>
      <t>500</t>
    </r>
    <r>
      <rPr>
        <sz val="16"/>
        <rFont val="方正仿宋_GBK"/>
        <charset val="134"/>
      </rPr>
      <t>人，利用农户地理、周边环境和种养殖优势，因地制宜的引导村民发展庭院产业。</t>
    </r>
  </si>
  <si>
    <r>
      <rPr>
        <sz val="16"/>
        <rFont val="方正仿宋_GBK"/>
        <charset val="134"/>
      </rPr>
      <t>新建使用年限</t>
    </r>
    <r>
      <rPr>
        <sz val="16"/>
        <rFont val="Times New Roman"/>
        <charset val="134"/>
      </rPr>
      <t>≥5</t>
    </r>
    <r>
      <rPr>
        <sz val="16"/>
        <rFont val="方正仿宋_GBK"/>
        <charset val="134"/>
      </rPr>
      <t>年。</t>
    </r>
  </si>
  <si>
    <r>
      <rPr>
        <sz val="16"/>
        <rFont val="方正仿宋_GBK"/>
        <charset val="134"/>
      </rPr>
      <t>城口县</t>
    </r>
    <r>
      <rPr>
        <sz val="16"/>
        <rFont val="Times New Roman"/>
        <charset val="134"/>
      </rPr>
      <t>2024</t>
    </r>
    <r>
      <rPr>
        <sz val="16"/>
        <rFont val="方正仿宋_GBK"/>
        <charset val="134"/>
      </rPr>
      <t>年龙田乡四湾村、中安村露地蔬菜田园综合体项目</t>
    </r>
  </si>
  <si>
    <r>
      <rPr>
        <sz val="16"/>
        <rFont val="方正仿宋_GBK"/>
        <charset val="134"/>
      </rPr>
      <t>建设露地蔬菜保供基地</t>
    </r>
    <r>
      <rPr>
        <sz val="16"/>
        <rFont val="Times New Roman"/>
        <charset val="134"/>
      </rPr>
      <t>800</t>
    </r>
    <r>
      <rPr>
        <sz val="16"/>
        <rFont val="方正仿宋_GBK"/>
        <charset val="134"/>
      </rPr>
      <t>余亩（农户自行栽种的蔬菜按城委农办〔</t>
    </r>
    <r>
      <rPr>
        <sz val="16"/>
        <rFont val="Times New Roman"/>
        <charset val="134"/>
      </rPr>
      <t>2022</t>
    </r>
    <r>
      <rPr>
        <sz val="16"/>
        <rFont val="方正仿宋_GBK"/>
        <charset val="134"/>
      </rPr>
      <t>〕</t>
    </r>
    <r>
      <rPr>
        <sz val="16"/>
        <rFont val="Times New Roman"/>
        <charset val="134"/>
      </rPr>
      <t>22</t>
    </r>
    <r>
      <rPr>
        <sz val="16"/>
        <rFont val="方正仿宋_GBK"/>
        <charset val="134"/>
      </rPr>
      <t>号文件要求进行补助）；建设排水沟和安全防护网</t>
    </r>
    <r>
      <rPr>
        <sz val="16"/>
        <rFont val="Times New Roman"/>
        <charset val="134"/>
      </rPr>
      <t>200</t>
    </r>
    <r>
      <rPr>
        <sz val="16"/>
        <rFont val="方正仿宋_GBK"/>
        <charset val="134"/>
      </rPr>
      <t>余米；对蔬菜购买方（企业、供销社、专业合作社、农家乐等市场主体）按销售额的</t>
    </r>
    <r>
      <rPr>
        <sz val="16"/>
        <rFont val="Times New Roman"/>
        <charset val="134"/>
      </rPr>
      <t>5%</t>
    </r>
    <r>
      <rPr>
        <sz val="16"/>
        <rFont val="方正仿宋_GBK"/>
        <charset val="134"/>
      </rPr>
      <t>进行补助；建设生产便道</t>
    </r>
    <r>
      <rPr>
        <sz val="16"/>
        <rFont val="Times New Roman"/>
        <charset val="134"/>
      </rPr>
      <t>1000</t>
    </r>
    <r>
      <rPr>
        <sz val="16"/>
        <rFont val="方正仿宋_GBK"/>
        <charset val="134"/>
      </rPr>
      <t>余米；建设灌溉设施</t>
    </r>
    <r>
      <rPr>
        <sz val="16"/>
        <rFont val="Times New Roman"/>
        <charset val="134"/>
      </rPr>
      <t>DN20</t>
    </r>
    <r>
      <rPr>
        <sz val="16"/>
        <rFont val="方正仿宋_GBK"/>
        <charset val="134"/>
      </rPr>
      <t>水管</t>
    </r>
    <r>
      <rPr>
        <sz val="16"/>
        <rFont val="Times New Roman"/>
        <charset val="134"/>
      </rPr>
      <t>3000</t>
    </r>
    <r>
      <rPr>
        <sz val="16"/>
        <rFont val="方正仿宋_GBK"/>
        <charset val="134"/>
      </rPr>
      <t>余米及配件、建设</t>
    </r>
    <r>
      <rPr>
        <sz val="16"/>
        <rFont val="Times New Roman"/>
        <charset val="134"/>
      </rPr>
      <t>20</t>
    </r>
    <r>
      <rPr>
        <sz val="16"/>
        <rFont val="方正仿宋_GBK"/>
        <charset val="134"/>
      </rPr>
      <t>余立方米水池</t>
    </r>
    <r>
      <rPr>
        <sz val="16"/>
        <rFont val="Times New Roman"/>
        <charset val="134"/>
      </rPr>
      <t>1</t>
    </r>
    <r>
      <rPr>
        <sz val="16"/>
        <rFont val="方正仿宋_GBK"/>
        <charset val="134"/>
      </rPr>
      <t>口；购置环保包装竹篮</t>
    </r>
    <r>
      <rPr>
        <sz val="16"/>
        <rFont val="Times New Roman"/>
        <charset val="134"/>
      </rPr>
      <t>5000</t>
    </r>
    <r>
      <rPr>
        <sz val="16"/>
        <rFont val="方正仿宋_GBK"/>
        <charset val="134"/>
      </rPr>
      <t>余个。</t>
    </r>
  </si>
  <si>
    <t>中安村、四湾村</t>
  </si>
  <si>
    <r>
      <rPr>
        <sz val="16"/>
        <rFont val="方正仿宋_GBK"/>
        <charset val="134"/>
      </rPr>
      <t>通过建设露地蔬菜保供基地</t>
    </r>
    <r>
      <rPr>
        <sz val="16"/>
        <rFont val="Times New Roman"/>
        <charset val="134"/>
      </rPr>
      <t>800</t>
    </r>
    <r>
      <rPr>
        <sz val="16"/>
        <rFont val="方正仿宋_GBK"/>
        <charset val="134"/>
      </rPr>
      <t>余亩，带动</t>
    </r>
    <r>
      <rPr>
        <sz val="16"/>
        <rFont val="Times New Roman"/>
        <charset val="134"/>
      </rPr>
      <t>20</t>
    </r>
    <r>
      <rPr>
        <sz val="16"/>
        <rFont val="方正仿宋_GBK"/>
        <charset val="134"/>
      </rPr>
      <t>余人就近务工，实现增收</t>
    </r>
    <r>
      <rPr>
        <sz val="16"/>
        <rFont val="Times New Roman"/>
        <charset val="134"/>
      </rPr>
      <t>2000</t>
    </r>
    <r>
      <rPr>
        <sz val="16"/>
        <rFont val="方正仿宋_GBK"/>
        <charset val="134"/>
      </rPr>
      <t>元</t>
    </r>
    <r>
      <rPr>
        <sz val="16"/>
        <rFont val="Times New Roman"/>
        <charset val="134"/>
      </rPr>
      <t>/</t>
    </r>
    <r>
      <rPr>
        <sz val="16"/>
        <rFont val="方正仿宋_GBK"/>
        <charset val="134"/>
      </rPr>
      <t>人，激发乡村农旅发展，带动全村经营性增收</t>
    </r>
    <r>
      <rPr>
        <sz val="16"/>
        <rFont val="Times New Roman"/>
        <charset val="134"/>
      </rPr>
      <t>6000</t>
    </r>
    <r>
      <rPr>
        <sz val="16"/>
        <rFont val="方正仿宋_GBK"/>
        <charset val="134"/>
      </rPr>
      <t>元</t>
    </r>
    <r>
      <rPr>
        <sz val="16"/>
        <rFont val="Times New Roman"/>
        <charset val="134"/>
      </rPr>
      <t>/</t>
    </r>
    <r>
      <rPr>
        <sz val="16"/>
        <rFont val="方正仿宋_GBK"/>
        <charset val="134"/>
      </rPr>
      <t>户，惠及对象约</t>
    </r>
    <r>
      <rPr>
        <sz val="16"/>
        <rFont val="Times New Roman"/>
        <charset val="134"/>
      </rPr>
      <t>300</t>
    </r>
    <r>
      <rPr>
        <sz val="16"/>
        <rFont val="方正仿宋_GBK"/>
        <charset val="134"/>
      </rPr>
      <t>人，其中脱贫对象和监测户约</t>
    </r>
    <r>
      <rPr>
        <sz val="16"/>
        <rFont val="Times New Roman"/>
        <charset val="134"/>
      </rPr>
      <t>100</t>
    </r>
    <r>
      <rPr>
        <sz val="16"/>
        <rFont val="方正仿宋_GBK"/>
        <charset val="134"/>
      </rPr>
      <t>人。</t>
    </r>
  </si>
  <si>
    <r>
      <rPr>
        <sz val="16"/>
        <rFont val="Times New Roman"/>
        <charset val="134"/>
      </rPr>
      <t>1.</t>
    </r>
    <r>
      <rPr>
        <sz val="16"/>
        <rFont val="方正仿宋_GBK"/>
        <charset val="134"/>
      </rPr>
      <t>群众参与：</t>
    </r>
    <r>
      <rPr>
        <sz val="16"/>
        <rFont val="Times New Roman"/>
        <charset val="134"/>
      </rPr>
      <t>17</t>
    </r>
    <r>
      <rPr>
        <sz val="16"/>
        <rFont val="方正仿宋_GBK"/>
        <charset val="134"/>
      </rPr>
      <t>人参与项目讨论，</t>
    </r>
    <r>
      <rPr>
        <sz val="16"/>
        <rFont val="Times New Roman"/>
        <charset val="134"/>
      </rPr>
      <t>9</t>
    </r>
    <r>
      <rPr>
        <sz val="16"/>
        <rFont val="方正仿宋_GBK"/>
        <charset val="134"/>
      </rPr>
      <t>人参与入库项目的选择，</t>
    </r>
    <r>
      <rPr>
        <sz val="16"/>
        <rFont val="Times New Roman"/>
        <charset val="134"/>
      </rPr>
      <t>8</t>
    </r>
    <r>
      <rPr>
        <sz val="16"/>
        <rFont val="方正仿宋_GBK"/>
        <charset val="134"/>
      </rPr>
      <t>人参与项目实施过程中施工质量和资金使用的监督等。</t>
    </r>
    <r>
      <rPr>
        <sz val="16"/>
        <rFont val="Times New Roman"/>
        <charset val="134"/>
      </rPr>
      <t xml:space="preserve">
2.</t>
    </r>
    <r>
      <rPr>
        <sz val="16"/>
        <rFont val="方正仿宋_GBK"/>
        <charset val="134"/>
      </rPr>
      <t>利益联结机制：通过该项目实施，通过建设植露地蔬菜保供基地</t>
    </r>
    <r>
      <rPr>
        <sz val="16"/>
        <rFont val="Times New Roman"/>
        <charset val="134"/>
      </rPr>
      <t>800</t>
    </r>
    <r>
      <rPr>
        <sz val="16"/>
        <rFont val="方正仿宋_GBK"/>
        <charset val="134"/>
      </rPr>
      <t>余亩，建设配套设施，有效增加群众经营性收入约</t>
    </r>
    <r>
      <rPr>
        <sz val="16"/>
        <rFont val="Times New Roman"/>
        <charset val="134"/>
      </rPr>
      <t>6000</t>
    </r>
    <r>
      <rPr>
        <sz val="16"/>
        <rFont val="方正仿宋_GBK"/>
        <charset val="134"/>
      </rPr>
      <t>元</t>
    </r>
    <r>
      <rPr>
        <sz val="16"/>
        <rFont val="Times New Roman"/>
        <charset val="134"/>
      </rPr>
      <t>/</t>
    </r>
    <r>
      <rPr>
        <sz val="16"/>
        <rFont val="方正仿宋_GBK"/>
        <charset val="134"/>
      </rPr>
      <t>户，提高群众生活水平，受益人口达</t>
    </r>
    <r>
      <rPr>
        <sz val="16"/>
        <rFont val="Times New Roman"/>
        <charset val="134"/>
      </rPr>
      <t>300</t>
    </r>
    <r>
      <rPr>
        <sz val="16"/>
        <rFont val="方正仿宋_GBK"/>
        <charset val="134"/>
      </rPr>
      <t>余人，脱贫户</t>
    </r>
    <r>
      <rPr>
        <sz val="16"/>
        <rFont val="Times New Roman"/>
        <charset val="134"/>
      </rPr>
      <t>40</t>
    </r>
    <r>
      <rPr>
        <sz val="16"/>
        <rFont val="方正仿宋_GBK"/>
        <charset val="134"/>
      </rPr>
      <t>余户</t>
    </r>
    <r>
      <rPr>
        <sz val="16"/>
        <rFont val="Times New Roman"/>
        <charset val="134"/>
      </rPr>
      <t>100</t>
    </r>
    <r>
      <rPr>
        <sz val="16"/>
        <rFont val="方正仿宋_GBK"/>
        <charset val="134"/>
      </rPr>
      <t>余人。</t>
    </r>
  </si>
  <si>
    <r>
      <rPr>
        <sz val="16"/>
        <rFont val="Times New Roman"/>
        <charset val="134"/>
      </rPr>
      <t>1.</t>
    </r>
    <r>
      <rPr>
        <sz val="16"/>
        <rFont val="方正仿宋_GBK"/>
        <charset val="134"/>
      </rPr>
      <t>建设植露地蔬菜保供基地</t>
    </r>
    <r>
      <rPr>
        <sz val="16"/>
        <rFont val="Times New Roman"/>
        <charset val="134"/>
      </rPr>
      <t>800</t>
    </r>
    <r>
      <rPr>
        <sz val="16"/>
        <rFont val="方正仿宋_GBK"/>
        <charset val="134"/>
      </rPr>
      <t>余亩，其中建设排水沟和安全防护网</t>
    </r>
    <r>
      <rPr>
        <sz val="16"/>
        <rFont val="Times New Roman"/>
        <charset val="134"/>
      </rPr>
      <t>200</t>
    </r>
    <r>
      <rPr>
        <sz val="16"/>
        <rFont val="方正仿宋_GBK"/>
        <charset val="134"/>
      </rPr>
      <t>余米；建设生产便道</t>
    </r>
    <r>
      <rPr>
        <sz val="16"/>
        <rFont val="Times New Roman"/>
        <charset val="134"/>
      </rPr>
      <t>1000</t>
    </r>
    <r>
      <rPr>
        <sz val="16"/>
        <rFont val="方正仿宋_GBK"/>
        <charset val="134"/>
      </rPr>
      <t>余米；建设灌溉设施</t>
    </r>
    <r>
      <rPr>
        <sz val="16"/>
        <rFont val="Times New Roman"/>
        <charset val="134"/>
      </rPr>
      <t>DN20</t>
    </r>
    <r>
      <rPr>
        <sz val="16"/>
        <rFont val="方正仿宋_GBK"/>
        <charset val="134"/>
      </rPr>
      <t>水管</t>
    </r>
    <r>
      <rPr>
        <sz val="16"/>
        <rFont val="Times New Roman"/>
        <charset val="134"/>
      </rPr>
      <t>3000</t>
    </r>
    <r>
      <rPr>
        <sz val="16"/>
        <rFont val="方正仿宋_GBK"/>
        <charset val="134"/>
      </rPr>
      <t>余米及配件、建设</t>
    </r>
    <r>
      <rPr>
        <sz val="16"/>
        <rFont val="Times New Roman"/>
        <charset val="134"/>
      </rPr>
      <t>20</t>
    </r>
    <r>
      <rPr>
        <sz val="16"/>
        <rFont val="方正仿宋_GBK"/>
        <charset val="134"/>
      </rPr>
      <t>余立方米水池</t>
    </r>
    <r>
      <rPr>
        <sz val="16"/>
        <rFont val="Times New Roman"/>
        <charset val="134"/>
      </rPr>
      <t>1</t>
    </r>
    <r>
      <rPr>
        <sz val="16"/>
        <rFont val="方正仿宋_GBK"/>
        <charset val="134"/>
      </rPr>
      <t>口；购置环保包装竹篮</t>
    </r>
    <r>
      <rPr>
        <sz val="16"/>
        <rFont val="Times New Roman"/>
        <charset val="134"/>
      </rPr>
      <t>5000</t>
    </r>
    <r>
      <rPr>
        <sz val="16"/>
        <rFont val="方正仿宋_GBK"/>
        <charset val="134"/>
      </rPr>
      <t>余个；</t>
    </r>
    <r>
      <rPr>
        <sz val="16"/>
        <rFont val="Times New Roman"/>
        <charset val="134"/>
      </rPr>
      <t xml:space="preserve">
2.</t>
    </r>
    <r>
      <rPr>
        <sz val="16"/>
        <rFont val="方正仿宋_GBK"/>
        <charset val="134"/>
      </rPr>
      <t>对蔬菜购买方（企业、供销社、专业合作社、农家乐等市场主体）按销售额的</t>
    </r>
    <r>
      <rPr>
        <sz val="16"/>
        <rFont val="Times New Roman"/>
        <charset val="134"/>
      </rPr>
      <t>5%</t>
    </r>
    <r>
      <rPr>
        <sz val="16"/>
        <rFont val="方正仿宋_GBK"/>
        <charset val="134"/>
      </rPr>
      <t>进行补助。</t>
    </r>
  </si>
  <si>
    <r>
      <rPr>
        <sz val="16"/>
        <rFont val="方正仿宋_GBK"/>
        <charset val="134"/>
      </rPr>
      <t>有效增加群众经营性收入约</t>
    </r>
    <r>
      <rPr>
        <sz val="16"/>
        <rFont val="Times New Roman"/>
        <charset val="134"/>
      </rPr>
      <t>6000</t>
    </r>
    <r>
      <rPr>
        <sz val="16"/>
        <rFont val="方正仿宋_GBK"/>
        <charset val="134"/>
      </rPr>
      <t>元</t>
    </r>
    <r>
      <rPr>
        <sz val="16"/>
        <rFont val="Times New Roman"/>
        <charset val="134"/>
      </rPr>
      <t>/</t>
    </r>
    <r>
      <rPr>
        <sz val="16"/>
        <rFont val="方正仿宋_GBK"/>
        <charset val="134"/>
      </rPr>
      <t>户，带动</t>
    </r>
    <r>
      <rPr>
        <sz val="16"/>
        <rFont val="Times New Roman"/>
        <charset val="134"/>
      </rPr>
      <t>20</t>
    </r>
    <r>
      <rPr>
        <sz val="16"/>
        <rFont val="方正仿宋_GBK"/>
        <charset val="134"/>
      </rPr>
      <t>余户务工增收</t>
    </r>
    <r>
      <rPr>
        <sz val="16"/>
        <rFont val="Times New Roman"/>
        <charset val="134"/>
      </rPr>
      <t>2000</t>
    </r>
    <r>
      <rPr>
        <sz val="16"/>
        <rFont val="方正仿宋_GBK"/>
        <charset val="134"/>
      </rPr>
      <t>元</t>
    </r>
    <r>
      <rPr>
        <sz val="16"/>
        <rFont val="Times New Roman"/>
        <charset val="134"/>
      </rPr>
      <t>/</t>
    </r>
    <r>
      <rPr>
        <sz val="16"/>
        <rFont val="方正仿宋_GBK"/>
        <charset val="134"/>
      </rPr>
      <t>人，提高群众生活水平，带动群众发展，增加群众收入。</t>
    </r>
  </si>
  <si>
    <r>
      <rPr>
        <sz val="16"/>
        <rFont val="方正仿宋_GBK"/>
        <charset val="134"/>
      </rPr>
      <t>受益人口</t>
    </r>
    <r>
      <rPr>
        <sz val="16"/>
        <rFont val="Times New Roman"/>
        <charset val="134"/>
      </rPr>
      <t>300</t>
    </r>
    <r>
      <rPr>
        <sz val="16"/>
        <rFont val="方正仿宋_GBK"/>
        <charset val="134"/>
      </rPr>
      <t>人，持续推动乡村农旅发展，提高农民收入。</t>
    </r>
  </si>
  <si>
    <r>
      <rPr>
        <sz val="16"/>
        <rFont val="方正仿宋_GBK"/>
        <charset val="134"/>
      </rPr>
      <t>城口县</t>
    </r>
    <r>
      <rPr>
        <sz val="16"/>
        <rFont val="Times New Roman"/>
        <charset val="134"/>
      </rPr>
      <t>2024</t>
    </r>
    <r>
      <rPr>
        <sz val="16"/>
        <rFont val="方正仿宋_GBK"/>
        <charset val="134"/>
      </rPr>
      <t>年龙田乡积分兑现制度改补为奖项目</t>
    </r>
  </si>
  <si>
    <r>
      <rPr>
        <sz val="16"/>
        <rFont val="方正仿宋_GBK"/>
        <charset val="134"/>
      </rPr>
      <t>全乡</t>
    </r>
    <r>
      <rPr>
        <sz val="16"/>
        <rFont val="Times New Roman"/>
        <charset val="134"/>
      </rPr>
      <t>8</t>
    </r>
    <r>
      <rPr>
        <sz val="16"/>
        <rFont val="方正仿宋_GBK"/>
        <charset val="134"/>
      </rPr>
      <t>个村各</t>
    </r>
    <r>
      <rPr>
        <sz val="16"/>
        <rFont val="Times New Roman"/>
        <charset val="134"/>
      </rPr>
      <t>2</t>
    </r>
    <r>
      <rPr>
        <sz val="16"/>
        <rFont val="方正仿宋_GBK"/>
        <charset val="134"/>
      </rPr>
      <t>万元采购物资。开展整治环境卫生、参与集体公益活动等活动，通过</t>
    </r>
    <r>
      <rPr>
        <sz val="16"/>
        <rFont val="Times New Roman"/>
        <charset val="134"/>
      </rPr>
      <t>“</t>
    </r>
    <r>
      <rPr>
        <sz val="16"/>
        <rFont val="方正仿宋_GBK"/>
        <charset val="134"/>
      </rPr>
      <t>以奖代补</t>
    </r>
    <r>
      <rPr>
        <sz val="16"/>
        <rFont val="Times New Roman"/>
        <charset val="134"/>
      </rPr>
      <t>”</t>
    </r>
    <r>
      <rPr>
        <sz val="16"/>
        <rFont val="方正仿宋_GBK"/>
        <charset val="134"/>
      </rPr>
      <t>形式激发参与村级事务的积极性和主动性。以新时代文明实践</t>
    </r>
    <r>
      <rPr>
        <sz val="16"/>
        <rFont val="Times New Roman"/>
        <charset val="134"/>
      </rPr>
      <t>“</t>
    </r>
    <r>
      <rPr>
        <sz val="16"/>
        <rFont val="方正仿宋_GBK"/>
        <charset val="134"/>
      </rPr>
      <t>积分超市</t>
    </r>
    <r>
      <rPr>
        <sz val="16"/>
        <rFont val="Times New Roman"/>
        <charset val="134"/>
      </rPr>
      <t>”</t>
    </r>
    <r>
      <rPr>
        <sz val="16"/>
        <rFont val="方正仿宋_GBK"/>
        <charset val="134"/>
      </rPr>
      <t>为载体，推动群众的精神文明建设。</t>
    </r>
  </si>
  <si>
    <r>
      <rPr>
        <sz val="16"/>
        <rFont val="方正仿宋_GBK"/>
        <charset val="134"/>
      </rPr>
      <t>龙田乡</t>
    </r>
    <r>
      <rPr>
        <sz val="16"/>
        <rFont val="Times New Roman"/>
        <charset val="134"/>
      </rPr>
      <t>8</t>
    </r>
    <r>
      <rPr>
        <sz val="16"/>
        <rFont val="方正仿宋_GBK"/>
        <charset val="134"/>
      </rPr>
      <t>个村</t>
    </r>
  </si>
  <si>
    <r>
      <rPr>
        <sz val="16"/>
        <rFont val="方正仿宋_GBK"/>
        <charset val="134"/>
      </rPr>
      <t>通过该项目的实施不断激发激发群众内生动力，提高群众精神面貌，调动群众参与村内事务积极性，减少群众生活成本支出</t>
    </r>
    <r>
      <rPr>
        <sz val="16"/>
        <rFont val="Times New Roman"/>
        <charset val="134"/>
      </rPr>
      <t>16</t>
    </r>
    <r>
      <rPr>
        <sz val="16"/>
        <rFont val="方正仿宋_GBK"/>
        <charset val="134"/>
      </rPr>
      <t>万元，通过该项目覆盖</t>
    </r>
    <r>
      <rPr>
        <sz val="16"/>
        <rFont val="Times New Roman"/>
        <charset val="134"/>
      </rPr>
      <t>8</t>
    </r>
    <r>
      <rPr>
        <sz val="16"/>
        <rFont val="方正仿宋_GBK"/>
        <charset val="134"/>
      </rPr>
      <t>行政村（社区），全乡所有农户参与积分兑换，探索推广运用</t>
    </r>
    <r>
      <rPr>
        <sz val="16"/>
        <rFont val="Times New Roman"/>
        <charset val="134"/>
      </rPr>
      <t>“</t>
    </r>
    <r>
      <rPr>
        <sz val="16"/>
        <rFont val="方正仿宋_GBK"/>
        <charset val="134"/>
      </rPr>
      <t>积分制</t>
    </r>
    <r>
      <rPr>
        <sz val="16"/>
        <rFont val="Times New Roman"/>
        <charset val="134"/>
      </rPr>
      <t>”</t>
    </r>
    <r>
      <rPr>
        <sz val="16"/>
        <rFont val="方正仿宋_GBK"/>
        <charset val="134"/>
      </rPr>
      <t>提高群众满意度。</t>
    </r>
  </si>
  <si>
    <r>
      <rPr>
        <sz val="16"/>
        <rFont val="方正仿宋_GBK"/>
        <charset val="134"/>
      </rPr>
      <t>一、群众参与：全乡所有农户参与积分兑换。</t>
    </r>
    <r>
      <rPr>
        <sz val="16"/>
        <rFont val="Times New Roman"/>
        <charset val="134"/>
      </rPr>
      <t xml:space="preserve">
</t>
    </r>
    <r>
      <rPr>
        <sz val="16"/>
        <rFont val="方正仿宋_GBK"/>
        <charset val="134"/>
      </rPr>
      <t>二、利益联结机制：通过</t>
    </r>
    <r>
      <rPr>
        <sz val="16"/>
        <rFont val="Times New Roman"/>
        <charset val="134"/>
      </rPr>
      <t>“</t>
    </r>
    <r>
      <rPr>
        <sz val="16"/>
        <rFont val="方正仿宋_GBK"/>
        <charset val="134"/>
      </rPr>
      <t>积分制</t>
    </r>
    <r>
      <rPr>
        <sz val="16"/>
        <rFont val="Times New Roman"/>
        <charset val="134"/>
      </rPr>
      <t>”</t>
    </r>
    <r>
      <rPr>
        <sz val="16"/>
        <rFont val="方正仿宋_GBK"/>
        <charset val="134"/>
      </rPr>
      <t>管理，推动农村人居环境更加干净、整洁、有序、美观。</t>
    </r>
  </si>
  <si>
    <r>
      <rPr>
        <sz val="16"/>
        <rFont val="方正仿宋_GBK"/>
        <charset val="134"/>
      </rPr>
      <t>购买</t>
    </r>
    <r>
      <rPr>
        <sz val="16"/>
        <rFont val="Times New Roman"/>
        <charset val="134"/>
      </rPr>
      <t>8</t>
    </r>
    <r>
      <rPr>
        <sz val="16"/>
        <rFont val="方正仿宋_GBK"/>
        <charset val="134"/>
      </rPr>
      <t>个村积分超市物资，</t>
    </r>
    <r>
      <rPr>
        <sz val="16"/>
        <rFont val="Times New Roman"/>
        <charset val="134"/>
      </rPr>
      <t>2</t>
    </r>
    <r>
      <rPr>
        <sz val="16"/>
        <rFont val="方正仿宋_GBK"/>
        <charset val="134"/>
      </rPr>
      <t>万元</t>
    </r>
    <r>
      <rPr>
        <sz val="16"/>
        <rFont val="Times New Roman"/>
        <charset val="134"/>
      </rPr>
      <t>/</t>
    </r>
    <r>
      <rPr>
        <sz val="16"/>
        <rFont val="方正仿宋_GBK"/>
        <charset val="134"/>
      </rPr>
      <t>村。</t>
    </r>
  </si>
  <si>
    <r>
      <rPr>
        <sz val="16"/>
        <rFont val="方正仿宋_GBK"/>
        <charset val="134"/>
      </rPr>
      <t>质量合格率</t>
    </r>
    <r>
      <rPr>
        <sz val="16"/>
        <rFont val="Times New Roman"/>
        <charset val="134"/>
      </rPr>
      <t>100%</t>
    </r>
    <r>
      <rPr>
        <sz val="16"/>
        <rFont val="方正仿宋_GBK"/>
        <charset val="134"/>
      </rPr>
      <t>。</t>
    </r>
  </si>
  <si>
    <r>
      <rPr>
        <sz val="16"/>
        <rFont val="方正仿宋_GBK"/>
        <charset val="134"/>
      </rPr>
      <t>补助标准</t>
    </r>
    <r>
      <rPr>
        <sz val="16"/>
        <rFont val="Times New Roman"/>
        <charset val="134"/>
      </rPr>
      <t>2</t>
    </r>
    <r>
      <rPr>
        <sz val="16"/>
        <rFont val="方正仿宋_GBK"/>
        <charset val="134"/>
      </rPr>
      <t>万元</t>
    </r>
    <r>
      <rPr>
        <sz val="16"/>
        <rFont val="Times New Roman"/>
        <charset val="134"/>
      </rPr>
      <t>/</t>
    </r>
    <r>
      <rPr>
        <sz val="16"/>
        <rFont val="方正仿宋_GBK"/>
        <charset val="134"/>
      </rPr>
      <t>村</t>
    </r>
  </si>
  <si>
    <r>
      <rPr>
        <sz val="16"/>
        <rFont val="方正仿宋_GBK"/>
        <charset val="134"/>
      </rPr>
      <t>减少群众生活成本支出</t>
    </r>
    <r>
      <rPr>
        <sz val="16"/>
        <rFont val="Times New Roman"/>
        <charset val="134"/>
      </rPr>
      <t>16</t>
    </r>
    <r>
      <rPr>
        <sz val="16"/>
        <rFont val="方正仿宋_GBK"/>
        <charset val="134"/>
      </rPr>
      <t>万元。</t>
    </r>
  </si>
  <si>
    <r>
      <rPr>
        <sz val="16"/>
        <rFont val="Times New Roman"/>
        <charset val="134"/>
      </rPr>
      <t>1.</t>
    </r>
    <r>
      <rPr>
        <sz val="16"/>
        <rFont val="方正仿宋_GBK"/>
        <charset val="134"/>
      </rPr>
      <t>受益农户人数</t>
    </r>
    <r>
      <rPr>
        <sz val="16"/>
        <rFont val="Times New Roman"/>
        <charset val="134"/>
      </rPr>
      <t>≥9000</t>
    </r>
    <r>
      <rPr>
        <sz val="16"/>
        <rFont val="方正仿宋_GBK"/>
        <charset val="134"/>
      </rPr>
      <t>人；</t>
    </r>
    <r>
      <rPr>
        <sz val="16"/>
        <rFont val="Times New Roman"/>
        <charset val="134"/>
      </rPr>
      <t xml:space="preserve">
2.</t>
    </r>
    <r>
      <rPr>
        <sz val="16"/>
        <rFont val="方正仿宋_GBK"/>
        <charset val="134"/>
      </rPr>
      <t>受益脱贫户和监测户人数</t>
    </r>
    <r>
      <rPr>
        <sz val="16"/>
        <rFont val="Times New Roman"/>
        <charset val="134"/>
      </rPr>
      <t>≥1700</t>
    </r>
    <r>
      <rPr>
        <sz val="16"/>
        <rFont val="方正仿宋_GBK"/>
        <charset val="134"/>
      </rPr>
      <t>人。</t>
    </r>
  </si>
  <si>
    <r>
      <rPr>
        <sz val="16"/>
        <rFont val="方正仿宋_GBK"/>
        <charset val="134"/>
      </rPr>
      <t>持续增强内生动力时间：</t>
    </r>
    <r>
      <rPr>
        <sz val="16"/>
        <rFont val="Times New Roman"/>
        <charset val="134"/>
      </rPr>
      <t>≥1</t>
    </r>
    <r>
      <rPr>
        <sz val="16"/>
        <rFont val="方正仿宋_GBK"/>
        <charset val="134"/>
      </rPr>
      <t>年</t>
    </r>
  </si>
  <si>
    <t>陈姝励</t>
  </si>
  <si>
    <r>
      <rPr>
        <sz val="16"/>
        <rFont val="方正仿宋_GBK"/>
        <charset val="134"/>
      </rPr>
      <t>城口县</t>
    </r>
    <r>
      <rPr>
        <sz val="16"/>
        <rFont val="Times New Roman"/>
        <charset val="0"/>
      </rPr>
      <t>2024</t>
    </r>
    <r>
      <rPr>
        <sz val="16"/>
        <rFont val="方正仿宋_GBK"/>
        <charset val="134"/>
      </rPr>
      <t>年龙田乡山羊产业链项目</t>
    </r>
  </si>
  <si>
    <r>
      <rPr>
        <sz val="16"/>
        <rFont val="方正仿宋_GBK"/>
        <charset val="134"/>
      </rPr>
      <t>持续巩固山羊养殖产业发展，建设龙田乡山羊养殖基地，养殖山羊</t>
    </r>
    <r>
      <rPr>
        <sz val="16"/>
        <rFont val="Times New Roman"/>
        <charset val="134"/>
      </rPr>
      <t>1500</t>
    </r>
    <r>
      <rPr>
        <sz val="16"/>
        <rFont val="方正仿宋_GBK"/>
        <charset val="134"/>
      </rPr>
      <t>余只，标准化建设一批山羊养殖圈舍，实施山羊养殖粪污资源化处理，建设烤全羊基地</t>
    </r>
    <r>
      <rPr>
        <sz val="16"/>
        <rFont val="Times New Roman"/>
        <charset val="134"/>
      </rPr>
      <t>1</t>
    </r>
    <r>
      <rPr>
        <sz val="16"/>
        <rFont val="方正仿宋_GBK"/>
        <charset val="134"/>
      </rPr>
      <t>个。具体以实施方案为准。</t>
    </r>
  </si>
  <si>
    <t>仓房村</t>
  </si>
  <si>
    <r>
      <rPr>
        <sz val="16"/>
        <rFont val="方正仿宋_GBK"/>
        <charset val="134"/>
      </rPr>
      <t>项目实施可推动全乡山羊养殖业发展，带动</t>
    </r>
    <r>
      <rPr>
        <sz val="16"/>
        <rFont val="Times New Roman"/>
        <charset val="134"/>
      </rPr>
      <t>30</t>
    </r>
    <r>
      <rPr>
        <sz val="16"/>
        <rFont val="方正仿宋_GBK"/>
        <charset val="134"/>
      </rPr>
      <t>余人就近务工（预计增收</t>
    </r>
    <r>
      <rPr>
        <sz val="16"/>
        <rFont val="Times New Roman"/>
        <charset val="134"/>
      </rPr>
      <t>100-150</t>
    </r>
    <r>
      <rPr>
        <sz val="16"/>
        <rFont val="方正仿宋_GBK"/>
        <charset val="134"/>
      </rPr>
      <t>元</t>
    </r>
    <r>
      <rPr>
        <sz val="16"/>
        <rFont val="Times New Roman"/>
        <charset val="134"/>
      </rPr>
      <t>/</t>
    </r>
    <r>
      <rPr>
        <sz val="16"/>
        <rFont val="方正仿宋_GBK"/>
        <charset val="134"/>
      </rPr>
      <t>天</t>
    </r>
    <r>
      <rPr>
        <sz val="16"/>
        <rFont val="Times New Roman"/>
        <charset val="134"/>
      </rPr>
      <t>/</t>
    </r>
    <r>
      <rPr>
        <sz val="16"/>
        <rFont val="方正仿宋_GBK"/>
        <charset val="134"/>
      </rPr>
      <t>人），有利于更多的村民回村发展，从而改变家乡、建设家乡。实现养殖农户产业增收</t>
    </r>
    <r>
      <rPr>
        <sz val="16"/>
        <rFont val="Times New Roman"/>
        <charset val="134"/>
      </rPr>
      <t>800</t>
    </r>
    <r>
      <rPr>
        <sz val="16"/>
        <rFont val="方正仿宋_GBK"/>
        <charset val="134"/>
      </rPr>
      <t>元</t>
    </r>
    <r>
      <rPr>
        <sz val="16"/>
        <rFont val="Times New Roman"/>
        <charset val="134"/>
      </rPr>
      <t>/</t>
    </r>
    <r>
      <rPr>
        <sz val="16"/>
        <rFont val="方正仿宋_GBK"/>
        <charset val="134"/>
      </rPr>
      <t>人，受益人口</t>
    </r>
    <r>
      <rPr>
        <sz val="16"/>
        <rFont val="Times New Roman"/>
        <charset val="134"/>
      </rPr>
      <t>500</t>
    </r>
    <r>
      <rPr>
        <sz val="16"/>
        <rFont val="方正仿宋_GBK"/>
        <charset val="134"/>
      </rPr>
      <t>人，其中脱贫人口</t>
    </r>
    <r>
      <rPr>
        <sz val="16"/>
        <rFont val="Times New Roman"/>
        <charset val="134"/>
      </rPr>
      <t>100</t>
    </r>
    <r>
      <rPr>
        <sz val="16"/>
        <rFont val="方正仿宋_GBK"/>
        <charset val="134"/>
      </rPr>
      <t>人，监测对象</t>
    </r>
    <r>
      <rPr>
        <sz val="16"/>
        <rFont val="Times New Roman"/>
        <charset val="134"/>
      </rPr>
      <t>20</t>
    </r>
    <r>
      <rPr>
        <sz val="16"/>
        <rFont val="方正仿宋_GBK"/>
        <charset val="134"/>
      </rPr>
      <t>人。</t>
    </r>
  </si>
  <si>
    <r>
      <rPr>
        <sz val="16"/>
        <rFont val="方正仿宋_GBK"/>
        <charset val="134"/>
      </rPr>
      <t>一、群众参与：</t>
    </r>
    <r>
      <rPr>
        <sz val="16"/>
        <rFont val="Times New Roman"/>
        <charset val="134"/>
      </rPr>
      <t>15</t>
    </r>
    <r>
      <rPr>
        <sz val="16"/>
        <rFont val="方正仿宋_GBK"/>
        <charset val="134"/>
      </rPr>
      <t>人参与项目讨论，</t>
    </r>
    <r>
      <rPr>
        <sz val="16"/>
        <rFont val="Times New Roman"/>
        <charset val="134"/>
      </rPr>
      <t>6</t>
    </r>
    <r>
      <rPr>
        <sz val="16"/>
        <rFont val="方正仿宋_GBK"/>
        <charset val="134"/>
      </rPr>
      <t>人参与入库项目的选择，</t>
    </r>
    <r>
      <rPr>
        <sz val="16"/>
        <rFont val="Times New Roman"/>
        <charset val="134"/>
      </rPr>
      <t>6</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提供务工岗位</t>
    </r>
    <r>
      <rPr>
        <sz val="16"/>
        <rFont val="Times New Roman"/>
        <charset val="134"/>
      </rPr>
      <t>30</t>
    </r>
    <r>
      <rPr>
        <sz val="16"/>
        <rFont val="方正仿宋_GBK"/>
        <charset val="134"/>
      </rPr>
      <t>个，增加工资性收入（</t>
    </r>
    <r>
      <rPr>
        <sz val="16"/>
        <rFont val="Times New Roman"/>
        <charset val="134"/>
      </rPr>
      <t>100-150</t>
    </r>
    <r>
      <rPr>
        <sz val="16"/>
        <rFont val="方正仿宋_GBK"/>
        <charset val="134"/>
      </rPr>
      <t>元</t>
    </r>
    <r>
      <rPr>
        <sz val="16"/>
        <rFont val="Times New Roman"/>
        <charset val="134"/>
      </rPr>
      <t>/</t>
    </r>
    <r>
      <rPr>
        <sz val="16"/>
        <rFont val="方正仿宋_GBK"/>
        <charset val="134"/>
      </rPr>
      <t>天</t>
    </r>
    <r>
      <rPr>
        <sz val="16"/>
        <rFont val="Times New Roman"/>
        <charset val="134"/>
      </rPr>
      <t>/</t>
    </r>
    <r>
      <rPr>
        <sz val="16"/>
        <rFont val="方正仿宋_GBK"/>
        <charset val="134"/>
      </rPr>
      <t>人）；</t>
    </r>
    <r>
      <rPr>
        <sz val="16"/>
        <rFont val="Times New Roman"/>
        <charset val="134"/>
      </rPr>
      <t xml:space="preserve">
2.</t>
    </r>
    <r>
      <rPr>
        <sz val="16"/>
        <rFont val="方正仿宋_GBK"/>
        <charset val="134"/>
      </rPr>
      <t>带动约</t>
    </r>
    <r>
      <rPr>
        <sz val="16"/>
        <rFont val="Times New Roman"/>
        <charset val="134"/>
      </rPr>
      <t>500</t>
    </r>
    <r>
      <rPr>
        <sz val="16"/>
        <rFont val="方正仿宋_GBK"/>
        <charset val="134"/>
      </rPr>
      <t>养殖农户产业增收</t>
    </r>
    <r>
      <rPr>
        <sz val="16"/>
        <rFont val="Times New Roman"/>
        <charset val="134"/>
      </rPr>
      <t>800</t>
    </r>
    <r>
      <rPr>
        <sz val="16"/>
        <rFont val="方正仿宋_GBK"/>
        <charset val="134"/>
      </rPr>
      <t>元</t>
    </r>
    <r>
      <rPr>
        <sz val="16"/>
        <rFont val="Times New Roman"/>
        <charset val="134"/>
      </rPr>
      <t>/</t>
    </r>
    <r>
      <rPr>
        <sz val="16"/>
        <rFont val="方正仿宋_GBK"/>
        <charset val="134"/>
      </rPr>
      <t>户。</t>
    </r>
  </si>
  <si>
    <r>
      <rPr>
        <sz val="16"/>
        <rFont val="方正仿宋_GBK"/>
        <charset val="134"/>
      </rPr>
      <t>建设龙田乡山羊养殖基地，养殖山羊</t>
    </r>
    <r>
      <rPr>
        <sz val="16"/>
        <rFont val="Times New Roman"/>
        <charset val="134"/>
      </rPr>
      <t>1500</t>
    </r>
    <r>
      <rPr>
        <sz val="16"/>
        <rFont val="方正仿宋_GBK"/>
        <charset val="134"/>
      </rPr>
      <t>余只，标准化建设一批山羊养殖圈舍，实施山羊养殖粪污资源化处理，建设烤全羊基地</t>
    </r>
    <r>
      <rPr>
        <sz val="16"/>
        <rFont val="Times New Roman"/>
        <charset val="134"/>
      </rPr>
      <t>1</t>
    </r>
    <r>
      <rPr>
        <sz val="16"/>
        <rFont val="方正仿宋_GBK"/>
        <charset val="134"/>
      </rPr>
      <t>个。</t>
    </r>
  </si>
  <si>
    <r>
      <rPr>
        <sz val="16"/>
        <rFont val="方正仿宋_GBK"/>
        <charset val="134"/>
      </rPr>
      <t>带动群众发展，增加群众收入，务工增收</t>
    </r>
    <r>
      <rPr>
        <sz val="16"/>
        <rFont val="Times New Roman"/>
        <charset val="134"/>
      </rPr>
      <t>100-150</t>
    </r>
    <r>
      <rPr>
        <sz val="16"/>
        <rFont val="方正仿宋_GBK"/>
        <charset val="134"/>
      </rPr>
      <t>元</t>
    </r>
    <r>
      <rPr>
        <sz val="16"/>
        <rFont val="Times New Roman"/>
        <charset val="134"/>
      </rPr>
      <t>/</t>
    </r>
    <r>
      <rPr>
        <sz val="16"/>
        <rFont val="方正仿宋_GBK"/>
        <charset val="134"/>
      </rPr>
      <t>天</t>
    </r>
    <r>
      <rPr>
        <sz val="16"/>
        <rFont val="Times New Roman"/>
        <charset val="134"/>
      </rPr>
      <t>/</t>
    </r>
    <r>
      <rPr>
        <sz val="16"/>
        <rFont val="方正仿宋_GBK"/>
        <charset val="134"/>
      </rPr>
      <t>人，产业增收</t>
    </r>
    <r>
      <rPr>
        <sz val="16"/>
        <rFont val="Times New Roman"/>
        <charset val="134"/>
      </rPr>
      <t>800</t>
    </r>
    <r>
      <rPr>
        <sz val="16"/>
        <rFont val="方正仿宋_GBK"/>
        <charset val="134"/>
      </rPr>
      <t>元</t>
    </r>
    <r>
      <rPr>
        <sz val="16"/>
        <rFont val="Times New Roman"/>
        <charset val="134"/>
      </rPr>
      <t>/</t>
    </r>
    <r>
      <rPr>
        <sz val="16"/>
        <rFont val="方正仿宋_GBK"/>
        <charset val="134"/>
      </rPr>
      <t>人。</t>
    </r>
  </si>
  <si>
    <r>
      <rPr>
        <sz val="16"/>
        <rFont val="方正仿宋_GBK"/>
        <charset val="134"/>
      </rPr>
      <t>受益人口</t>
    </r>
    <r>
      <rPr>
        <sz val="16"/>
        <rFont val="Times New Roman"/>
        <charset val="134"/>
      </rPr>
      <t>500</t>
    </r>
    <r>
      <rPr>
        <sz val="16"/>
        <rFont val="方正仿宋_GBK"/>
        <charset val="134"/>
      </rPr>
      <t>人，有利于更多的村民回村发展，从而改变家乡、建设家乡。</t>
    </r>
  </si>
  <si>
    <t>范西川</t>
  </si>
  <si>
    <r>
      <rPr>
        <sz val="16"/>
        <rFont val="方正仿宋_GBK"/>
        <charset val="134"/>
      </rPr>
      <t>城口县</t>
    </r>
    <r>
      <rPr>
        <sz val="16"/>
        <rFont val="Times New Roman"/>
        <charset val="134"/>
      </rPr>
      <t>2024</t>
    </r>
    <r>
      <rPr>
        <sz val="16"/>
        <rFont val="方正仿宋_GBK"/>
        <charset val="134"/>
      </rPr>
      <t>年龙田乡团堡村老腊肉产业联合体项目</t>
    </r>
  </si>
  <si>
    <r>
      <rPr>
        <sz val="16"/>
        <rFont val="方正仿宋_GBK"/>
        <charset val="134"/>
      </rPr>
      <t>建设露地蔬菜保供基地</t>
    </r>
    <r>
      <rPr>
        <sz val="16"/>
        <rFont val="Times New Roman"/>
        <charset val="134"/>
      </rPr>
      <t>800</t>
    </r>
    <r>
      <rPr>
        <sz val="16"/>
        <rFont val="方正仿宋_GBK"/>
        <charset val="134"/>
      </rPr>
      <t>余亩；建设排水沟和安全防护网</t>
    </r>
    <r>
      <rPr>
        <sz val="16"/>
        <rFont val="Times New Roman"/>
        <charset val="134"/>
      </rPr>
      <t>200</t>
    </r>
    <r>
      <rPr>
        <sz val="16"/>
        <rFont val="方正仿宋_GBK"/>
        <charset val="134"/>
      </rPr>
      <t>余米；对蔬菜购买方（企业、供销社、专业合作社、农家乐等市场主体）按销售额的</t>
    </r>
    <r>
      <rPr>
        <sz val="16"/>
        <rFont val="Times New Roman"/>
        <charset val="134"/>
      </rPr>
      <t>5%</t>
    </r>
    <r>
      <rPr>
        <sz val="16"/>
        <rFont val="方正仿宋_GBK"/>
        <charset val="134"/>
      </rPr>
      <t>进行补助；建设生产便道</t>
    </r>
    <r>
      <rPr>
        <sz val="16"/>
        <rFont val="Times New Roman"/>
        <charset val="134"/>
      </rPr>
      <t>1000</t>
    </r>
    <r>
      <rPr>
        <sz val="16"/>
        <rFont val="方正仿宋_GBK"/>
        <charset val="134"/>
      </rPr>
      <t>余米；建设灌溉设施</t>
    </r>
    <r>
      <rPr>
        <sz val="16"/>
        <rFont val="Times New Roman"/>
        <charset val="134"/>
      </rPr>
      <t>DN20</t>
    </r>
    <r>
      <rPr>
        <sz val="16"/>
        <rFont val="方正仿宋_GBK"/>
        <charset val="134"/>
      </rPr>
      <t>水管</t>
    </r>
    <r>
      <rPr>
        <sz val="16"/>
        <rFont val="Times New Roman"/>
        <charset val="134"/>
      </rPr>
      <t>3000</t>
    </r>
    <r>
      <rPr>
        <sz val="16"/>
        <rFont val="方正仿宋_GBK"/>
        <charset val="134"/>
      </rPr>
      <t>余米及配件、建设</t>
    </r>
    <r>
      <rPr>
        <sz val="16"/>
        <rFont val="Times New Roman"/>
        <charset val="134"/>
      </rPr>
      <t>20</t>
    </r>
    <r>
      <rPr>
        <sz val="16"/>
        <rFont val="方正仿宋_GBK"/>
        <charset val="134"/>
      </rPr>
      <t>余立方米水池</t>
    </r>
    <r>
      <rPr>
        <sz val="16"/>
        <rFont val="Times New Roman"/>
        <charset val="134"/>
      </rPr>
      <t>1</t>
    </r>
    <r>
      <rPr>
        <sz val="16"/>
        <rFont val="方正仿宋_GBK"/>
        <charset val="134"/>
      </rPr>
      <t>口；购置环保包装竹篮</t>
    </r>
    <r>
      <rPr>
        <sz val="16"/>
        <rFont val="Times New Roman"/>
        <charset val="134"/>
      </rPr>
      <t>5000</t>
    </r>
    <r>
      <rPr>
        <sz val="16"/>
        <rFont val="方正仿宋_GBK"/>
        <charset val="134"/>
      </rPr>
      <t>余个。</t>
    </r>
  </si>
  <si>
    <r>
      <rPr>
        <sz val="16"/>
        <rFont val="方正仿宋_GBK"/>
        <charset val="134"/>
      </rPr>
      <t>通过建设露地蔬菜保供基地</t>
    </r>
    <r>
      <rPr>
        <sz val="16"/>
        <rFont val="Times New Roman"/>
        <charset val="134"/>
      </rPr>
      <t>800</t>
    </r>
    <r>
      <rPr>
        <sz val="16"/>
        <rFont val="方正仿宋_GBK"/>
        <charset val="134"/>
      </rPr>
      <t>余亩，推动产业转型升级，带动</t>
    </r>
    <r>
      <rPr>
        <sz val="16"/>
        <rFont val="Times New Roman"/>
        <charset val="134"/>
      </rPr>
      <t>20</t>
    </r>
    <r>
      <rPr>
        <sz val="16"/>
        <rFont val="方正仿宋_GBK"/>
        <charset val="134"/>
      </rPr>
      <t>余人就近务工，实现增收</t>
    </r>
    <r>
      <rPr>
        <sz val="16"/>
        <rFont val="Times New Roman"/>
        <charset val="134"/>
      </rPr>
      <t>2000</t>
    </r>
    <r>
      <rPr>
        <sz val="16"/>
        <rFont val="方正仿宋_GBK"/>
        <charset val="134"/>
      </rPr>
      <t>元</t>
    </r>
    <r>
      <rPr>
        <sz val="16"/>
        <rFont val="Times New Roman"/>
        <charset val="134"/>
      </rPr>
      <t>/</t>
    </r>
    <r>
      <rPr>
        <sz val="16"/>
        <rFont val="方正仿宋_GBK"/>
        <charset val="134"/>
      </rPr>
      <t>人，激发乡村农旅发展，带动全村经营性增收</t>
    </r>
    <r>
      <rPr>
        <sz val="16"/>
        <rFont val="Times New Roman"/>
        <charset val="134"/>
      </rPr>
      <t>6000</t>
    </r>
    <r>
      <rPr>
        <sz val="16"/>
        <rFont val="方正仿宋_GBK"/>
        <charset val="134"/>
      </rPr>
      <t>元</t>
    </r>
    <r>
      <rPr>
        <sz val="16"/>
        <rFont val="Times New Roman"/>
        <charset val="134"/>
      </rPr>
      <t>/</t>
    </r>
    <r>
      <rPr>
        <sz val="16"/>
        <rFont val="方正仿宋_GBK"/>
        <charset val="134"/>
      </rPr>
      <t>户，惠及对象约</t>
    </r>
    <r>
      <rPr>
        <sz val="16"/>
        <rFont val="Times New Roman"/>
        <charset val="134"/>
      </rPr>
      <t>300</t>
    </r>
    <r>
      <rPr>
        <sz val="16"/>
        <rFont val="方正仿宋_GBK"/>
        <charset val="134"/>
      </rPr>
      <t>人，其中脱贫对象约</t>
    </r>
    <r>
      <rPr>
        <sz val="16"/>
        <rFont val="Times New Roman"/>
        <charset val="134"/>
      </rPr>
      <t>80</t>
    </r>
    <r>
      <rPr>
        <sz val="16"/>
        <rFont val="方正仿宋_GBK"/>
        <charset val="134"/>
      </rPr>
      <t>人，监测对象约</t>
    </r>
    <r>
      <rPr>
        <sz val="16"/>
        <rFont val="Times New Roman"/>
        <charset val="134"/>
      </rPr>
      <t>20</t>
    </r>
    <r>
      <rPr>
        <sz val="16"/>
        <rFont val="方正仿宋_GBK"/>
        <charset val="134"/>
      </rPr>
      <t>人。</t>
    </r>
  </si>
  <si>
    <r>
      <rPr>
        <sz val="16"/>
        <rFont val="方正仿宋_GBK"/>
        <charset val="134"/>
      </rPr>
      <t>一、群众参与：</t>
    </r>
    <r>
      <rPr>
        <sz val="16"/>
        <rFont val="Times New Roman"/>
        <charset val="134"/>
      </rPr>
      <t>17</t>
    </r>
    <r>
      <rPr>
        <sz val="16"/>
        <rFont val="方正仿宋_GBK"/>
        <charset val="134"/>
      </rPr>
      <t>人参与项目讨论，</t>
    </r>
    <r>
      <rPr>
        <sz val="16"/>
        <rFont val="Times New Roman"/>
        <charset val="134"/>
      </rPr>
      <t>9</t>
    </r>
    <r>
      <rPr>
        <sz val="16"/>
        <rFont val="方正仿宋_GBK"/>
        <charset val="134"/>
      </rPr>
      <t>人参与入库项目的选择，</t>
    </r>
    <r>
      <rPr>
        <sz val="16"/>
        <rFont val="Times New Roman"/>
        <charset val="134"/>
      </rPr>
      <t>8</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提供就业岗位约</t>
    </r>
    <r>
      <rPr>
        <sz val="16"/>
        <rFont val="Times New Roman"/>
        <charset val="134"/>
      </rPr>
      <t>20</t>
    </r>
    <r>
      <rPr>
        <sz val="16"/>
        <rFont val="方正仿宋_GBK"/>
        <charset val="134"/>
      </rPr>
      <t>个，实现增收</t>
    </r>
    <r>
      <rPr>
        <sz val="16"/>
        <rFont val="Times New Roman"/>
        <charset val="134"/>
      </rPr>
      <t>2000</t>
    </r>
    <r>
      <rPr>
        <sz val="16"/>
        <rFont val="方正仿宋_GBK"/>
        <charset val="134"/>
      </rPr>
      <t>元</t>
    </r>
    <r>
      <rPr>
        <sz val="16"/>
        <rFont val="Times New Roman"/>
        <charset val="134"/>
      </rPr>
      <t>/</t>
    </r>
    <r>
      <rPr>
        <sz val="16"/>
        <rFont val="方正仿宋_GBK"/>
        <charset val="134"/>
      </rPr>
      <t>人。</t>
    </r>
    <r>
      <rPr>
        <sz val="16"/>
        <rFont val="Times New Roman"/>
        <charset val="134"/>
      </rPr>
      <t xml:space="preserve">
2.</t>
    </r>
    <r>
      <rPr>
        <sz val="16"/>
        <rFont val="方正仿宋_GBK"/>
        <charset val="134"/>
      </rPr>
      <t>对蔬菜购买方（企业、供销社、专业合作社、农家乐等市场主体）按销售额的</t>
    </r>
    <r>
      <rPr>
        <sz val="16"/>
        <rFont val="Times New Roman"/>
        <charset val="134"/>
      </rPr>
      <t>5%</t>
    </r>
    <r>
      <rPr>
        <sz val="16"/>
        <rFont val="方正仿宋_GBK"/>
        <charset val="134"/>
      </rPr>
      <t>进行补助，激发乡村农旅发展，有效增加群众经营性收入约</t>
    </r>
    <r>
      <rPr>
        <sz val="16"/>
        <rFont val="Times New Roman"/>
        <charset val="134"/>
      </rPr>
      <t>6000</t>
    </r>
    <r>
      <rPr>
        <sz val="16"/>
        <rFont val="方正仿宋_GBK"/>
        <charset val="134"/>
      </rPr>
      <t>元</t>
    </r>
    <r>
      <rPr>
        <sz val="16"/>
        <rFont val="Times New Roman"/>
        <charset val="134"/>
      </rPr>
      <t>/</t>
    </r>
    <r>
      <rPr>
        <sz val="16"/>
        <rFont val="方正仿宋_GBK"/>
        <charset val="134"/>
      </rPr>
      <t>户。</t>
    </r>
  </si>
  <si>
    <r>
      <rPr>
        <sz val="16"/>
        <rFont val="方正仿宋_GBK"/>
        <charset val="134"/>
      </rPr>
      <t>建设生猪养殖场</t>
    </r>
    <r>
      <rPr>
        <sz val="16"/>
        <rFont val="Times New Roman"/>
        <charset val="134"/>
      </rPr>
      <t>1000</t>
    </r>
    <r>
      <rPr>
        <sz val="16"/>
        <rFont val="方正仿宋_GBK"/>
        <charset val="134"/>
      </rPr>
      <t>平方米左右，养殖生猪</t>
    </r>
    <r>
      <rPr>
        <sz val="16"/>
        <rFont val="Times New Roman"/>
        <charset val="134"/>
      </rPr>
      <t>1000</t>
    </r>
    <r>
      <rPr>
        <sz val="16"/>
        <rFont val="方正仿宋_GBK"/>
        <charset val="134"/>
      </rPr>
      <t>头以上。</t>
    </r>
  </si>
  <si>
    <r>
      <rPr>
        <sz val="16"/>
        <rFont val="方正仿宋_GBK"/>
        <charset val="134"/>
      </rPr>
      <t>生猪</t>
    </r>
    <r>
      <rPr>
        <sz val="16"/>
        <rFont val="Times New Roman"/>
        <charset val="134"/>
      </rPr>
      <t>≥1000</t>
    </r>
    <r>
      <rPr>
        <sz val="16"/>
        <rFont val="方正仿宋_GBK"/>
        <charset val="134"/>
      </rPr>
      <t>头</t>
    </r>
  </si>
  <si>
    <t>带动群众发展，增加群众收入</t>
  </si>
  <si>
    <t>增加群众收入，提高群众满意度</t>
  </si>
  <si>
    <r>
      <rPr>
        <sz val="16"/>
        <rFont val="Times New Roman"/>
        <charset val="134"/>
      </rPr>
      <t>400</t>
    </r>
    <r>
      <rPr>
        <sz val="16"/>
        <rFont val="方正仿宋_GBK"/>
        <charset val="134"/>
      </rPr>
      <t>余人</t>
    </r>
  </si>
  <si>
    <r>
      <rPr>
        <sz val="16"/>
        <rFont val="方正仿宋_GBK"/>
        <charset val="134"/>
      </rPr>
      <t>城口县</t>
    </r>
    <r>
      <rPr>
        <sz val="16"/>
        <rFont val="Times New Roman"/>
        <charset val="134"/>
      </rPr>
      <t>2024</t>
    </r>
    <r>
      <rPr>
        <sz val="16"/>
        <rFont val="方正仿宋_GBK"/>
        <charset val="134"/>
      </rPr>
      <t>年龙田乡核桃技术改造和管护项目</t>
    </r>
  </si>
  <si>
    <t>科技服务</t>
  </si>
  <si>
    <r>
      <rPr>
        <sz val="16"/>
        <rFont val="方正仿宋_GBK"/>
        <charset val="134"/>
      </rPr>
      <t>新建龙田乡中安村核桃产业技术改造和管护</t>
    </r>
    <r>
      <rPr>
        <sz val="16"/>
        <rFont val="Times New Roman"/>
        <charset val="134"/>
      </rPr>
      <t>800</t>
    </r>
    <r>
      <rPr>
        <sz val="16"/>
        <rFont val="方正仿宋_GBK"/>
        <charset val="134"/>
      </rPr>
      <t>亩</t>
    </r>
  </si>
  <si>
    <t>中安村</t>
  </si>
  <si>
    <t>项目实施实现农户增收。</t>
  </si>
  <si>
    <t>通过该项目实施，增加收入，提高群众满意度。</t>
  </si>
  <si>
    <r>
      <rPr>
        <sz val="16"/>
        <rFont val="方正仿宋_GBK"/>
        <charset val="134"/>
      </rPr>
      <t>建成中安村核桃产业技术改造和管护</t>
    </r>
    <r>
      <rPr>
        <sz val="16"/>
        <rFont val="Times New Roman"/>
        <charset val="134"/>
      </rPr>
      <t>800</t>
    </r>
    <r>
      <rPr>
        <sz val="16"/>
        <rFont val="方正仿宋_GBK"/>
        <charset val="134"/>
      </rPr>
      <t>亩。</t>
    </r>
  </si>
  <si>
    <r>
      <rPr>
        <sz val="16"/>
        <rFont val="方正仿宋_GBK"/>
        <charset val="134"/>
      </rPr>
      <t>改造和管护核桃</t>
    </r>
    <r>
      <rPr>
        <sz val="16"/>
        <rFont val="Times New Roman"/>
        <charset val="134"/>
      </rPr>
      <t>800</t>
    </r>
    <r>
      <rPr>
        <sz val="16"/>
        <rFont val="方正仿宋_GBK"/>
        <charset val="134"/>
      </rPr>
      <t>亩。</t>
    </r>
  </si>
  <si>
    <t>带动群众发展，增加群众收入。</t>
  </si>
  <si>
    <r>
      <rPr>
        <sz val="16"/>
        <rFont val="方正仿宋_GBK"/>
        <charset val="134"/>
      </rPr>
      <t>受益群众</t>
    </r>
    <r>
      <rPr>
        <sz val="16"/>
        <rFont val="Times New Roman"/>
        <charset val="134"/>
      </rPr>
      <t>400</t>
    </r>
    <r>
      <rPr>
        <sz val="16"/>
        <rFont val="方正仿宋_GBK"/>
        <charset val="134"/>
      </rPr>
      <t>余人</t>
    </r>
  </si>
  <si>
    <t>17783168168</t>
  </si>
  <si>
    <r>
      <rPr>
        <sz val="16"/>
        <rFont val="方正仿宋_GBK"/>
        <charset val="134"/>
      </rPr>
      <t>城口县</t>
    </r>
    <r>
      <rPr>
        <sz val="16"/>
        <rFont val="Times New Roman"/>
        <charset val="134"/>
      </rPr>
      <t>2024</t>
    </r>
    <r>
      <rPr>
        <sz val="16"/>
        <rFont val="方正仿宋_GBK"/>
        <charset val="134"/>
      </rPr>
      <t>年龙田乡卫星村核桃基地提升和管护项目</t>
    </r>
  </si>
  <si>
    <r>
      <rPr>
        <sz val="16"/>
        <rFont val="方正仿宋_GBK"/>
        <charset val="134"/>
      </rPr>
      <t>对现有</t>
    </r>
    <r>
      <rPr>
        <sz val="16"/>
        <rFont val="Times New Roman"/>
        <charset val="134"/>
      </rPr>
      <t>160</t>
    </r>
    <r>
      <rPr>
        <sz val="16"/>
        <rFont val="方正仿宋_GBK"/>
        <charset val="134"/>
      </rPr>
      <t>亩核桃林进行后续管护：购买除虫剂对核桃树进行病虫害防治；购买肥料进行施肥；进行修枝整形、除草、嫁接等管理提高挂果率，科学栽培提高产量，管护核桃林</t>
    </r>
    <r>
      <rPr>
        <sz val="16"/>
        <rFont val="Times New Roman"/>
        <charset val="134"/>
      </rPr>
      <t>160</t>
    </r>
    <r>
      <rPr>
        <sz val="16"/>
        <rFont val="方正仿宋_GBK"/>
        <charset val="134"/>
      </rPr>
      <t>余亩。</t>
    </r>
  </si>
  <si>
    <t>卫星村</t>
  </si>
  <si>
    <r>
      <rPr>
        <sz val="16"/>
        <rFont val="方正仿宋_GBK"/>
        <charset val="134"/>
      </rPr>
      <t>通过该项目的实施，带动全村产业发展，提高挂果率，科学栽培提高产量，受益</t>
    </r>
    <r>
      <rPr>
        <sz val="16"/>
        <rFont val="Times New Roman"/>
        <charset val="134"/>
      </rPr>
      <t>400</t>
    </r>
    <r>
      <rPr>
        <sz val="16"/>
        <rFont val="方正仿宋_GBK"/>
        <charset val="134"/>
      </rPr>
      <t>余人，其中监测户和脱贫户</t>
    </r>
    <r>
      <rPr>
        <sz val="16"/>
        <rFont val="Times New Roman"/>
        <charset val="134"/>
      </rPr>
      <t>60</t>
    </r>
    <r>
      <rPr>
        <sz val="16"/>
        <rFont val="方正仿宋_GBK"/>
        <charset val="134"/>
      </rPr>
      <t>余人。</t>
    </r>
  </si>
  <si>
    <r>
      <rPr>
        <sz val="16"/>
        <rFont val="方正仿宋_GBK"/>
        <charset val="134"/>
      </rPr>
      <t>一、群众参与：</t>
    </r>
    <r>
      <rPr>
        <sz val="16"/>
        <rFont val="Times New Roman"/>
        <charset val="134"/>
      </rPr>
      <t>10</t>
    </r>
    <r>
      <rPr>
        <sz val="16"/>
        <rFont val="方正仿宋_GBK"/>
        <charset val="134"/>
      </rPr>
      <t>人参与项目讨论，</t>
    </r>
    <r>
      <rPr>
        <sz val="16"/>
        <rFont val="Times New Roman"/>
        <charset val="134"/>
      </rPr>
      <t>5</t>
    </r>
    <r>
      <rPr>
        <sz val="16"/>
        <rFont val="方正仿宋_GBK"/>
        <charset val="134"/>
      </rPr>
      <t>人参与入库项目的选择，</t>
    </r>
    <r>
      <rPr>
        <sz val="16"/>
        <rFont val="Times New Roman"/>
        <charset val="134"/>
      </rPr>
      <t>5</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二、利益联结机制：带动农户</t>
    </r>
    <r>
      <rPr>
        <sz val="16"/>
        <rFont val="Times New Roman"/>
        <charset val="134"/>
      </rPr>
      <t>30</t>
    </r>
    <r>
      <rPr>
        <sz val="16"/>
        <rFont val="方正仿宋_GBK"/>
        <charset val="134"/>
      </rPr>
      <t>余人就近务工（务工增收约</t>
    </r>
    <r>
      <rPr>
        <sz val="16"/>
        <rFont val="Times New Roman"/>
        <charset val="134"/>
      </rPr>
      <t>100-150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天），涉及</t>
    </r>
    <r>
      <rPr>
        <sz val="16"/>
        <rFont val="Times New Roman"/>
        <charset val="134"/>
      </rPr>
      <t>400</t>
    </r>
    <r>
      <rPr>
        <sz val="16"/>
        <rFont val="方正仿宋_GBK"/>
        <charset val="134"/>
      </rPr>
      <t>余人，其中监测户和脱贫户</t>
    </r>
    <r>
      <rPr>
        <sz val="16"/>
        <rFont val="Times New Roman"/>
        <charset val="134"/>
      </rPr>
      <t>60</t>
    </r>
    <r>
      <rPr>
        <sz val="16"/>
        <rFont val="方正仿宋_GBK"/>
        <charset val="134"/>
      </rPr>
      <t>余人。</t>
    </r>
  </si>
  <si>
    <r>
      <rPr>
        <sz val="16"/>
        <rFont val="方正仿宋_GBK"/>
        <charset val="134"/>
      </rPr>
      <t>改扩建卫星村核桃基地、补植补栽核桃树、管护核桃林</t>
    </r>
    <r>
      <rPr>
        <sz val="16"/>
        <rFont val="Times New Roman"/>
        <charset val="134"/>
      </rPr>
      <t>160</t>
    </r>
    <r>
      <rPr>
        <sz val="16"/>
        <rFont val="方正仿宋_GBK"/>
        <charset val="134"/>
      </rPr>
      <t>余亩。</t>
    </r>
  </si>
  <si>
    <r>
      <rPr>
        <sz val="16"/>
        <rFont val="方正仿宋_GBK"/>
        <charset val="134"/>
      </rPr>
      <t>带动农户</t>
    </r>
    <r>
      <rPr>
        <sz val="16"/>
        <rFont val="Times New Roman"/>
        <charset val="134"/>
      </rPr>
      <t>30</t>
    </r>
    <r>
      <rPr>
        <sz val="16"/>
        <rFont val="方正仿宋_GBK"/>
        <charset val="134"/>
      </rPr>
      <t>余人务工增收务工增收约</t>
    </r>
    <r>
      <rPr>
        <sz val="16"/>
        <rFont val="Times New Roman"/>
        <charset val="134"/>
      </rPr>
      <t>100-150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天，带动产业发展，增加群众收入。</t>
    </r>
  </si>
  <si>
    <r>
      <rPr>
        <sz val="16"/>
        <rFont val="方正仿宋_GBK"/>
        <charset val="134"/>
      </rPr>
      <t>受益群众</t>
    </r>
    <r>
      <rPr>
        <sz val="16"/>
        <rFont val="Times New Roman"/>
        <charset val="134"/>
      </rPr>
      <t>400</t>
    </r>
    <r>
      <rPr>
        <sz val="16"/>
        <rFont val="方正仿宋_GBK"/>
        <charset val="134"/>
      </rPr>
      <t>余人，持续发展核桃产业。</t>
    </r>
  </si>
  <si>
    <r>
      <rPr>
        <sz val="16"/>
        <rFont val="方正仿宋_GBK"/>
        <charset val="134"/>
      </rPr>
      <t>城口县</t>
    </r>
    <r>
      <rPr>
        <sz val="16"/>
        <rFont val="Times New Roman"/>
        <charset val="134"/>
      </rPr>
      <t>2024</t>
    </r>
    <r>
      <rPr>
        <sz val="16"/>
        <rFont val="方正仿宋_GBK"/>
        <charset val="134"/>
      </rPr>
      <t>年北屏乡金龙村</t>
    </r>
    <r>
      <rPr>
        <sz val="16"/>
        <rFont val="Times New Roman"/>
        <charset val="134"/>
      </rPr>
      <t>“</t>
    </r>
    <r>
      <rPr>
        <sz val="16"/>
        <rFont val="方正仿宋_GBK"/>
        <charset val="134"/>
      </rPr>
      <t>一村一品</t>
    </r>
    <r>
      <rPr>
        <sz val="16"/>
        <rFont val="Times New Roman"/>
        <charset val="134"/>
      </rPr>
      <t>”</t>
    </r>
    <r>
      <rPr>
        <sz val="16"/>
        <rFont val="方正仿宋_GBK"/>
        <charset val="134"/>
      </rPr>
      <t>庭院经济示范项目</t>
    </r>
  </si>
  <si>
    <r>
      <rPr>
        <sz val="16"/>
        <rFont val="方正仿宋_GBK"/>
        <charset val="134"/>
      </rPr>
      <t>支持金龙村农户，利用自家房屋、院落及周边土地，发展种养殖业、建设改造手工坊、小作坊、小炕房、畜禽小圈舍、农副产品储存加工房，以及改扩建休闲旅游业用房，进一步推动</t>
    </r>
    <r>
      <rPr>
        <sz val="16"/>
        <rFont val="Times New Roman"/>
        <charset val="134"/>
      </rPr>
      <t>"</t>
    </r>
    <r>
      <rPr>
        <sz val="16"/>
        <rFont val="方正仿宋_GBK"/>
        <charset val="134"/>
      </rPr>
      <t>五小</t>
    </r>
    <r>
      <rPr>
        <sz val="16"/>
        <rFont val="Times New Roman"/>
        <charset val="134"/>
      </rPr>
      <t>"</t>
    </r>
    <r>
      <rPr>
        <sz val="16"/>
        <rFont val="方正仿宋_GBK"/>
        <charset val="134"/>
      </rPr>
      <t>庭院经济发展，根据发展产业情况对农户实施奖补；打造</t>
    </r>
    <r>
      <rPr>
        <sz val="16"/>
        <rFont val="Times New Roman"/>
        <charset val="134"/>
      </rPr>
      <t>2-3</t>
    </r>
    <r>
      <rPr>
        <sz val="16"/>
        <rFont val="方正仿宋_GBK"/>
        <charset val="134"/>
      </rPr>
      <t>个集中片，</t>
    </r>
    <r>
      <rPr>
        <sz val="16"/>
        <rFont val="Times New Roman"/>
        <charset val="134"/>
      </rPr>
      <t>2-3</t>
    </r>
    <r>
      <rPr>
        <sz val="16"/>
        <rFont val="方正仿宋_GBK"/>
        <charset val="134"/>
      </rPr>
      <t>个院落点，配套建设生产路、安全防护栏网、标示标牌等基础建设，形成集中示范。</t>
    </r>
  </si>
  <si>
    <t>金龙村</t>
  </si>
  <si>
    <r>
      <rPr>
        <sz val="16"/>
        <rFont val="方正仿宋_GBK"/>
        <charset val="134"/>
      </rPr>
      <t>进一步推动发展五小庭院经济，壮大村集体经济组织领办的专业合作社。项目建设中带动农户务工</t>
    </r>
    <r>
      <rPr>
        <sz val="16"/>
        <rFont val="Times New Roman"/>
        <charset val="134"/>
      </rPr>
      <t>10</t>
    </r>
    <r>
      <rPr>
        <sz val="16"/>
        <rFont val="方正仿宋_GBK"/>
        <charset val="134"/>
      </rPr>
      <t>余人，项目建成后壮大专业合作社产业发展规模并提升联农带农能力；带动农户发展到户产业及</t>
    </r>
    <r>
      <rPr>
        <sz val="16"/>
        <rFont val="Times New Roman"/>
        <charset val="134"/>
      </rPr>
      <t>“</t>
    </r>
    <r>
      <rPr>
        <sz val="16"/>
        <rFont val="方正仿宋_GBK"/>
        <charset val="134"/>
      </rPr>
      <t>五小</t>
    </r>
    <r>
      <rPr>
        <sz val="16"/>
        <rFont val="Times New Roman"/>
        <charset val="134"/>
      </rPr>
      <t>”</t>
    </r>
    <r>
      <rPr>
        <sz val="16"/>
        <rFont val="方正仿宋_GBK"/>
        <charset val="134"/>
      </rPr>
      <t>庭院经济，实现户均增收</t>
    </r>
    <r>
      <rPr>
        <sz val="16"/>
        <rFont val="Times New Roman"/>
        <charset val="134"/>
      </rPr>
      <t>1000</t>
    </r>
    <r>
      <rPr>
        <sz val="16"/>
        <rFont val="方正仿宋_GBK"/>
        <charset val="134"/>
      </rPr>
      <t>元。其中受益人口约</t>
    </r>
    <r>
      <rPr>
        <sz val="16"/>
        <rFont val="Times New Roman"/>
        <charset val="134"/>
      </rPr>
      <t>50</t>
    </r>
    <r>
      <rPr>
        <sz val="16"/>
        <rFont val="方正仿宋_GBK"/>
        <charset val="134"/>
      </rPr>
      <t>人。</t>
    </r>
  </si>
  <si>
    <r>
      <rPr>
        <b/>
        <sz val="16"/>
        <rFont val="方正仿宋_GBK"/>
        <charset val="134"/>
      </rPr>
      <t>群众参与：</t>
    </r>
    <r>
      <rPr>
        <b/>
        <sz val="16"/>
        <rFont val="Times New Roman"/>
        <charset val="134"/>
      </rPr>
      <t>21</t>
    </r>
    <r>
      <rPr>
        <sz val="16"/>
        <rFont val="方正仿宋_GBK"/>
        <charset val="134"/>
      </rPr>
      <t>人参与前期项目研讨会议，安排义务监督员参与实施过程中施工质量监管和资金使用监督等，项目完成后落实群众参与项目管护。</t>
    </r>
    <r>
      <rPr>
        <sz val="16"/>
        <rFont val="Times New Roman"/>
        <charset val="134"/>
      </rPr>
      <t xml:space="preserve">     </t>
    </r>
    <r>
      <rPr>
        <b/>
        <sz val="16"/>
        <rFont val="方正仿宋_GBK"/>
        <charset val="134"/>
      </rPr>
      <t>利益联结机制：</t>
    </r>
    <r>
      <rPr>
        <sz val="16"/>
        <rFont val="Times New Roman"/>
        <charset val="134"/>
      </rPr>
      <t xml:space="preserve"> 1</t>
    </r>
    <r>
      <rPr>
        <sz val="16"/>
        <rFont val="方正仿宋_GBK"/>
        <charset val="134"/>
      </rPr>
      <t>、提供就业岗位</t>
    </r>
    <r>
      <rPr>
        <sz val="16"/>
        <rFont val="Times New Roman"/>
        <charset val="134"/>
      </rPr>
      <t>10</t>
    </r>
    <r>
      <rPr>
        <sz val="16"/>
        <rFont val="方正仿宋_GBK"/>
        <charset val="134"/>
      </rPr>
      <t>个，增加工资性收入</t>
    </r>
    <r>
      <rPr>
        <sz val="16"/>
        <rFont val="Times New Roman"/>
        <charset val="134"/>
      </rPr>
      <t>2000</t>
    </r>
    <r>
      <rPr>
        <sz val="16"/>
        <rFont val="方正仿宋_GBK"/>
        <charset val="134"/>
      </rPr>
      <t>元</t>
    </r>
    <r>
      <rPr>
        <sz val="16"/>
        <rFont val="Times New Roman"/>
        <charset val="134"/>
      </rPr>
      <t>/</t>
    </r>
    <r>
      <rPr>
        <sz val="16"/>
        <rFont val="方正仿宋_GBK"/>
        <charset val="134"/>
      </rPr>
      <t>人</t>
    </r>
    <r>
      <rPr>
        <sz val="16"/>
        <rFont val="Times New Roman"/>
        <charset val="134"/>
      </rPr>
      <t xml:space="preserve"> •</t>
    </r>
    <r>
      <rPr>
        <sz val="16"/>
        <rFont val="方正仿宋_GBK"/>
        <charset val="134"/>
      </rPr>
      <t>年。</t>
    </r>
    <r>
      <rPr>
        <sz val="16"/>
        <rFont val="Times New Roman"/>
        <charset val="134"/>
      </rPr>
      <t>2</t>
    </r>
    <r>
      <rPr>
        <sz val="16"/>
        <rFont val="方正仿宋_GBK"/>
        <charset val="134"/>
      </rPr>
      <t>、建立龙头企业（新型农业经营主体）</t>
    </r>
    <r>
      <rPr>
        <sz val="16"/>
        <rFont val="Times New Roman"/>
        <charset val="134"/>
      </rPr>
      <t>+</t>
    </r>
    <r>
      <rPr>
        <sz val="16"/>
        <rFont val="方正仿宋_GBK"/>
        <charset val="134"/>
      </rPr>
      <t>专业合作社</t>
    </r>
    <r>
      <rPr>
        <sz val="16"/>
        <rFont val="Times New Roman"/>
        <charset val="134"/>
      </rPr>
      <t>+</t>
    </r>
    <r>
      <rPr>
        <sz val="16"/>
        <rFont val="方正仿宋_GBK"/>
        <charset val="134"/>
      </rPr>
      <t>农户的利益联结机制，引入种养殖业市场主体，带动农户发展产业实现订单销售，带动</t>
    </r>
    <r>
      <rPr>
        <sz val="16"/>
        <rFont val="Times New Roman"/>
        <charset val="134"/>
      </rPr>
      <t>10</t>
    </r>
    <r>
      <rPr>
        <sz val="16"/>
        <rFont val="方正仿宋_GBK"/>
        <charset val="134"/>
      </rPr>
      <t>余农户销售农特产品。实现户均增收</t>
    </r>
    <r>
      <rPr>
        <sz val="16"/>
        <rFont val="Times New Roman"/>
        <charset val="134"/>
      </rPr>
      <t>1000</t>
    </r>
    <r>
      <rPr>
        <sz val="16"/>
        <rFont val="方正仿宋_GBK"/>
        <charset val="134"/>
      </rPr>
      <t>元。</t>
    </r>
  </si>
  <si>
    <t>进一步推动发展五小庭院经济，壮大专业合作社产业发展规模，带动农户发展产业增收。</t>
  </si>
  <si>
    <r>
      <rPr>
        <sz val="16"/>
        <rFont val="方正仿宋_GBK"/>
        <charset val="134"/>
      </rPr>
      <t>打造</t>
    </r>
    <r>
      <rPr>
        <sz val="16"/>
        <rFont val="Times New Roman"/>
        <charset val="134"/>
      </rPr>
      <t>2-3</t>
    </r>
    <r>
      <rPr>
        <sz val="16"/>
        <rFont val="方正仿宋_GBK"/>
        <charset val="134"/>
      </rPr>
      <t>个集中片，</t>
    </r>
    <r>
      <rPr>
        <sz val="16"/>
        <rFont val="Times New Roman"/>
        <charset val="134"/>
      </rPr>
      <t>2-3</t>
    </r>
    <r>
      <rPr>
        <sz val="16"/>
        <rFont val="方正仿宋_GBK"/>
        <charset val="134"/>
      </rPr>
      <t>个院落点，形成集中效应；推动</t>
    </r>
    <r>
      <rPr>
        <sz val="16"/>
        <rFont val="Times New Roman"/>
        <charset val="134"/>
      </rPr>
      <t>100</t>
    </r>
    <r>
      <rPr>
        <sz val="16"/>
        <rFont val="方正仿宋_GBK"/>
        <charset val="134"/>
      </rPr>
      <t>余户农户发展庭院经济，形成规模效应。</t>
    </r>
  </si>
  <si>
    <r>
      <rPr>
        <sz val="16"/>
        <rFont val="方正仿宋_GBK"/>
        <charset val="134"/>
      </rPr>
      <t>有效盘活农村闲置资源，撬动社会资本投入</t>
    </r>
    <r>
      <rPr>
        <sz val="16"/>
        <rFont val="Times New Roman"/>
        <charset val="134"/>
      </rPr>
      <t>200</t>
    </r>
    <r>
      <rPr>
        <sz val="16"/>
        <rFont val="方正仿宋_GBK"/>
        <charset val="134"/>
      </rPr>
      <t>余万元，稳定带动</t>
    </r>
    <r>
      <rPr>
        <sz val="16"/>
        <rFont val="Times New Roman"/>
        <charset val="134"/>
      </rPr>
      <t>10</t>
    </r>
    <r>
      <rPr>
        <sz val="16"/>
        <rFont val="方正仿宋_GBK"/>
        <charset val="134"/>
      </rPr>
      <t>余户农户户均增收</t>
    </r>
    <r>
      <rPr>
        <sz val="16"/>
        <rFont val="Times New Roman"/>
        <charset val="134"/>
      </rPr>
      <t>1000</t>
    </r>
    <r>
      <rPr>
        <sz val="16"/>
        <rFont val="方正仿宋_GBK"/>
        <charset val="134"/>
      </rPr>
      <t>元。</t>
    </r>
  </si>
  <si>
    <r>
      <rPr>
        <sz val="16"/>
        <rFont val="方正仿宋_GBK"/>
        <charset val="134"/>
      </rPr>
      <t>受益人口约</t>
    </r>
    <r>
      <rPr>
        <sz val="16"/>
        <rFont val="Times New Roman"/>
        <charset val="134"/>
      </rPr>
      <t>50</t>
    </r>
    <r>
      <rPr>
        <sz val="16"/>
        <rFont val="方正仿宋_GBK"/>
        <charset val="134"/>
      </rPr>
      <t>人</t>
    </r>
  </si>
  <si>
    <r>
      <rPr>
        <sz val="16"/>
        <rFont val="方正仿宋_GBK"/>
        <charset val="134"/>
      </rPr>
      <t>持续使用年限</t>
    </r>
    <r>
      <rPr>
        <sz val="16"/>
        <rFont val="Times New Roman"/>
        <charset val="134"/>
      </rPr>
      <t>≥15</t>
    </r>
    <r>
      <rPr>
        <sz val="16"/>
        <rFont val="方正仿宋_GBK"/>
        <charset val="134"/>
      </rPr>
      <t>年。</t>
    </r>
  </si>
  <si>
    <r>
      <rPr>
        <sz val="16"/>
        <rFont val="方正仿宋_GBK"/>
        <charset val="134"/>
      </rPr>
      <t>受益群众满意度到</t>
    </r>
    <r>
      <rPr>
        <sz val="16"/>
        <rFont val="Times New Roman"/>
        <charset val="134"/>
      </rPr>
      <t>97%</t>
    </r>
    <r>
      <rPr>
        <sz val="16"/>
        <rFont val="方正仿宋_GBK"/>
        <charset val="134"/>
      </rPr>
      <t>以上</t>
    </r>
  </si>
  <si>
    <t>县农业农村委</t>
  </si>
  <si>
    <t>北屏乡人民政府</t>
  </si>
  <si>
    <r>
      <rPr>
        <sz val="16"/>
        <rFont val="方正仿宋_GBK"/>
        <charset val="134"/>
      </rPr>
      <t>约</t>
    </r>
    <r>
      <rPr>
        <sz val="16"/>
        <rFont val="Times New Roman"/>
        <charset val="134"/>
      </rPr>
      <t>100</t>
    </r>
    <r>
      <rPr>
        <sz val="16"/>
        <rFont val="方正仿宋_GBK"/>
        <charset val="134"/>
      </rPr>
      <t>人</t>
    </r>
  </si>
  <si>
    <r>
      <rPr>
        <sz val="16"/>
        <rFont val="方正仿宋_GBK"/>
        <charset val="134"/>
      </rPr>
      <t>约</t>
    </r>
    <r>
      <rPr>
        <sz val="16"/>
        <rFont val="Times New Roman"/>
        <charset val="134"/>
      </rPr>
      <t>20</t>
    </r>
    <r>
      <rPr>
        <sz val="16"/>
        <rFont val="方正仿宋_GBK"/>
        <charset val="134"/>
      </rPr>
      <t>人</t>
    </r>
  </si>
  <si>
    <t>刘恒旺</t>
  </si>
  <si>
    <t>15123440877</t>
  </si>
  <si>
    <r>
      <rPr>
        <sz val="16"/>
        <rFont val="方正仿宋_GBK"/>
        <charset val="134"/>
      </rPr>
      <t>城口县</t>
    </r>
    <r>
      <rPr>
        <sz val="16"/>
        <rFont val="Times New Roman"/>
        <charset val="134"/>
      </rPr>
      <t>2024</t>
    </r>
    <r>
      <rPr>
        <sz val="16"/>
        <rFont val="方正仿宋_GBK"/>
        <charset val="134"/>
      </rPr>
      <t>年北屏乡太平社区农文旅融合发展项目（二期）</t>
    </r>
  </si>
  <si>
    <r>
      <rPr>
        <sz val="16"/>
        <rFont val="Times New Roman"/>
        <charset val="134"/>
      </rPr>
      <t xml:space="preserve"> </t>
    </r>
    <r>
      <rPr>
        <sz val="16"/>
        <rFont val="方正仿宋_GBK"/>
        <charset val="134"/>
      </rPr>
      <t>农业社会化服务</t>
    </r>
  </si>
  <si>
    <t>依托园区原有基础设施建设及农业产业发展基础，改扩建特色水果采摘体验区，增设配套基础设施，规范标志标牌，吸引游客观光旅游，推广销售园区农特产品和手工艺品，推动农文旅融合发展，带动地方经济体质增效。</t>
  </si>
  <si>
    <t>太平社区</t>
  </si>
  <si>
    <r>
      <rPr>
        <sz val="16"/>
        <rFont val="方正仿宋_GBK"/>
        <charset val="134"/>
      </rPr>
      <t>推广销售园区农特产品和手工艺品，促进社区农文旅产业融合发展，带动地经济发展。</t>
    </r>
    <r>
      <rPr>
        <sz val="16"/>
        <rFont val="Times New Roman"/>
        <charset val="134"/>
      </rPr>
      <t xml:space="preserve">
</t>
    </r>
    <r>
      <rPr>
        <sz val="16"/>
        <rFont val="方正仿宋_GBK"/>
        <charset val="134"/>
      </rPr>
      <t>项目建设中带动农户务工</t>
    </r>
    <r>
      <rPr>
        <sz val="16"/>
        <rFont val="Times New Roman"/>
        <charset val="134"/>
      </rPr>
      <t>20</t>
    </r>
    <r>
      <rPr>
        <sz val="16"/>
        <rFont val="方正仿宋_GBK"/>
        <charset val="134"/>
      </rPr>
      <t>余人，人均增收</t>
    </r>
    <r>
      <rPr>
        <sz val="16"/>
        <rFont val="Times New Roman"/>
        <charset val="134"/>
      </rPr>
      <t>2000</t>
    </r>
    <r>
      <rPr>
        <sz val="16"/>
        <rFont val="方正仿宋_GBK"/>
        <charset val="134"/>
      </rPr>
      <t>元；项目建成后，实现游客接待量提升</t>
    </r>
    <r>
      <rPr>
        <sz val="16"/>
        <rFont val="Times New Roman"/>
        <charset val="134"/>
      </rPr>
      <t>20%</t>
    </r>
    <r>
      <rPr>
        <sz val="16"/>
        <rFont val="方正仿宋_GBK"/>
        <charset val="134"/>
      </rPr>
      <t>，带动园区企业销售农特产品增量</t>
    </r>
    <r>
      <rPr>
        <sz val="16"/>
        <rFont val="Times New Roman"/>
        <charset val="134"/>
      </rPr>
      <t>20%</t>
    </r>
    <r>
      <rPr>
        <sz val="16"/>
        <rFont val="方正仿宋_GBK"/>
        <charset val="134"/>
      </rPr>
      <t>，带动周边</t>
    </r>
    <r>
      <rPr>
        <sz val="16"/>
        <rFont val="Times New Roman"/>
        <charset val="134"/>
      </rPr>
      <t>10</t>
    </r>
    <r>
      <rPr>
        <sz val="16"/>
        <rFont val="方正仿宋_GBK"/>
        <charset val="134"/>
      </rPr>
      <t>余户农户销售农特产品。受益脱贫群众数约</t>
    </r>
    <r>
      <rPr>
        <sz val="16"/>
        <rFont val="Times New Roman"/>
        <charset val="134"/>
      </rPr>
      <t>10</t>
    </r>
    <r>
      <rPr>
        <sz val="16"/>
        <rFont val="方正仿宋_GBK"/>
        <charset val="134"/>
      </rPr>
      <t>人</t>
    </r>
  </si>
  <si>
    <r>
      <rPr>
        <b/>
        <sz val="16"/>
        <rFont val="方正仿宋_GBK"/>
        <charset val="134"/>
      </rPr>
      <t>群众参与：</t>
    </r>
    <r>
      <rPr>
        <b/>
        <sz val="16"/>
        <rFont val="Times New Roman"/>
        <charset val="134"/>
      </rPr>
      <t>20</t>
    </r>
    <r>
      <rPr>
        <sz val="16"/>
        <rFont val="方正仿宋_GBK"/>
        <charset val="134"/>
      </rPr>
      <t>人参与前期项目研讨会议，安排义务监督员参与实施过程中施工质量监管和资金使用监督等，项目完成后落实群众参与项目管护。</t>
    </r>
    <r>
      <rPr>
        <sz val="16"/>
        <rFont val="Times New Roman"/>
        <charset val="134"/>
      </rPr>
      <t xml:space="preserve">                               </t>
    </r>
    <r>
      <rPr>
        <b/>
        <sz val="16"/>
        <rFont val="方正仿宋_GBK"/>
        <charset val="134"/>
      </rPr>
      <t>利益联结机制：</t>
    </r>
    <r>
      <rPr>
        <b/>
        <sz val="16"/>
        <rFont val="Times New Roman"/>
        <charset val="134"/>
      </rPr>
      <t>1</t>
    </r>
    <r>
      <rPr>
        <b/>
        <sz val="16"/>
        <rFont val="方正仿宋_GBK"/>
        <charset val="134"/>
      </rPr>
      <t>、</t>
    </r>
    <r>
      <rPr>
        <sz val="16"/>
        <rFont val="方正仿宋_GBK"/>
        <charset val="134"/>
      </rPr>
      <t>提供就业岗位</t>
    </r>
    <r>
      <rPr>
        <sz val="16"/>
        <rFont val="Times New Roman"/>
        <charset val="134"/>
      </rPr>
      <t>20</t>
    </r>
    <r>
      <rPr>
        <sz val="16"/>
        <rFont val="方正仿宋_GBK"/>
        <charset val="134"/>
      </rPr>
      <t>个，增加工资性收入</t>
    </r>
    <r>
      <rPr>
        <sz val="16"/>
        <rFont val="Times New Roman"/>
        <charset val="134"/>
      </rPr>
      <t>2000</t>
    </r>
    <r>
      <rPr>
        <sz val="16"/>
        <rFont val="方正仿宋_GBK"/>
        <charset val="134"/>
      </rPr>
      <t>元</t>
    </r>
    <r>
      <rPr>
        <sz val="16"/>
        <rFont val="Times New Roman"/>
        <charset val="134"/>
      </rPr>
      <t>/</t>
    </r>
    <r>
      <rPr>
        <sz val="16"/>
        <rFont val="方正仿宋_GBK"/>
        <charset val="134"/>
      </rPr>
      <t>人</t>
    </r>
    <r>
      <rPr>
        <sz val="16"/>
        <rFont val="Times New Roman"/>
        <charset val="134"/>
      </rPr>
      <t xml:space="preserve"> •</t>
    </r>
    <r>
      <rPr>
        <sz val="16"/>
        <rFont val="方正仿宋_GBK"/>
        <charset val="134"/>
      </rPr>
      <t>年。</t>
    </r>
    <r>
      <rPr>
        <sz val="16"/>
        <rFont val="Times New Roman"/>
        <charset val="134"/>
      </rPr>
      <t>2</t>
    </r>
    <r>
      <rPr>
        <sz val="16"/>
        <rFont val="方正仿宋_GBK"/>
        <charset val="134"/>
      </rPr>
      <t>、带动园区企业销售农特产品增量</t>
    </r>
    <r>
      <rPr>
        <sz val="16"/>
        <rFont val="Times New Roman"/>
        <charset val="134"/>
      </rPr>
      <t>20%</t>
    </r>
    <r>
      <rPr>
        <sz val="16"/>
        <rFont val="方正仿宋_GBK"/>
        <charset val="134"/>
      </rPr>
      <t>，带动周边</t>
    </r>
    <r>
      <rPr>
        <sz val="16"/>
        <rFont val="Times New Roman"/>
        <charset val="134"/>
      </rPr>
      <t>10</t>
    </r>
    <r>
      <rPr>
        <sz val="16"/>
        <rFont val="方正仿宋_GBK"/>
        <charset val="134"/>
      </rPr>
      <t>余户农户销售农特产品。</t>
    </r>
  </si>
  <si>
    <r>
      <rPr>
        <sz val="16"/>
        <rFont val="方正仿宋_GBK"/>
        <charset val="134"/>
      </rPr>
      <t>改扩建特色水果采摘体验区约</t>
    </r>
    <r>
      <rPr>
        <sz val="16"/>
        <rFont val="Times New Roman"/>
        <charset val="134"/>
      </rPr>
      <t>1000</t>
    </r>
    <r>
      <rPr>
        <sz val="16"/>
        <rFont val="方正仿宋_GBK"/>
        <charset val="134"/>
      </rPr>
      <t>平米，增设配套基础设施，规范标志标牌，辐射服务</t>
    </r>
    <r>
      <rPr>
        <sz val="16"/>
        <rFont val="Times New Roman"/>
        <charset val="134"/>
      </rPr>
      <t>500</t>
    </r>
    <r>
      <rPr>
        <sz val="16"/>
        <rFont val="方正仿宋_GBK"/>
        <charset val="134"/>
      </rPr>
      <t>余亩农业园区。</t>
    </r>
  </si>
  <si>
    <r>
      <rPr>
        <sz val="16"/>
        <rFont val="Times New Roman"/>
        <charset val="134"/>
      </rPr>
      <t>200</t>
    </r>
    <r>
      <rPr>
        <sz val="16"/>
        <rFont val="方正仿宋_GBK"/>
        <charset val="134"/>
      </rPr>
      <t>万元</t>
    </r>
  </si>
  <si>
    <t>提升农业园区接待能力及服务水平，带动农户实现增收。</t>
  </si>
  <si>
    <r>
      <rPr>
        <sz val="16"/>
        <rFont val="方正仿宋_GBK"/>
        <charset val="134"/>
      </rPr>
      <t>受益脱贫群众数约</t>
    </r>
    <r>
      <rPr>
        <sz val="16"/>
        <rFont val="Times New Roman"/>
        <charset val="134"/>
      </rPr>
      <t>10</t>
    </r>
    <r>
      <rPr>
        <sz val="16"/>
        <rFont val="方正仿宋_GBK"/>
        <charset val="134"/>
      </rPr>
      <t>人</t>
    </r>
  </si>
  <si>
    <r>
      <rPr>
        <sz val="16"/>
        <rFont val="方正仿宋_GBK"/>
        <charset val="134"/>
      </rPr>
      <t>持使用年限</t>
    </r>
    <r>
      <rPr>
        <sz val="16"/>
        <rFont val="Times New Roman"/>
        <charset val="134"/>
      </rPr>
      <t>≥5</t>
    </r>
    <r>
      <rPr>
        <sz val="16"/>
        <rFont val="方正仿宋_GBK"/>
        <charset val="134"/>
      </rPr>
      <t>年。</t>
    </r>
  </si>
  <si>
    <r>
      <rPr>
        <sz val="16"/>
        <rFont val="方正仿宋_GBK"/>
        <charset val="134"/>
      </rPr>
      <t>约</t>
    </r>
    <r>
      <rPr>
        <sz val="16"/>
        <rFont val="Times New Roman"/>
        <charset val="134"/>
      </rPr>
      <t>300</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</si>
  <si>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年北屏乡农村环境综合整治项目</t>
    </r>
  </si>
  <si>
    <t>以通往岚天乡主干道沿线为主，辐射全乡开展人居环境整治，主要整治公共空间和农户庭院环境，规范建设排水排污沟渠、安全防护栏网、入户道路及院坝，消除乱搭乱建、乱堆乱放情况，大力提升农村环境面貌。</t>
  </si>
  <si>
    <r>
      <rPr>
        <sz val="16"/>
        <rFont val="方正仿宋_GBK"/>
        <charset val="134"/>
      </rPr>
      <t>全乡</t>
    </r>
    <r>
      <rPr>
        <sz val="16"/>
        <rFont val="Times New Roman"/>
        <charset val="134"/>
      </rPr>
      <t>6</t>
    </r>
    <r>
      <rPr>
        <sz val="16"/>
        <rFont val="方正仿宋_GBK"/>
        <charset val="134"/>
      </rPr>
      <t>个（村社区）</t>
    </r>
  </si>
  <si>
    <r>
      <rPr>
        <sz val="16"/>
        <rFont val="方正仿宋_GBK"/>
        <charset val="134"/>
      </rPr>
      <t>通过开展人居环境整治，有效提升辖区人居环境，解决环境脏乱差问题，改善群众居住条件和精神面貌，促进乡风文明。项目建设中带动农户务工</t>
    </r>
    <r>
      <rPr>
        <sz val="16"/>
        <rFont val="Times New Roman"/>
        <charset val="134"/>
      </rPr>
      <t>30</t>
    </r>
    <r>
      <rPr>
        <sz val="16"/>
        <rFont val="方正仿宋_GBK"/>
        <charset val="134"/>
      </rPr>
      <t>余人，人均增收</t>
    </r>
    <r>
      <rPr>
        <sz val="16"/>
        <rFont val="Times New Roman"/>
        <charset val="134"/>
      </rPr>
      <t>2000</t>
    </r>
    <r>
      <rPr>
        <sz val="16"/>
        <rFont val="方正仿宋_GBK"/>
        <charset val="134"/>
      </rPr>
      <t>元以上。</t>
    </r>
  </si>
  <si>
    <r>
      <rPr>
        <b/>
        <sz val="16"/>
        <rFont val="方正仿宋_GBK"/>
        <charset val="134"/>
      </rPr>
      <t>群众参与：</t>
    </r>
    <r>
      <rPr>
        <sz val="16"/>
        <rFont val="Times New Roman"/>
        <charset val="134"/>
      </rPr>
      <t>26</t>
    </r>
    <r>
      <rPr>
        <sz val="16"/>
        <rFont val="方正仿宋_GBK"/>
        <charset val="134"/>
      </rPr>
      <t>人参与前期项目研讨会议，安排义务监督员参与实施过程中施工质量监管和资金使用监督等，项目完成后落实群众参与项目管护。</t>
    </r>
    <r>
      <rPr>
        <sz val="16"/>
        <rFont val="Times New Roman"/>
        <charset val="134"/>
      </rPr>
      <t xml:space="preserve">      </t>
    </r>
    <r>
      <rPr>
        <b/>
        <sz val="16"/>
        <rFont val="Times New Roman"/>
        <charset val="134"/>
      </rPr>
      <t xml:space="preserve">                         </t>
    </r>
    <r>
      <rPr>
        <b/>
        <sz val="16"/>
        <rFont val="方正仿宋_GBK"/>
        <charset val="134"/>
      </rPr>
      <t>利益联结机制：</t>
    </r>
    <r>
      <rPr>
        <sz val="16"/>
        <rFont val="方正仿宋_GBK"/>
        <charset val="134"/>
      </rPr>
      <t>提供就业岗位</t>
    </r>
    <r>
      <rPr>
        <sz val="16"/>
        <rFont val="Times New Roman"/>
        <charset val="134"/>
      </rPr>
      <t>30</t>
    </r>
    <r>
      <rPr>
        <sz val="16"/>
        <rFont val="方正仿宋_GBK"/>
        <charset val="134"/>
      </rPr>
      <t>个，增加工资性收入</t>
    </r>
    <r>
      <rPr>
        <sz val="16"/>
        <rFont val="Times New Roman"/>
        <charset val="134"/>
      </rPr>
      <t>2000</t>
    </r>
    <r>
      <rPr>
        <sz val="16"/>
        <rFont val="方正仿宋_GBK"/>
        <charset val="134"/>
      </rPr>
      <t>元</t>
    </r>
    <r>
      <rPr>
        <sz val="16"/>
        <rFont val="Times New Roman"/>
        <charset val="134"/>
      </rPr>
      <t>/</t>
    </r>
    <r>
      <rPr>
        <sz val="16"/>
        <rFont val="方正仿宋_GBK"/>
        <charset val="134"/>
      </rPr>
      <t>人</t>
    </r>
    <r>
      <rPr>
        <sz val="16"/>
        <rFont val="Times New Roman"/>
        <charset val="134"/>
      </rPr>
      <t xml:space="preserve"> •</t>
    </r>
    <r>
      <rPr>
        <sz val="16"/>
        <rFont val="方正仿宋_GBK"/>
        <charset val="134"/>
      </rPr>
      <t>年。</t>
    </r>
  </si>
  <si>
    <t>通过开展人居环境整治，全面提升辖区人居环境，改善群众居住条件和精神面貌，为群众提供务工岗位，实现就业增收。</t>
  </si>
  <si>
    <r>
      <rPr>
        <sz val="16"/>
        <rFont val="方正仿宋_GBK"/>
        <charset val="134"/>
      </rPr>
      <t>环境整治约</t>
    </r>
    <r>
      <rPr>
        <sz val="16"/>
        <rFont val="Times New Roman"/>
        <charset val="134"/>
      </rPr>
      <t>30</t>
    </r>
    <r>
      <rPr>
        <sz val="16"/>
        <rFont val="方正仿宋_GBK"/>
        <charset val="134"/>
      </rPr>
      <t>户</t>
    </r>
  </si>
  <si>
    <t>通过改善人均环境，带动农户务工增收，降低群众整治成本，打造宜居宜业宜游的新农村，进一步推动乡村旅游发展</t>
  </si>
  <si>
    <r>
      <rPr>
        <sz val="16"/>
        <rFont val="方正仿宋_GBK"/>
        <charset val="134"/>
      </rPr>
      <t>受益脱贫人口约</t>
    </r>
    <r>
      <rPr>
        <sz val="16"/>
        <rFont val="Times New Roman"/>
        <charset val="134"/>
      </rPr>
      <t>30</t>
    </r>
    <r>
      <rPr>
        <sz val="16"/>
        <rFont val="方正仿宋_GBK"/>
        <charset val="134"/>
      </rPr>
      <t>人</t>
    </r>
  </si>
  <si>
    <t>县住建委</t>
  </si>
  <si>
    <r>
      <rPr>
        <sz val="16"/>
        <rFont val="方正仿宋_GBK"/>
        <charset val="134"/>
      </rPr>
      <t>约</t>
    </r>
    <r>
      <rPr>
        <sz val="16"/>
        <rFont val="Times New Roman"/>
        <charset val="134"/>
      </rPr>
      <t>30</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</si>
  <si>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年北屏乡灾后恢复项目</t>
    </r>
  </si>
  <si>
    <r>
      <rPr>
        <sz val="16"/>
        <rFont val="Times New Roman"/>
        <charset val="134"/>
      </rPr>
      <t xml:space="preserve">  </t>
    </r>
    <r>
      <rPr>
        <sz val="16"/>
        <rFont val="方正仿宋_GBK"/>
        <charset val="134"/>
      </rPr>
      <t>乡村建设行动</t>
    </r>
  </si>
  <si>
    <t>农村基础设施</t>
  </si>
  <si>
    <r>
      <rPr>
        <sz val="16"/>
        <rFont val="Times New Roman"/>
        <charset val="134"/>
      </rPr>
      <t xml:space="preserve"> </t>
    </r>
    <r>
      <rPr>
        <sz val="16"/>
        <rFont val="方正仿宋_GBK"/>
        <charset val="134"/>
      </rPr>
      <t>其他</t>
    </r>
  </si>
  <si>
    <r>
      <rPr>
        <sz val="16"/>
        <rFont val="方正仿宋_GBK"/>
        <charset val="134"/>
      </rPr>
      <t>修复灾毁乡村社道路、桥涵、饮水管网、产业大棚等及农业设施设备约</t>
    </r>
    <r>
      <rPr>
        <sz val="16"/>
        <rFont val="Times New Roman"/>
        <charset val="134"/>
      </rPr>
      <t>880</t>
    </r>
    <r>
      <rPr>
        <sz val="16"/>
        <rFont val="方正仿宋_GBK"/>
        <charset val="134"/>
      </rPr>
      <t>㎡。</t>
    </r>
  </si>
  <si>
    <t>修复因灾导致的村社道路、产业路、桥涵、产业设施等，切实保障全乡人民生命和财产安全，巩固脱贫攻坚成果。</t>
  </si>
  <si>
    <r>
      <rPr>
        <sz val="16"/>
        <rFont val="方正仿宋_GBK"/>
        <charset val="134"/>
      </rPr>
      <t>群众参与：</t>
    </r>
    <r>
      <rPr>
        <sz val="16"/>
        <rFont val="Times New Roman"/>
        <charset val="134"/>
      </rPr>
      <t>20</t>
    </r>
    <r>
      <rPr>
        <sz val="16"/>
        <rFont val="方正仿宋_GBK"/>
        <charset val="134"/>
      </rPr>
      <t>人参与前期项目研讨会议，安排义务监督员参与实施过程中施工质量监管和资金使用监督等，项目完成后落实群众参与项目管护。</t>
    </r>
    <r>
      <rPr>
        <sz val="16"/>
        <rFont val="Times New Roman"/>
        <charset val="134"/>
      </rPr>
      <t xml:space="preserve">                               </t>
    </r>
    <r>
      <rPr>
        <sz val="16"/>
        <rFont val="方正仿宋_GBK"/>
        <charset val="134"/>
      </rPr>
      <t>利益联结机制：提供就业岗位</t>
    </r>
    <r>
      <rPr>
        <sz val="16"/>
        <rFont val="Times New Roman"/>
        <charset val="134"/>
      </rPr>
      <t>20</t>
    </r>
    <r>
      <rPr>
        <sz val="16"/>
        <rFont val="方正仿宋_GBK"/>
        <charset val="134"/>
      </rPr>
      <t>个，增加工资性收入</t>
    </r>
    <r>
      <rPr>
        <sz val="16"/>
        <rFont val="Times New Roman"/>
        <charset val="134"/>
      </rPr>
      <t>2000</t>
    </r>
    <r>
      <rPr>
        <sz val="16"/>
        <rFont val="方正仿宋_GBK"/>
        <charset val="134"/>
      </rPr>
      <t>元</t>
    </r>
    <r>
      <rPr>
        <sz val="16"/>
        <rFont val="Times New Roman"/>
        <charset val="134"/>
      </rPr>
      <t>/</t>
    </r>
    <r>
      <rPr>
        <sz val="16"/>
        <rFont val="方正仿宋_GBK"/>
        <charset val="134"/>
      </rPr>
      <t>人</t>
    </r>
    <r>
      <rPr>
        <sz val="16"/>
        <rFont val="Times New Roman"/>
        <charset val="134"/>
      </rPr>
      <t xml:space="preserve"> •</t>
    </r>
    <r>
      <rPr>
        <sz val="16"/>
        <rFont val="方正仿宋_GBK"/>
        <charset val="134"/>
      </rPr>
      <t>年。</t>
    </r>
  </si>
  <si>
    <r>
      <rPr>
        <sz val="16"/>
        <rFont val="方正仿宋_GBK"/>
        <charset val="134"/>
      </rPr>
      <t>修复因灾导致的村社道路、产业路、桥涵、产业设施等，切实保障全乡人民生命和财产安全，巩固脱贫攻坚成果，提高群众满意度到</t>
    </r>
    <r>
      <rPr>
        <sz val="16"/>
        <rFont val="Times New Roman"/>
        <charset val="134"/>
      </rPr>
      <t>95%</t>
    </r>
    <r>
      <rPr>
        <sz val="16"/>
        <rFont val="方正仿宋_GBK"/>
        <charset val="134"/>
      </rPr>
      <t>。</t>
    </r>
  </si>
  <si>
    <r>
      <rPr>
        <sz val="16"/>
        <rFont val="方正仿宋_GBK"/>
        <charset val="134"/>
      </rPr>
      <t>修复农业设施设备约</t>
    </r>
    <r>
      <rPr>
        <sz val="16"/>
        <rFont val="Times New Roman"/>
        <charset val="134"/>
      </rPr>
      <t>880</t>
    </r>
    <r>
      <rPr>
        <sz val="16"/>
        <rFont val="方正仿宋_GBK"/>
        <charset val="134"/>
      </rPr>
      <t>㎡。</t>
    </r>
  </si>
  <si>
    <r>
      <rPr>
        <sz val="16"/>
        <rFont val="Times New Roman"/>
        <charset val="134"/>
      </rPr>
      <t>80</t>
    </r>
    <r>
      <rPr>
        <sz val="16"/>
        <rFont val="方正仿宋_GBK"/>
        <charset val="134"/>
      </rPr>
      <t>万元</t>
    </r>
  </si>
  <si>
    <t>通过修复基础设施，降低群众生产生活出行、产业运输等成本</t>
  </si>
  <si>
    <r>
      <rPr>
        <sz val="16"/>
        <rFont val="方正仿宋_GBK"/>
        <charset val="134"/>
      </rPr>
      <t>受益脱贫群众数</t>
    </r>
    <r>
      <rPr>
        <sz val="16"/>
        <rFont val="Times New Roman"/>
        <charset val="134"/>
      </rPr>
      <t>50</t>
    </r>
    <r>
      <rPr>
        <sz val="16"/>
        <rFont val="方正仿宋_GBK"/>
        <charset val="134"/>
      </rPr>
      <t>人</t>
    </r>
  </si>
  <si>
    <t>县乡村振兴局</t>
  </si>
  <si>
    <r>
      <rPr>
        <sz val="16"/>
        <rFont val="方正仿宋_GBK"/>
        <charset val="134"/>
      </rPr>
      <t>约</t>
    </r>
    <r>
      <rPr>
        <sz val="16"/>
        <rFont val="Times New Roman"/>
        <charset val="134"/>
      </rPr>
      <t>200</t>
    </r>
  </si>
  <si>
    <r>
      <rPr>
        <sz val="16"/>
        <rFont val="方正仿宋_GBK"/>
        <charset val="134"/>
      </rPr>
      <t>约</t>
    </r>
    <r>
      <rPr>
        <sz val="16"/>
        <rFont val="Times New Roman"/>
        <charset val="134"/>
      </rPr>
      <t>50</t>
    </r>
  </si>
  <si>
    <r>
      <rPr>
        <sz val="16"/>
        <rFont val="方正仿宋_GBK"/>
        <charset val="134"/>
      </rPr>
      <t>城口县</t>
    </r>
    <r>
      <rPr>
        <sz val="16"/>
        <rFont val="Times New Roman"/>
        <charset val="134"/>
      </rPr>
      <t>2024</t>
    </r>
    <r>
      <rPr>
        <sz val="16"/>
        <rFont val="方正仿宋_GBK"/>
        <charset val="134"/>
      </rPr>
      <t>年北屏乡蔬菜、水稻产业提升项目</t>
    </r>
  </si>
  <si>
    <r>
      <rPr>
        <sz val="16"/>
        <rFont val="方正仿宋_GBK"/>
        <charset val="134"/>
      </rPr>
      <t>支持农户种植蔬菜、水稻产业约</t>
    </r>
    <r>
      <rPr>
        <sz val="16"/>
        <rFont val="Times New Roman"/>
        <charset val="134"/>
      </rPr>
      <t>500</t>
    </r>
    <r>
      <rPr>
        <sz val="16"/>
        <rFont val="方正仿宋_GBK"/>
        <charset val="134"/>
      </rPr>
      <t>亩，按照每亩</t>
    </r>
    <r>
      <rPr>
        <sz val="16"/>
        <rFont val="Times New Roman"/>
        <charset val="134"/>
      </rPr>
      <t>300</t>
    </r>
    <r>
      <rPr>
        <sz val="16"/>
        <rFont val="方正仿宋_GBK"/>
        <charset val="134"/>
      </rPr>
      <t>元标准进行补助；新建蔬菜产业路约</t>
    </r>
    <r>
      <rPr>
        <sz val="16"/>
        <rFont val="Times New Roman"/>
        <charset val="134"/>
      </rPr>
      <t>1500</t>
    </r>
    <r>
      <rPr>
        <sz val="16"/>
        <rFont val="方正仿宋_GBK"/>
        <charset val="134"/>
      </rPr>
      <t>米。</t>
    </r>
  </si>
  <si>
    <t>全乡</t>
  </si>
  <si>
    <r>
      <rPr>
        <sz val="16"/>
        <rFont val="方正仿宋_GBK"/>
        <charset val="134"/>
      </rPr>
      <t>带动农户产业转型，提高农户产业发展的积极性，降低种植成本，提高农户的经济效益。受益脱贫群众数约</t>
    </r>
    <r>
      <rPr>
        <sz val="16"/>
        <rFont val="Times New Roman"/>
        <charset val="134"/>
      </rPr>
      <t>100</t>
    </r>
    <r>
      <rPr>
        <sz val="16"/>
        <rFont val="方正仿宋_GBK"/>
        <charset val="134"/>
      </rPr>
      <t>余人。</t>
    </r>
  </si>
  <si>
    <r>
      <rPr>
        <b/>
        <sz val="16"/>
        <rFont val="方正仿宋_GBK"/>
        <charset val="134"/>
      </rPr>
      <t>群众参与</t>
    </r>
    <r>
      <rPr>
        <b/>
        <sz val="16"/>
        <rFont val="Times New Roman"/>
        <charset val="134"/>
      </rPr>
      <t>:25</t>
    </r>
    <r>
      <rPr>
        <sz val="16"/>
        <rFont val="方正仿宋_GBK"/>
        <charset val="134"/>
      </rPr>
      <t>人参与前期项目确定会议，安排义务监督员参与实施过程中施工质量监管，和资金使用的监督利益。</t>
    </r>
    <r>
      <rPr>
        <sz val="16"/>
        <rFont val="Times New Roman"/>
        <charset val="134"/>
      </rPr>
      <t xml:space="preserve">                                  </t>
    </r>
    <r>
      <rPr>
        <b/>
        <sz val="16"/>
        <rFont val="方正仿宋_GBK"/>
        <charset val="134"/>
      </rPr>
      <t>联结机制：</t>
    </r>
    <r>
      <rPr>
        <sz val="16"/>
        <rFont val="方正仿宋_GBK"/>
        <charset val="134"/>
      </rPr>
      <t>提供就业岗位</t>
    </r>
    <r>
      <rPr>
        <sz val="16"/>
        <rFont val="Times New Roman"/>
        <charset val="134"/>
      </rPr>
      <t>5</t>
    </r>
    <r>
      <rPr>
        <sz val="16"/>
        <rFont val="方正仿宋_GBK"/>
        <charset val="134"/>
      </rPr>
      <t>个，增加工资性收入</t>
    </r>
    <r>
      <rPr>
        <sz val="16"/>
        <rFont val="Times New Roman"/>
        <charset val="134"/>
      </rPr>
      <t>3000</t>
    </r>
    <r>
      <rPr>
        <sz val="16"/>
        <rFont val="方正仿宋_GBK"/>
        <charset val="134"/>
      </rPr>
      <t>元</t>
    </r>
    <r>
      <rPr>
        <sz val="16"/>
        <rFont val="Times New Roman"/>
        <charset val="134"/>
      </rPr>
      <t>/</t>
    </r>
    <r>
      <rPr>
        <sz val="16"/>
        <rFont val="方正仿宋_GBK"/>
        <charset val="134"/>
      </rPr>
      <t>人</t>
    </r>
    <r>
      <rPr>
        <sz val="16"/>
        <rFont val="Times New Roman"/>
        <charset val="134"/>
      </rPr>
      <t xml:space="preserve"> •</t>
    </r>
    <r>
      <rPr>
        <sz val="16"/>
        <rFont val="方正仿宋_GBK"/>
        <charset val="134"/>
      </rPr>
      <t>年。引导</t>
    </r>
    <r>
      <rPr>
        <sz val="16"/>
        <rFont val="Times New Roman"/>
        <charset val="134"/>
      </rPr>
      <t>10</t>
    </r>
    <r>
      <rPr>
        <sz val="16"/>
        <rFont val="方正仿宋_GBK"/>
        <charset val="134"/>
      </rPr>
      <t>余名参与蔬菜种植技术培训，提升生产技术水平。</t>
    </r>
  </si>
  <si>
    <t>带动农户产业转型，提高农户发展的积极性，降低种植成本，提高农户的经济效益提高</t>
  </si>
  <si>
    <r>
      <rPr>
        <sz val="16"/>
        <rFont val="方正仿宋_GBK"/>
        <charset val="134"/>
      </rPr>
      <t>约</t>
    </r>
    <r>
      <rPr>
        <sz val="16"/>
        <rFont val="Times New Roman"/>
        <charset val="134"/>
      </rPr>
      <t>500</t>
    </r>
    <r>
      <rPr>
        <sz val="16"/>
        <rFont val="方正仿宋_GBK"/>
        <charset val="134"/>
      </rPr>
      <t>亩</t>
    </r>
  </si>
  <si>
    <r>
      <rPr>
        <sz val="16"/>
        <rFont val="Times New Roman"/>
        <charset val="134"/>
      </rPr>
      <t>300/</t>
    </r>
    <r>
      <rPr>
        <sz val="16"/>
        <rFont val="方正仿宋_GBK"/>
        <charset val="134"/>
      </rPr>
      <t>亩</t>
    </r>
  </si>
  <si>
    <t>降低种植成本，提高农户的经济效益</t>
  </si>
  <si>
    <r>
      <rPr>
        <sz val="16"/>
        <rFont val="方正仿宋_GBK"/>
        <charset val="134"/>
      </rPr>
      <t>受益群众约</t>
    </r>
    <r>
      <rPr>
        <sz val="16"/>
        <rFont val="Times New Roman"/>
        <charset val="134"/>
      </rPr>
      <t>100</t>
    </r>
    <r>
      <rPr>
        <sz val="16"/>
        <rFont val="方正仿宋_GBK"/>
        <charset val="134"/>
      </rPr>
      <t>余人</t>
    </r>
  </si>
  <si>
    <r>
      <rPr>
        <sz val="16"/>
        <rFont val="方正仿宋_GBK"/>
        <charset val="134"/>
      </rPr>
      <t>约</t>
    </r>
    <r>
      <rPr>
        <sz val="16"/>
        <rFont val="Times New Roman"/>
        <charset val="134"/>
      </rPr>
      <t>100</t>
    </r>
  </si>
  <si>
    <r>
      <rPr>
        <sz val="16"/>
        <rFont val="方正仿宋_GBK"/>
        <charset val="134"/>
      </rPr>
      <t>约</t>
    </r>
    <r>
      <rPr>
        <sz val="16"/>
        <rFont val="Times New Roman"/>
        <charset val="134"/>
      </rPr>
      <t>20</t>
    </r>
  </si>
  <si>
    <r>
      <rPr>
        <sz val="16"/>
        <rFont val="方正仿宋_GBK"/>
        <charset val="134"/>
      </rPr>
      <t>城口县</t>
    </r>
    <r>
      <rPr>
        <sz val="16"/>
        <rFont val="Times New Roman"/>
        <charset val="134"/>
      </rPr>
      <t>2024</t>
    </r>
    <r>
      <rPr>
        <sz val="16"/>
        <rFont val="方正仿宋_GBK"/>
        <charset val="134"/>
      </rPr>
      <t>年北屏乡食用菌产业提升项目</t>
    </r>
  </si>
  <si>
    <r>
      <rPr>
        <sz val="16"/>
        <rFont val="方正仿宋_GBK"/>
        <charset val="134"/>
      </rPr>
      <t>对全乡食用菌产业发展合作社社员及市场主体，发展香菇、黄金菇、平菇、羊肚菌、秀珍菇</t>
    </r>
    <r>
      <rPr>
        <sz val="16"/>
        <rFont val="Times New Roman"/>
        <charset val="134"/>
      </rPr>
      <t>\</t>
    </r>
    <r>
      <rPr>
        <sz val="16"/>
        <rFont val="方正仿宋_GBK"/>
        <charset val="134"/>
      </rPr>
      <t>灰树花等菌类产业进行产业补助。补助标准按照县级统一标准。</t>
    </r>
  </si>
  <si>
    <r>
      <rPr>
        <sz val="16"/>
        <rFont val="方正仿宋_GBK"/>
        <charset val="134"/>
      </rPr>
      <t>通过菌袋补助的方式，持续推进食用菌产业发展，巩固发展成果；丰富产业类型，提高群众收入，增加产业技能；带动</t>
    </r>
    <r>
      <rPr>
        <sz val="16"/>
        <rFont val="Times New Roman"/>
        <charset val="134"/>
      </rPr>
      <t>30</t>
    </r>
    <r>
      <rPr>
        <sz val="16"/>
        <rFont val="方正仿宋_GBK"/>
        <charset val="134"/>
      </rPr>
      <t>余名群众务工，人均增收</t>
    </r>
    <r>
      <rPr>
        <sz val="16"/>
        <rFont val="Times New Roman"/>
        <charset val="134"/>
      </rPr>
      <t>2000</t>
    </r>
    <r>
      <rPr>
        <sz val="16"/>
        <rFont val="方正仿宋_GBK"/>
        <charset val="134"/>
      </rPr>
      <t>余元。其中脱贫人口</t>
    </r>
    <r>
      <rPr>
        <sz val="16"/>
        <rFont val="Times New Roman"/>
        <charset val="134"/>
      </rPr>
      <t>10</t>
    </r>
    <r>
      <rPr>
        <sz val="16"/>
        <rFont val="方正仿宋_GBK"/>
        <charset val="134"/>
      </rPr>
      <t>余名。</t>
    </r>
  </si>
  <si>
    <r>
      <rPr>
        <sz val="16"/>
        <rFont val="方正仿宋_GBK"/>
        <charset val="134"/>
      </rPr>
      <t>群众参与：</t>
    </r>
    <r>
      <rPr>
        <sz val="16"/>
        <rFont val="Times New Roman"/>
        <charset val="134"/>
      </rPr>
      <t>20</t>
    </r>
    <r>
      <rPr>
        <sz val="16"/>
        <rFont val="方正仿宋_GBK"/>
        <charset val="134"/>
      </rPr>
      <t>人参与前期项目确定会议，安排义务监督员参与实施过程中施工质量监管，和资金使用的监督利益。联结机制：</t>
    </r>
    <r>
      <rPr>
        <sz val="16"/>
        <rFont val="Times New Roman"/>
        <charset val="134"/>
      </rPr>
      <t>1</t>
    </r>
    <r>
      <rPr>
        <sz val="16"/>
        <rFont val="方正仿宋_GBK"/>
        <charset val="134"/>
      </rPr>
      <t>、提供就业岗位</t>
    </r>
    <r>
      <rPr>
        <sz val="16"/>
        <rFont val="Times New Roman"/>
        <charset val="134"/>
      </rPr>
      <t>30</t>
    </r>
    <r>
      <rPr>
        <sz val="16"/>
        <rFont val="方正仿宋_GBK"/>
        <charset val="134"/>
      </rPr>
      <t>个，增加工资性收入</t>
    </r>
    <r>
      <rPr>
        <sz val="16"/>
        <rFont val="Times New Roman"/>
        <charset val="134"/>
      </rPr>
      <t>2000</t>
    </r>
    <r>
      <rPr>
        <sz val="16"/>
        <rFont val="方正仿宋_GBK"/>
        <charset val="134"/>
      </rPr>
      <t>元</t>
    </r>
    <r>
      <rPr>
        <sz val="16"/>
        <rFont val="Times New Roman"/>
        <charset val="134"/>
      </rPr>
      <t>/</t>
    </r>
    <r>
      <rPr>
        <sz val="16"/>
        <rFont val="方正仿宋_GBK"/>
        <charset val="134"/>
      </rPr>
      <t>人</t>
    </r>
    <r>
      <rPr>
        <sz val="16"/>
        <rFont val="Times New Roman"/>
        <charset val="134"/>
      </rPr>
      <t xml:space="preserve"> •</t>
    </r>
    <r>
      <rPr>
        <sz val="16"/>
        <rFont val="方正仿宋_GBK"/>
        <charset val="134"/>
      </rPr>
      <t>年。</t>
    </r>
    <r>
      <rPr>
        <sz val="16"/>
        <rFont val="Times New Roman"/>
        <charset val="134"/>
      </rPr>
      <t>2</t>
    </r>
    <r>
      <rPr>
        <sz val="16"/>
        <rFont val="方正仿宋_GBK"/>
        <charset val="134"/>
      </rPr>
      <t>、技能培训：引导</t>
    </r>
    <r>
      <rPr>
        <sz val="16"/>
        <rFont val="Times New Roman"/>
        <charset val="134"/>
      </rPr>
      <t>10</t>
    </r>
    <r>
      <rPr>
        <sz val="16"/>
        <rFont val="方正仿宋_GBK"/>
        <charset val="134"/>
      </rPr>
      <t>余名参与食用菌种植技术培训，提升生产技术水平。</t>
    </r>
  </si>
  <si>
    <r>
      <rPr>
        <sz val="16"/>
        <rFont val="方正仿宋_GBK"/>
        <charset val="134"/>
      </rPr>
      <t>完成全乡食用菌产业发展合作社社员及市场主体，发展香菇、黄金菇、平菇、羊肚菌、秀珍菇</t>
    </r>
    <r>
      <rPr>
        <sz val="16"/>
        <rFont val="Times New Roman"/>
        <charset val="134"/>
      </rPr>
      <t>\</t>
    </r>
    <r>
      <rPr>
        <sz val="16"/>
        <rFont val="方正仿宋_GBK"/>
        <charset val="134"/>
      </rPr>
      <t>灰树花等菌类产业进行产业补助。补助标准按照县级统一标准。</t>
    </r>
  </si>
  <si>
    <r>
      <rPr>
        <sz val="16"/>
        <rFont val="方正仿宋_GBK"/>
        <charset val="134"/>
      </rPr>
      <t>受益人口约</t>
    </r>
    <r>
      <rPr>
        <sz val="16"/>
        <rFont val="Times New Roman"/>
        <charset val="134"/>
      </rPr>
      <t>100</t>
    </r>
    <r>
      <rPr>
        <sz val="16"/>
        <rFont val="方正仿宋_GBK"/>
        <charset val="134"/>
      </rPr>
      <t>人</t>
    </r>
  </si>
  <si>
    <r>
      <rPr>
        <sz val="16"/>
        <rFont val="方正仿宋_GBK"/>
        <charset val="134"/>
      </rPr>
      <t>脱贫群众受益约</t>
    </r>
    <r>
      <rPr>
        <sz val="16"/>
        <rFont val="Times New Roman"/>
        <charset val="134"/>
      </rPr>
      <t>10</t>
    </r>
    <r>
      <rPr>
        <sz val="16"/>
        <rFont val="方正仿宋_GBK"/>
        <charset val="134"/>
      </rPr>
      <t>人</t>
    </r>
  </si>
  <si>
    <t>助推食用菌产业发展，带动周边农户务工</t>
  </si>
  <si>
    <r>
      <rPr>
        <sz val="16"/>
        <rFont val="方正仿宋_GBK"/>
        <charset val="134"/>
      </rPr>
      <t>约</t>
    </r>
    <r>
      <rPr>
        <sz val="16"/>
        <rFont val="Times New Roman"/>
        <charset val="134"/>
      </rPr>
      <t>10</t>
    </r>
  </si>
  <si>
    <r>
      <rPr>
        <sz val="16"/>
        <rFont val="方正仿宋_GBK"/>
        <charset val="134"/>
      </rPr>
      <t>城口县</t>
    </r>
    <r>
      <rPr>
        <sz val="16"/>
        <rFont val="Times New Roman"/>
        <charset val="134"/>
      </rPr>
      <t>2024</t>
    </r>
    <r>
      <rPr>
        <sz val="16"/>
        <rFont val="方正仿宋_GBK"/>
        <charset val="134"/>
      </rPr>
      <t>年北屏乡积分兑现制度改补为奖项目</t>
    </r>
  </si>
  <si>
    <r>
      <rPr>
        <sz val="16"/>
        <rFont val="方正仿宋_GBK"/>
        <charset val="134"/>
      </rPr>
      <t>全乡六个村社区</t>
    </r>
    <r>
      <rPr>
        <sz val="16"/>
        <rFont val="Times New Roman"/>
        <charset val="134"/>
      </rPr>
      <t>12</t>
    </r>
    <r>
      <rPr>
        <sz val="16"/>
        <rFont val="方正仿宋_GBK"/>
        <charset val="134"/>
      </rPr>
      <t>万元，用于积分超市建设，购置货品，围绕整治环境卫生、参与集体公益活动、遵纪守法、遵守公序良俗等内容设置积分，完成辖区内积分超市物资兑换。</t>
    </r>
  </si>
  <si>
    <t>北屏乡</t>
  </si>
  <si>
    <r>
      <rPr>
        <sz val="16"/>
        <rFont val="方正仿宋_GBK"/>
        <charset val="134"/>
      </rPr>
      <t>通过</t>
    </r>
    <r>
      <rPr>
        <sz val="16"/>
        <rFont val="Times New Roman"/>
        <charset val="134"/>
      </rPr>
      <t>“</t>
    </r>
    <r>
      <rPr>
        <sz val="16"/>
        <rFont val="方正仿宋_GBK"/>
        <charset val="134"/>
      </rPr>
      <t>以奖代补</t>
    </r>
    <r>
      <rPr>
        <sz val="16"/>
        <rFont val="Times New Roman"/>
        <charset val="134"/>
      </rPr>
      <t>”</t>
    </r>
    <r>
      <rPr>
        <sz val="16"/>
        <rFont val="方正仿宋_GBK"/>
        <charset val="134"/>
      </rPr>
      <t>形式，以新时代文明实践</t>
    </r>
    <r>
      <rPr>
        <sz val="16"/>
        <rFont val="Times New Roman"/>
        <charset val="134"/>
      </rPr>
      <t>“</t>
    </r>
    <r>
      <rPr>
        <sz val="16"/>
        <rFont val="方正仿宋_GBK"/>
        <charset val="134"/>
      </rPr>
      <t>积分超市</t>
    </r>
    <r>
      <rPr>
        <sz val="16"/>
        <rFont val="Times New Roman"/>
        <charset val="134"/>
      </rPr>
      <t>”</t>
    </r>
    <r>
      <rPr>
        <sz val="16"/>
        <rFont val="方正仿宋_GBK"/>
        <charset val="134"/>
      </rPr>
      <t>为载体，发挥积分兑换物品的激励杠杆作用，激发全乡约</t>
    </r>
    <r>
      <rPr>
        <sz val="16"/>
        <rFont val="Times New Roman"/>
        <charset val="134"/>
      </rPr>
      <t>6800</t>
    </r>
    <r>
      <rPr>
        <sz val="16"/>
        <rFont val="方正仿宋_GBK"/>
        <charset val="134"/>
      </rPr>
      <t>名群众参与美丽乡村建设的积极性，为推进乡风文明、促进乡村振兴提供精神动力，推动乡村治理、乡风文明、文化振兴，培育和践行社会主义核心价值观。</t>
    </r>
  </si>
  <si>
    <r>
      <rPr>
        <sz val="16"/>
        <rFont val="方正仿宋_GBK"/>
        <charset val="134"/>
      </rPr>
      <t>群众参与：</t>
    </r>
    <r>
      <rPr>
        <sz val="16"/>
        <rFont val="Times New Roman"/>
        <charset val="134"/>
      </rPr>
      <t>27</t>
    </r>
    <r>
      <rPr>
        <sz val="16"/>
        <rFont val="方正仿宋_GBK"/>
        <charset val="134"/>
      </rPr>
      <t>人参与前期项目确定会议，安排义务监督员参与实施过程中施工质量监管，利益联结机制</t>
    </r>
    <r>
      <rPr>
        <sz val="16"/>
        <rFont val="Times New Roman"/>
        <charset val="134"/>
      </rPr>
      <t>:1</t>
    </r>
    <r>
      <rPr>
        <sz val="16"/>
        <rFont val="方正仿宋_GBK"/>
        <charset val="134"/>
      </rPr>
      <t>、通过积分和物品兑换，使人均增收</t>
    </r>
    <r>
      <rPr>
        <sz val="16"/>
        <rFont val="Times New Roman"/>
        <charset val="134"/>
      </rPr>
      <t>17</t>
    </r>
    <r>
      <rPr>
        <sz val="16"/>
        <rFont val="方正仿宋_GBK"/>
        <charset val="134"/>
      </rPr>
      <t>元。</t>
    </r>
    <r>
      <rPr>
        <sz val="16"/>
        <rFont val="Times New Roman"/>
        <charset val="134"/>
      </rPr>
      <t>2</t>
    </r>
    <r>
      <rPr>
        <sz val="16"/>
        <rFont val="方正仿宋_GBK"/>
        <charset val="134"/>
      </rPr>
      <t>、可以引导群众参与宣讲学习、村社公益事业、志恩服务活动等，养成良好文明习惯、遵纪守法、传承传统美德、破除陈规陋习、增强村民凝聚力、做有理想、有道德、有文化、有纪律的新型农民。进一步促进农村精神文明和乡村治理。</t>
    </r>
  </si>
  <si>
    <r>
      <rPr>
        <sz val="16"/>
        <rFont val="方正仿宋_GBK"/>
        <charset val="134"/>
      </rPr>
      <t>在全乡建设推广</t>
    </r>
    <r>
      <rPr>
        <sz val="16"/>
        <rFont val="Times New Roman"/>
        <charset val="134"/>
      </rPr>
      <t>6</t>
    </r>
    <r>
      <rPr>
        <sz val="16"/>
        <rFont val="方正仿宋_GBK"/>
        <charset val="134"/>
      </rPr>
      <t>个积分超市。</t>
    </r>
  </si>
  <si>
    <r>
      <rPr>
        <sz val="16"/>
        <rFont val="方正仿宋_GBK"/>
        <charset val="134"/>
      </rPr>
      <t>积分超市</t>
    </r>
    <r>
      <rPr>
        <sz val="16"/>
        <rFont val="Times New Roman"/>
        <charset val="134"/>
      </rPr>
      <t>≥6</t>
    </r>
    <r>
      <rPr>
        <sz val="16"/>
        <rFont val="方正仿宋_GBK"/>
        <charset val="134"/>
      </rPr>
      <t>个</t>
    </r>
  </si>
  <si>
    <r>
      <rPr>
        <sz val="16"/>
        <rFont val="Times New Roman"/>
        <charset val="134"/>
      </rPr>
      <t>2</t>
    </r>
    <r>
      <rPr>
        <sz val="16"/>
        <rFont val="方正仿宋_GBK"/>
        <charset val="134"/>
      </rPr>
      <t>万元</t>
    </r>
    <r>
      <rPr>
        <sz val="16"/>
        <rFont val="Times New Roman"/>
        <charset val="134"/>
      </rPr>
      <t>/</t>
    </r>
    <r>
      <rPr>
        <sz val="16"/>
        <rFont val="方正仿宋_GBK"/>
        <charset val="134"/>
      </rPr>
      <t>村社区</t>
    </r>
  </si>
  <si>
    <t>提升农户精神面貌，激发内生动力</t>
  </si>
  <si>
    <r>
      <rPr>
        <sz val="16"/>
        <rFont val="方正仿宋_GBK"/>
        <charset val="134"/>
      </rPr>
      <t>受益脱贫群众数约</t>
    </r>
    <r>
      <rPr>
        <sz val="16"/>
        <rFont val="Times New Roman"/>
        <charset val="134"/>
      </rPr>
      <t>1500</t>
    </r>
    <r>
      <rPr>
        <sz val="16"/>
        <rFont val="方正仿宋_GBK"/>
        <charset val="134"/>
      </rPr>
      <t>人</t>
    </r>
  </si>
  <si>
    <r>
      <rPr>
        <sz val="16"/>
        <rFont val="方正仿宋_GBK"/>
        <charset val="134"/>
      </rPr>
      <t>受益群众满意度到</t>
    </r>
    <r>
      <rPr>
        <sz val="16"/>
        <rFont val="Times New Roman"/>
        <charset val="134"/>
      </rPr>
      <t>95%</t>
    </r>
    <r>
      <rPr>
        <sz val="16"/>
        <rFont val="方正仿宋_GBK"/>
        <charset val="134"/>
      </rPr>
      <t>以上</t>
    </r>
  </si>
  <si>
    <t>县委宣传部</t>
  </si>
  <si>
    <r>
      <rPr>
        <sz val="16"/>
        <rFont val="方正仿宋_GBK"/>
        <charset val="134"/>
      </rPr>
      <t>约</t>
    </r>
    <r>
      <rPr>
        <sz val="16"/>
        <rFont val="Times New Roman"/>
        <charset val="134"/>
      </rPr>
      <t>6800</t>
    </r>
  </si>
  <si>
    <r>
      <rPr>
        <sz val="16"/>
        <rFont val="方正仿宋_GBK"/>
        <charset val="134"/>
      </rPr>
      <t>约</t>
    </r>
    <r>
      <rPr>
        <sz val="16"/>
        <rFont val="Times New Roman"/>
        <charset val="134"/>
      </rPr>
      <t>1500</t>
    </r>
  </si>
  <si>
    <r>
      <rPr>
        <sz val="16"/>
        <rFont val="方正仿宋_GBK"/>
        <charset val="134"/>
      </rPr>
      <t>城口县</t>
    </r>
    <r>
      <rPr>
        <sz val="16"/>
        <rFont val="Times New Roman"/>
        <charset val="134"/>
      </rPr>
      <t>2024</t>
    </r>
    <r>
      <rPr>
        <sz val="16"/>
        <rFont val="方正仿宋_GBK"/>
        <charset val="134"/>
      </rPr>
      <t>年北屏乡电商服务中</t>
    </r>
    <r>
      <rPr>
        <sz val="16"/>
        <rFont val="Times New Roman"/>
        <charset val="134"/>
      </rPr>
      <t xml:space="preserve">
</t>
    </r>
    <r>
      <rPr>
        <sz val="16"/>
        <rFont val="方正仿宋_GBK"/>
        <charset val="134"/>
      </rPr>
      <t>心建设项目</t>
    </r>
  </si>
  <si>
    <r>
      <rPr>
        <sz val="16"/>
        <rFont val="Times New Roman"/>
        <charset val="134"/>
      </rPr>
      <t xml:space="preserve">  </t>
    </r>
    <r>
      <rPr>
        <sz val="16"/>
        <rFont val="方正仿宋_GBK"/>
        <charset val="134"/>
      </rPr>
      <t>产业发展</t>
    </r>
  </si>
  <si>
    <t>品牌打造和展销平台</t>
  </si>
  <si>
    <r>
      <rPr>
        <sz val="16"/>
        <rFont val="方正仿宋_GBK"/>
        <charset val="134"/>
      </rPr>
      <t>建设电商农特产品仓储、销售、经营等生产用房约</t>
    </r>
    <r>
      <rPr>
        <sz val="16"/>
        <rFont val="Times New Roman"/>
        <charset val="134"/>
      </rPr>
      <t>1000</t>
    </r>
    <r>
      <rPr>
        <sz val="16"/>
        <rFont val="方正仿宋_GBK"/>
        <charset val="134"/>
      </rPr>
      <t>平方米，配套建设水、电等基础设施，及其他生产经营设施设备。</t>
    </r>
  </si>
  <si>
    <t>北屏乡新民社区</t>
  </si>
  <si>
    <r>
      <rPr>
        <sz val="16"/>
        <rFont val="方正仿宋_GBK"/>
        <charset val="134"/>
      </rPr>
      <t>完善电商服务体系，拓宽农产品线上线下销售渠道，带动农民增收；项目建设过程中带动</t>
    </r>
    <r>
      <rPr>
        <sz val="16"/>
        <rFont val="Times New Roman"/>
        <charset val="134"/>
      </rPr>
      <t>30</t>
    </r>
    <r>
      <rPr>
        <sz val="16"/>
        <rFont val="方正仿宋_GBK"/>
        <charset val="134"/>
      </rPr>
      <t>余人务工，人均增收</t>
    </r>
    <r>
      <rPr>
        <sz val="16"/>
        <rFont val="Times New Roman"/>
        <charset val="134"/>
      </rPr>
      <t>2000</t>
    </r>
    <r>
      <rPr>
        <sz val="16"/>
        <rFont val="方正仿宋_GBK"/>
        <charset val="134"/>
      </rPr>
      <t>元，项目建成后，带动周边</t>
    </r>
    <r>
      <rPr>
        <sz val="16"/>
        <rFont val="Times New Roman"/>
        <charset val="134"/>
      </rPr>
      <t>20</t>
    </r>
    <r>
      <rPr>
        <sz val="16"/>
        <rFont val="方正仿宋_GBK"/>
        <charset val="134"/>
      </rPr>
      <t>余户农户销售农特产品。</t>
    </r>
  </si>
  <si>
    <r>
      <rPr>
        <sz val="16"/>
        <rFont val="方正仿宋_GBK"/>
        <charset val="134"/>
      </rPr>
      <t>群众参与：</t>
    </r>
    <r>
      <rPr>
        <sz val="16"/>
        <rFont val="Times New Roman"/>
        <charset val="134"/>
      </rPr>
      <t>20</t>
    </r>
    <r>
      <rPr>
        <sz val="16"/>
        <rFont val="方正仿宋_GBK"/>
        <charset val="134"/>
      </rPr>
      <t>人参与前期项目研讨会议，安排义务监督员参与实施过程中施工质量监管和资金使用监督等，项目完成后落实群众参与项目管护。</t>
    </r>
    <r>
      <rPr>
        <sz val="16"/>
        <rFont val="Times New Roman"/>
        <charset val="134"/>
      </rPr>
      <t xml:space="preserve">                               </t>
    </r>
    <r>
      <rPr>
        <sz val="16"/>
        <rFont val="方正仿宋_GBK"/>
        <charset val="134"/>
      </rPr>
      <t>利益联结机制：</t>
    </r>
    <r>
      <rPr>
        <sz val="16"/>
        <rFont val="Times New Roman"/>
        <charset val="134"/>
      </rPr>
      <t>1</t>
    </r>
    <r>
      <rPr>
        <sz val="16"/>
        <rFont val="方正仿宋_GBK"/>
        <charset val="134"/>
      </rPr>
      <t>、提供就业岗位</t>
    </r>
    <r>
      <rPr>
        <sz val="16"/>
        <rFont val="Times New Roman"/>
        <charset val="134"/>
      </rPr>
      <t>30</t>
    </r>
    <r>
      <rPr>
        <sz val="16"/>
        <rFont val="方正仿宋_GBK"/>
        <charset val="134"/>
      </rPr>
      <t>个，增加工资性收入</t>
    </r>
    <r>
      <rPr>
        <sz val="16"/>
        <rFont val="Times New Roman"/>
        <charset val="134"/>
      </rPr>
      <t>2000</t>
    </r>
    <r>
      <rPr>
        <sz val="16"/>
        <rFont val="方正仿宋_GBK"/>
        <charset val="134"/>
      </rPr>
      <t>元</t>
    </r>
    <r>
      <rPr>
        <sz val="16"/>
        <rFont val="Times New Roman"/>
        <charset val="134"/>
      </rPr>
      <t>/</t>
    </r>
    <r>
      <rPr>
        <sz val="16"/>
        <rFont val="方正仿宋_GBK"/>
        <charset val="134"/>
      </rPr>
      <t>人</t>
    </r>
    <r>
      <rPr>
        <sz val="16"/>
        <rFont val="Times New Roman"/>
        <charset val="134"/>
      </rPr>
      <t xml:space="preserve"> •</t>
    </r>
    <r>
      <rPr>
        <sz val="16"/>
        <rFont val="方正仿宋_GBK"/>
        <charset val="134"/>
      </rPr>
      <t>年。</t>
    </r>
    <r>
      <rPr>
        <sz val="16"/>
        <rFont val="Times New Roman"/>
        <charset val="134"/>
      </rPr>
      <t>2</t>
    </r>
    <r>
      <rPr>
        <sz val="16"/>
        <rFont val="方正仿宋_GBK"/>
        <charset val="134"/>
      </rPr>
      <t>、实现农产品网络增收</t>
    </r>
    <r>
      <rPr>
        <sz val="16"/>
        <rFont val="Times New Roman"/>
        <charset val="134"/>
      </rPr>
      <t>20%</t>
    </r>
    <r>
      <rPr>
        <sz val="16"/>
        <rFont val="方正仿宋_GBK"/>
        <charset val="134"/>
      </rPr>
      <t>。</t>
    </r>
  </si>
  <si>
    <t>打造集便民服务、网商孵化培训，农产品展销，仓储物流及线上线下交易一体的电商综合服务中心</t>
  </si>
  <si>
    <r>
      <rPr>
        <sz val="16"/>
        <rFont val="方正仿宋_GBK"/>
        <charset val="134"/>
      </rPr>
      <t>项目投资成本</t>
    </r>
    <r>
      <rPr>
        <sz val="16"/>
        <rFont val="Times New Roman"/>
        <charset val="134"/>
      </rPr>
      <t>250</t>
    </r>
    <r>
      <rPr>
        <sz val="16"/>
        <rFont val="方正仿宋_GBK"/>
        <charset val="134"/>
      </rPr>
      <t>万元</t>
    </r>
  </si>
  <si>
    <t>促进线上线下经济发展，提高</t>
  </si>
  <si>
    <r>
      <rPr>
        <sz val="16"/>
        <rFont val="方正仿宋_GBK"/>
        <charset val="134"/>
      </rPr>
      <t>受益脱贫群众数约</t>
    </r>
    <r>
      <rPr>
        <sz val="16"/>
        <rFont val="Times New Roman"/>
        <charset val="134"/>
      </rPr>
      <t>30</t>
    </r>
    <r>
      <rPr>
        <sz val="16"/>
        <rFont val="方正仿宋_GBK"/>
        <charset val="134"/>
      </rPr>
      <t>人</t>
    </r>
  </si>
  <si>
    <r>
      <rPr>
        <sz val="16"/>
        <rFont val="方正仿宋_GBK"/>
        <charset val="134"/>
      </rPr>
      <t>工程使用年限</t>
    </r>
    <r>
      <rPr>
        <sz val="16"/>
        <rFont val="Times New Roman"/>
        <charset val="134"/>
      </rPr>
      <t>≥30</t>
    </r>
    <r>
      <rPr>
        <sz val="16"/>
        <rFont val="方正仿宋_GBK"/>
        <charset val="134"/>
      </rPr>
      <t>年</t>
    </r>
  </si>
  <si>
    <t>县商务委</t>
  </si>
  <si>
    <r>
      <rPr>
        <sz val="16"/>
        <rFont val="方正仿宋_GBK"/>
        <charset val="134"/>
      </rPr>
      <t>约</t>
    </r>
    <r>
      <rPr>
        <sz val="16"/>
        <rFont val="Times New Roman"/>
        <charset val="134"/>
      </rPr>
      <t>300</t>
    </r>
  </si>
  <si>
    <r>
      <rPr>
        <sz val="16"/>
        <rFont val="方正仿宋_GBK"/>
        <charset val="134"/>
      </rPr>
      <t>约</t>
    </r>
    <r>
      <rPr>
        <sz val="16"/>
        <rFont val="Times New Roman"/>
        <charset val="134"/>
      </rPr>
      <t>30</t>
    </r>
  </si>
  <si>
    <r>
      <rPr>
        <sz val="16"/>
        <rFont val="方正仿宋_GBK"/>
        <charset val="134"/>
      </rPr>
      <t>城口县</t>
    </r>
    <r>
      <rPr>
        <sz val="16"/>
        <rFont val="Times New Roman"/>
        <charset val="134"/>
      </rPr>
      <t>2024</t>
    </r>
    <r>
      <rPr>
        <sz val="16"/>
        <rFont val="方正仿宋_GBK"/>
        <charset val="134"/>
      </rPr>
      <t>年北屏乡太平社区农业园区防护防冻股权化改革项目</t>
    </r>
  </si>
  <si>
    <r>
      <rPr>
        <sz val="16"/>
        <rFont val="方正仿宋_GBK"/>
        <charset val="134"/>
      </rPr>
      <t>改扩建草莓、蔬菜育苗基地</t>
    </r>
    <r>
      <rPr>
        <sz val="16"/>
        <rFont val="Times New Roman"/>
        <charset val="134"/>
      </rPr>
      <t>14000</t>
    </r>
    <r>
      <rPr>
        <sz val="16"/>
        <rFont val="方正仿宋_GBK"/>
        <charset val="134"/>
      </rPr>
      <t>平米，新建防冻温室大棚</t>
    </r>
    <r>
      <rPr>
        <sz val="16"/>
        <rFont val="Times New Roman"/>
        <charset val="134"/>
      </rPr>
      <t>750</t>
    </r>
    <r>
      <rPr>
        <sz val="16"/>
        <rFont val="方正仿宋_GBK"/>
        <charset val="134"/>
      </rPr>
      <t>平米，配套气调库、管理用房及保温设备等，建设沟渠、生产路、安全防护栏网等基础设施。</t>
    </r>
  </si>
  <si>
    <r>
      <rPr>
        <sz val="16"/>
        <rFont val="方正仿宋_GBK"/>
        <charset val="134"/>
      </rPr>
      <t>改善农业生产条件，提升产业抗风险能力，促进农业园区产业发展；项目建设过程中带动</t>
    </r>
    <r>
      <rPr>
        <sz val="16"/>
        <rFont val="Times New Roman"/>
        <charset val="134"/>
      </rPr>
      <t>30</t>
    </r>
    <r>
      <rPr>
        <sz val="16"/>
        <rFont val="方正仿宋_GBK"/>
        <charset val="134"/>
      </rPr>
      <t>余人务工，人均增收</t>
    </r>
    <r>
      <rPr>
        <sz val="16"/>
        <rFont val="Times New Roman"/>
        <charset val="134"/>
      </rPr>
      <t>2000</t>
    </r>
    <r>
      <rPr>
        <sz val="16"/>
        <rFont val="方正仿宋_GBK"/>
        <charset val="134"/>
      </rPr>
      <t>元，项目建成后，撬动社会资本投入不低于</t>
    </r>
    <r>
      <rPr>
        <sz val="16"/>
        <rFont val="Times New Roman"/>
        <charset val="134"/>
      </rPr>
      <t>200</t>
    </r>
    <r>
      <rPr>
        <sz val="16"/>
        <rFont val="方正仿宋_GBK"/>
        <charset val="134"/>
      </rPr>
      <t>万元，依托市场主体承接运营，实现村集体增收不低于</t>
    </r>
    <r>
      <rPr>
        <sz val="16"/>
        <rFont val="Times New Roman"/>
        <charset val="134"/>
      </rPr>
      <t>6</t>
    </r>
    <r>
      <rPr>
        <sz val="16"/>
        <rFont val="方正仿宋_GBK"/>
        <charset val="134"/>
      </rPr>
      <t>万元，带动</t>
    </r>
    <r>
      <rPr>
        <sz val="16"/>
        <rFont val="Times New Roman"/>
        <charset val="134"/>
      </rPr>
      <t>30</t>
    </r>
    <r>
      <rPr>
        <sz val="16"/>
        <rFont val="方正仿宋_GBK"/>
        <charset val="134"/>
      </rPr>
      <t>余户农户务工增收</t>
    </r>
    <r>
      <rPr>
        <sz val="16"/>
        <rFont val="Times New Roman"/>
        <charset val="134"/>
      </rPr>
      <t>1000</t>
    </r>
    <r>
      <rPr>
        <sz val="16"/>
        <rFont val="方正仿宋_GBK"/>
        <charset val="134"/>
      </rPr>
      <t>元。受益脱贫群众数约</t>
    </r>
    <r>
      <rPr>
        <sz val="16"/>
        <rFont val="Times New Roman"/>
        <charset val="134"/>
      </rPr>
      <t>80</t>
    </r>
    <r>
      <rPr>
        <sz val="16"/>
        <rFont val="方正仿宋_GBK"/>
        <charset val="134"/>
      </rPr>
      <t>人。</t>
    </r>
  </si>
  <si>
    <r>
      <rPr>
        <sz val="16"/>
        <rFont val="方正仿宋_GBK"/>
        <charset val="134"/>
      </rPr>
      <t>群众参与：</t>
    </r>
    <r>
      <rPr>
        <sz val="16"/>
        <rFont val="Times New Roman"/>
        <charset val="134"/>
      </rPr>
      <t>27</t>
    </r>
    <r>
      <rPr>
        <sz val="16"/>
        <rFont val="方正仿宋_GBK"/>
        <charset val="134"/>
      </rPr>
      <t>人参与前期项目研讨会议，安排义务监督员参与实施过程中施工质量监管和资金使用监督等，项目完成后落实群众参与项目管护。</t>
    </r>
    <r>
      <rPr>
        <sz val="16"/>
        <rFont val="Times New Roman"/>
        <charset val="134"/>
      </rPr>
      <t xml:space="preserve">                             </t>
    </r>
    <r>
      <rPr>
        <b/>
        <sz val="16"/>
        <rFont val="方正仿宋_GBK"/>
        <charset val="134"/>
      </rPr>
      <t>利益联结机制：</t>
    </r>
    <r>
      <rPr>
        <sz val="16"/>
        <rFont val="Times New Roman"/>
        <charset val="134"/>
      </rPr>
      <t>1</t>
    </r>
    <r>
      <rPr>
        <sz val="16"/>
        <rFont val="方正仿宋_GBK"/>
        <charset val="134"/>
      </rPr>
      <t>、提供就业岗位</t>
    </r>
    <r>
      <rPr>
        <sz val="16"/>
        <rFont val="Times New Roman"/>
        <charset val="134"/>
      </rPr>
      <t>30</t>
    </r>
    <r>
      <rPr>
        <sz val="16"/>
        <rFont val="方正仿宋_GBK"/>
        <charset val="134"/>
      </rPr>
      <t>个，增加工资性收入</t>
    </r>
    <r>
      <rPr>
        <sz val="16"/>
        <rFont val="Times New Roman"/>
        <charset val="134"/>
      </rPr>
      <t>1000</t>
    </r>
    <r>
      <rPr>
        <sz val="16"/>
        <rFont val="方正仿宋_GBK"/>
        <charset val="134"/>
      </rPr>
      <t>元</t>
    </r>
    <r>
      <rPr>
        <sz val="16"/>
        <rFont val="Times New Roman"/>
        <charset val="134"/>
      </rPr>
      <t>/</t>
    </r>
    <r>
      <rPr>
        <sz val="16"/>
        <rFont val="方正仿宋_GBK"/>
        <charset val="134"/>
      </rPr>
      <t>人</t>
    </r>
    <r>
      <rPr>
        <sz val="16"/>
        <rFont val="Times New Roman"/>
        <charset val="134"/>
      </rPr>
      <t xml:space="preserve"> •</t>
    </r>
    <r>
      <rPr>
        <sz val="16"/>
        <rFont val="方正仿宋_GBK"/>
        <charset val="134"/>
      </rPr>
      <t>年。建立</t>
    </r>
    <r>
      <rPr>
        <sz val="16"/>
        <rFont val="Times New Roman"/>
        <charset val="134"/>
      </rPr>
      <t>“2</t>
    </r>
    <r>
      <rPr>
        <sz val="16"/>
        <rFont val="方正仿宋_GBK"/>
        <charset val="134"/>
      </rPr>
      <t>、企业</t>
    </r>
    <r>
      <rPr>
        <sz val="16"/>
        <rFont val="Times New Roman"/>
        <charset val="134"/>
      </rPr>
      <t>+</t>
    </r>
    <r>
      <rPr>
        <sz val="16"/>
        <rFont val="方正仿宋_GBK"/>
        <charset val="134"/>
      </rPr>
      <t>村集体</t>
    </r>
    <r>
      <rPr>
        <sz val="16"/>
        <rFont val="Times New Roman"/>
        <charset val="134"/>
      </rPr>
      <t>+</t>
    </r>
    <r>
      <rPr>
        <sz val="16"/>
        <rFont val="方正仿宋_GBK"/>
        <charset val="134"/>
      </rPr>
      <t>农户</t>
    </r>
    <r>
      <rPr>
        <sz val="16"/>
        <rFont val="Times New Roman"/>
        <charset val="134"/>
      </rPr>
      <t>”</t>
    </r>
    <r>
      <rPr>
        <sz val="16"/>
        <rFont val="方正仿宋_GBK"/>
        <charset val="134"/>
      </rPr>
      <t>的利益联结机制，撬动社会资本投入不低于</t>
    </r>
    <r>
      <rPr>
        <sz val="16"/>
        <rFont val="Times New Roman"/>
        <charset val="134"/>
      </rPr>
      <t>200</t>
    </r>
    <r>
      <rPr>
        <sz val="16"/>
        <rFont val="方正仿宋_GBK"/>
        <charset val="134"/>
      </rPr>
      <t>万元，依托市场主体承接运营，实现村集体增收不低于</t>
    </r>
    <r>
      <rPr>
        <sz val="16"/>
        <rFont val="Times New Roman"/>
        <charset val="134"/>
      </rPr>
      <t>6</t>
    </r>
    <r>
      <rPr>
        <sz val="16"/>
        <rFont val="方正仿宋_GBK"/>
        <charset val="134"/>
      </rPr>
      <t>万元。</t>
    </r>
  </si>
  <si>
    <r>
      <rPr>
        <sz val="16"/>
        <rFont val="方正仿宋_GBK"/>
        <charset val="134"/>
      </rPr>
      <t>改善农业生产条件，提升产业抗风险能力，促进农业园区产业发展；撬动社会资本投入不低于</t>
    </r>
    <r>
      <rPr>
        <sz val="16"/>
        <rFont val="Times New Roman"/>
        <charset val="134"/>
      </rPr>
      <t>200</t>
    </r>
    <r>
      <rPr>
        <sz val="16"/>
        <rFont val="方正仿宋_GBK"/>
        <charset val="134"/>
      </rPr>
      <t>万元，依托市场主体承接运营，实现村集体增收不低于</t>
    </r>
    <r>
      <rPr>
        <sz val="16"/>
        <rFont val="Times New Roman"/>
        <charset val="134"/>
      </rPr>
      <t>6</t>
    </r>
    <r>
      <rPr>
        <sz val="16"/>
        <rFont val="方正仿宋_GBK"/>
        <charset val="134"/>
      </rPr>
      <t>万元，带动</t>
    </r>
    <r>
      <rPr>
        <sz val="16"/>
        <rFont val="Times New Roman"/>
        <charset val="134"/>
      </rPr>
      <t>30</t>
    </r>
    <r>
      <rPr>
        <sz val="16"/>
        <rFont val="方正仿宋_GBK"/>
        <charset val="134"/>
      </rPr>
      <t>余户农户务工增收。</t>
    </r>
  </si>
  <si>
    <r>
      <rPr>
        <sz val="16"/>
        <rFont val="方正仿宋_GBK"/>
        <charset val="134"/>
      </rPr>
      <t>项目投资成本</t>
    </r>
    <r>
      <rPr>
        <sz val="16"/>
        <rFont val="Times New Roman"/>
        <charset val="134"/>
      </rPr>
      <t>400</t>
    </r>
    <r>
      <rPr>
        <sz val="16"/>
        <rFont val="方正仿宋_GBK"/>
        <charset val="134"/>
      </rPr>
      <t>万元</t>
    </r>
  </si>
  <si>
    <r>
      <rPr>
        <sz val="16"/>
        <rFont val="方正仿宋_GBK"/>
        <charset val="134"/>
      </rPr>
      <t>实现村集体增收不低于</t>
    </r>
    <r>
      <rPr>
        <sz val="16"/>
        <rFont val="Times New Roman"/>
        <charset val="134"/>
      </rPr>
      <t>6</t>
    </r>
    <r>
      <rPr>
        <sz val="16"/>
        <rFont val="方正仿宋_GBK"/>
        <charset val="134"/>
      </rPr>
      <t>万元，带动</t>
    </r>
    <r>
      <rPr>
        <sz val="16"/>
        <rFont val="Times New Roman"/>
        <charset val="134"/>
      </rPr>
      <t>30</t>
    </r>
    <r>
      <rPr>
        <sz val="16"/>
        <rFont val="方正仿宋_GBK"/>
        <charset val="134"/>
      </rPr>
      <t>余户农户务工增收</t>
    </r>
    <r>
      <rPr>
        <sz val="16"/>
        <rFont val="Times New Roman"/>
        <charset val="134"/>
      </rPr>
      <t>1000</t>
    </r>
    <r>
      <rPr>
        <sz val="16"/>
        <rFont val="方正仿宋_GBK"/>
        <charset val="134"/>
      </rPr>
      <t>元</t>
    </r>
  </si>
  <si>
    <r>
      <rPr>
        <sz val="16"/>
        <rFont val="方正仿宋_GBK"/>
        <charset val="134"/>
      </rPr>
      <t>受益脱贫群众数约</t>
    </r>
    <r>
      <rPr>
        <sz val="16"/>
        <rFont val="Times New Roman"/>
        <charset val="134"/>
      </rPr>
      <t>80</t>
    </r>
    <r>
      <rPr>
        <sz val="16"/>
        <rFont val="方正仿宋_GBK"/>
        <charset val="134"/>
      </rPr>
      <t>人</t>
    </r>
  </si>
  <si>
    <r>
      <rPr>
        <sz val="16"/>
        <rFont val="方正仿宋_GBK"/>
        <charset val="134"/>
      </rPr>
      <t>约</t>
    </r>
    <r>
      <rPr>
        <sz val="16"/>
        <rFont val="Times New Roman"/>
        <charset val="134"/>
      </rPr>
      <t>600</t>
    </r>
  </si>
  <si>
    <r>
      <rPr>
        <sz val="16"/>
        <rFont val="方正仿宋_GBK"/>
        <charset val="134"/>
      </rPr>
      <t>约</t>
    </r>
    <r>
      <rPr>
        <sz val="16"/>
        <rFont val="Times New Roman"/>
        <charset val="134"/>
      </rPr>
      <t>130</t>
    </r>
  </si>
  <si>
    <r>
      <rPr>
        <sz val="16"/>
        <rFont val="方正仿宋_GBK"/>
        <charset val="134"/>
      </rPr>
      <t>与市场主体合作，村集体收益不低于</t>
    </r>
    <r>
      <rPr>
        <sz val="16"/>
        <rFont val="Times New Roman"/>
        <charset val="134"/>
      </rPr>
      <t>6</t>
    </r>
    <r>
      <rPr>
        <sz val="16"/>
        <rFont val="方正仿宋_GBK"/>
        <charset val="134"/>
      </rPr>
      <t>万元</t>
    </r>
  </si>
  <si>
    <t>按章程规定实现年度分红</t>
  </si>
  <si>
    <r>
      <rPr>
        <sz val="16"/>
        <rFont val="方正仿宋_GBK"/>
        <charset val="134"/>
      </rPr>
      <t>城口县</t>
    </r>
    <r>
      <rPr>
        <sz val="16"/>
        <rFont val="Times New Roman"/>
        <charset val="134"/>
      </rPr>
      <t>2024</t>
    </r>
    <r>
      <rPr>
        <sz val="16"/>
        <rFont val="方正仿宋_GBK"/>
        <charset val="134"/>
      </rPr>
      <t>年岚天乡现代农业产业综合示范园项目（二期）</t>
    </r>
  </si>
  <si>
    <r>
      <rPr>
        <sz val="16"/>
        <rFont val="方正仿宋_GBK"/>
        <charset val="134"/>
      </rPr>
      <t>现有示范园进行提升，持续打造农业产业示范园</t>
    </r>
    <r>
      <rPr>
        <sz val="16"/>
        <rFont val="Times New Roman"/>
        <charset val="134"/>
      </rPr>
      <t>50</t>
    </r>
    <r>
      <rPr>
        <sz val="16"/>
        <rFont val="方正仿宋_GBK"/>
        <charset val="134"/>
      </rPr>
      <t>余亩，其中包括农耕农艺产业园、农事体验文化园、农产品加工等，促进一二三产业融合发展。</t>
    </r>
  </si>
  <si>
    <t>岚溪村</t>
  </si>
  <si>
    <r>
      <rPr>
        <sz val="16"/>
        <rFont val="方正仿宋_GBK"/>
        <charset val="134"/>
      </rPr>
      <t>建设乐趣农园，包括采摘、农事体验等功能，增加农业园经营户收益约</t>
    </r>
    <r>
      <rPr>
        <sz val="16"/>
        <rFont val="Times New Roman"/>
        <charset val="134"/>
      </rPr>
      <t>500</t>
    </r>
    <r>
      <rPr>
        <sz val="16"/>
        <rFont val="方正仿宋_GBK"/>
        <charset val="134"/>
      </rPr>
      <t>元</t>
    </r>
    <r>
      <rPr>
        <sz val="16"/>
        <rFont val="Times New Roman"/>
        <charset val="134"/>
      </rPr>
      <t>/</t>
    </r>
    <r>
      <rPr>
        <sz val="16"/>
        <rFont val="方正仿宋_GBK"/>
        <charset val="134"/>
      </rPr>
      <t>户，开展农产品加工，打造本土农产品品牌，促进乡村旅游及农文旅产业融合发展。</t>
    </r>
  </si>
  <si>
    <r>
      <rPr>
        <sz val="16"/>
        <rFont val="Times New Roman"/>
        <charset val="134"/>
      </rPr>
      <t>1.</t>
    </r>
    <r>
      <rPr>
        <sz val="16"/>
        <rFont val="方正仿宋_GBK"/>
        <charset val="134"/>
      </rPr>
      <t>群众参与：</t>
    </r>
    <r>
      <rPr>
        <sz val="16"/>
        <rFont val="Times New Roman"/>
        <charset val="134"/>
      </rPr>
      <t>10</t>
    </r>
    <r>
      <rPr>
        <sz val="16"/>
        <rFont val="方正仿宋_GBK"/>
        <charset val="134"/>
      </rPr>
      <t>人以上参与前期会议及决议；</t>
    </r>
    <r>
      <rPr>
        <sz val="16"/>
        <rFont val="Times New Roman"/>
        <charset val="134"/>
      </rPr>
      <t>10</t>
    </r>
    <r>
      <rPr>
        <sz val="16"/>
        <rFont val="方正仿宋_GBK"/>
        <charset val="134"/>
      </rPr>
      <t>人以上参与入库选择。</t>
    </r>
    <r>
      <rPr>
        <sz val="16"/>
        <rFont val="Times New Roman"/>
        <charset val="134"/>
      </rPr>
      <t>2.</t>
    </r>
    <r>
      <rPr>
        <sz val="16"/>
        <rFont val="方正仿宋_GBK"/>
        <charset val="134"/>
      </rPr>
      <t>利益联结机制：（</t>
    </r>
    <r>
      <rPr>
        <sz val="16"/>
        <rFont val="Times New Roman"/>
        <charset val="134"/>
      </rPr>
      <t>1</t>
    </r>
    <r>
      <rPr>
        <sz val="16"/>
        <rFont val="方正仿宋_GBK"/>
        <charset val="134"/>
      </rPr>
      <t>）吸纳本地居民务工，提供就业岗</t>
    </r>
    <r>
      <rPr>
        <sz val="16"/>
        <rFont val="Times New Roman"/>
        <charset val="134"/>
      </rPr>
      <t xml:space="preserve">
</t>
    </r>
    <r>
      <rPr>
        <sz val="16"/>
        <rFont val="方正仿宋_GBK"/>
        <charset val="134"/>
      </rPr>
      <t>位约</t>
    </r>
    <r>
      <rPr>
        <sz val="16"/>
        <rFont val="Times New Roman"/>
        <charset val="134"/>
      </rPr>
      <t>10</t>
    </r>
    <r>
      <rPr>
        <sz val="16"/>
        <rFont val="方正仿宋_GBK"/>
        <charset val="134"/>
      </rPr>
      <t>个，增加工资性收入约</t>
    </r>
    <r>
      <rPr>
        <sz val="16"/>
        <rFont val="Times New Roman"/>
        <charset val="134"/>
      </rPr>
      <t>800</t>
    </r>
    <r>
      <rPr>
        <sz val="16"/>
        <rFont val="方正仿宋_GBK"/>
        <charset val="134"/>
      </rPr>
      <t>元</t>
    </r>
    <r>
      <rPr>
        <sz val="16"/>
        <rFont val="Times New Roman"/>
        <charset val="134"/>
      </rPr>
      <t>/</t>
    </r>
    <r>
      <rPr>
        <sz val="16"/>
        <rFont val="方正仿宋_GBK"/>
        <charset val="134"/>
      </rPr>
      <t>人</t>
    </r>
    <r>
      <rPr>
        <sz val="16"/>
        <rFont val="Times New Roman"/>
        <charset val="134"/>
      </rPr>
      <t xml:space="preserve"> /</t>
    </r>
    <r>
      <rPr>
        <sz val="16"/>
        <rFont val="方正仿宋_GBK"/>
        <charset val="134"/>
      </rPr>
      <t>年。（</t>
    </r>
    <r>
      <rPr>
        <sz val="16"/>
        <rFont val="Times New Roman"/>
        <charset val="134"/>
      </rPr>
      <t>2</t>
    </r>
    <r>
      <rPr>
        <sz val="16"/>
        <rFont val="方正仿宋_GBK"/>
        <charset val="134"/>
      </rPr>
      <t>）增加约</t>
    </r>
    <r>
      <rPr>
        <sz val="16"/>
        <rFont val="Times New Roman"/>
        <charset val="134"/>
      </rPr>
      <t>10</t>
    </r>
    <r>
      <rPr>
        <sz val="16"/>
        <rFont val="方正仿宋_GBK"/>
        <charset val="134"/>
      </rPr>
      <t>户农业园经营户农业销售、农事体验收入</t>
    </r>
    <r>
      <rPr>
        <sz val="16"/>
        <rFont val="Times New Roman"/>
        <charset val="134"/>
      </rPr>
      <t>500</t>
    </r>
    <r>
      <rPr>
        <sz val="16"/>
        <rFont val="方正仿宋_GBK"/>
        <charset val="134"/>
      </rPr>
      <t>元</t>
    </r>
    <r>
      <rPr>
        <sz val="16"/>
        <rFont val="Times New Roman"/>
        <charset val="134"/>
      </rPr>
      <t>/</t>
    </r>
    <r>
      <rPr>
        <sz val="16"/>
        <rFont val="方正仿宋_GBK"/>
        <charset val="134"/>
      </rPr>
      <t>户，辐射带动全乡森林人家及农户农产品销售。</t>
    </r>
  </si>
  <si>
    <r>
      <rPr>
        <sz val="16"/>
        <rFont val="方正仿宋_GBK"/>
        <charset val="134"/>
      </rPr>
      <t>扩建</t>
    </r>
    <r>
      <rPr>
        <sz val="16"/>
        <rFont val="Times New Roman"/>
        <charset val="134"/>
      </rPr>
      <t>1</t>
    </r>
    <r>
      <rPr>
        <sz val="16"/>
        <rFont val="方正仿宋_GBK"/>
        <charset val="134"/>
      </rPr>
      <t>个现代农业产业综合园。</t>
    </r>
  </si>
  <si>
    <r>
      <rPr>
        <sz val="16"/>
        <rFont val="方正仿宋_GBK"/>
        <charset val="134"/>
      </rPr>
      <t>提升</t>
    </r>
    <r>
      <rPr>
        <sz val="16"/>
        <rFont val="Times New Roman"/>
        <charset val="134"/>
      </rPr>
      <t>1</t>
    </r>
    <r>
      <rPr>
        <sz val="16"/>
        <rFont val="方正仿宋_GBK"/>
        <charset val="134"/>
      </rPr>
      <t>个农文旅融合发展示范园约</t>
    </r>
    <r>
      <rPr>
        <sz val="16"/>
        <rFont val="Times New Roman"/>
        <charset val="134"/>
      </rPr>
      <t>50</t>
    </r>
    <r>
      <rPr>
        <sz val="16"/>
        <rFont val="方正仿宋_GBK"/>
        <charset val="134"/>
      </rPr>
      <t>余亩，包括采摘、农事体验、农产品加工等，促进一二三产业融合发展。打造岚天乡本土农产品品牌。</t>
    </r>
  </si>
  <si>
    <r>
      <rPr>
        <sz val="16"/>
        <rFont val="方正仿宋_GBK"/>
        <charset val="134"/>
      </rPr>
      <t>增加农业园经营户农业销售、农事体验收入</t>
    </r>
    <r>
      <rPr>
        <sz val="16"/>
        <rFont val="Times New Roman"/>
        <charset val="134"/>
      </rPr>
      <t>500</t>
    </r>
    <r>
      <rPr>
        <sz val="16"/>
        <rFont val="方正仿宋_GBK"/>
        <charset val="134"/>
      </rPr>
      <t>元</t>
    </r>
    <r>
      <rPr>
        <sz val="16"/>
        <rFont val="Times New Roman"/>
        <charset val="134"/>
      </rPr>
      <t>/</t>
    </r>
    <r>
      <rPr>
        <sz val="16"/>
        <rFont val="方正仿宋_GBK"/>
        <charset val="134"/>
      </rPr>
      <t>户</t>
    </r>
  </si>
  <si>
    <r>
      <rPr>
        <sz val="16"/>
        <rFont val="方正仿宋_GBK"/>
        <charset val="134"/>
      </rPr>
      <t>受益脱贫户人口数</t>
    </r>
    <r>
      <rPr>
        <sz val="16"/>
        <rFont val="Times New Roman"/>
        <charset val="134"/>
      </rPr>
      <t>12</t>
    </r>
    <r>
      <rPr>
        <sz val="16"/>
        <rFont val="方正仿宋_GBK"/>
        <charset val="134"/>
      </rPr>
      <t>人</t>
    </r>
  </si>
  <si>
    <r>
      <rPr>
        <sz val="16"/>
        <rFont val="方正仿宋_GBK"/>
        <charset val="134"/>
      </rPr>
      <t>正常运行年限</t>
    </r>
    <r>
      <rPr>
        <sz val="16"/>
        <rFont val="Times New Roman"/>
        <charset val="134"/>
      </rPr>
      <t>≥3</t>
    </r>
    <r>
      <rPr>
        <sz val="16"/>
        <rFont val="方正仿宋_GBK"/>
        <charset val="134"/>
      </rPr>
      <t>年</t>
    </r>
  </si>
  <si>
    <r>
      <rPr>
        <sz val="16"/>
        <rFont val="方正仿宋_GBK"/>
        <charset val="134"/>
      </rPr>
      <t>受益脱贫户满意度</t>
    </r>
    <r>
      <rPr>
        <sz val="16"/>
        <rFont val="Times New Roman"/>
        <charset val="134"/>
      </rPr>
      <t>≥90%</t>
    </r>
  </si>
  <si>
    <t>岚天乡人民政府</t>
  </si>
  <si>
    <t>每年集体经济按照一定比例固定分红，按照一定比例营业额分红。</t>
  </si>
  <si>
    <t>周世东</t>
  </si>
  <si>
    <t>023-59506637</t>
  </si>
  <si>
    <r>
      <rPr>
        <sz val="16"/>
        <rFont val="方正仿宋_GBK"/>
        <charset val="134"/>
      </rPr>
      <t>城口县</t>
    </r>
    <r>
      <rPr>
        <sz val="16"/>
        <rFont val="Times New Roman"/>
        <charset val="134"/>
      </rPr>
      <t>2024</t>
    </r>
    <r>
      <rPr>
        <sz val="16"/>
        <rFont val="方正仿宋_GBK"/>
        <charset val="134"/>
      </rPr>
      <t>年岚天乡房屋收储改造项目</t>
    </r>
  </si>
  <si>
    <r>
      <rPr>
        <sz val="16"/>
        <rFont val="Times New Roman"/>
        <charset val="134"/>
      </rPr>
      <t>1.</t>
    </r>
    <r>
      <rPr>
        <sz val="16"/>
        <rFont val="方正仿宋_GBK"/>
        <charset val="134"/>
      </rPr>
      <t>岚天乡联合总社分年度收储岚天乡闲置可利用土地</t>
    </r>
    <r>
      <rPr>
        <sz val="16"/>
        <rFont val="Times New Roman"/>
        <charset val="134"/>
      </rPr>
      <t>2.</t>
    </r>
    <r>
      <rPr>
        <sz val="16"/>
        <rFont val="方正仿宋_GBK"/>
        <charset val="134"/>
      </rPr>
      <t>分年度收购储备居民闲置可利用民房，通过改造进行房票交易，配套民宿基础设施，发展乡村民宿项目。</t>
    </r>
    <r>
      <rPr>
        <sz val="16"/>
        <rFont val="Times New Roman"/>
        <charset val="134"/>
      </rPr>
      <t>3.</t>
    </r>
    <r>
      <rPr>
        <sz val="16"/>
        <rFont val="方正仿宋_GBK"/>
        <charset val="134"/>
      </rPr>
      <t>引进市场主体为依托，对改造民宿开展运营。</t>
    </r>
  </si>
  <si>
    <t>全乡域内</t>
  </si>
  <si>
    <r>
      <rPr>
        <sz val="16"/>
        <rFont val="方正仿宋_GBK"/>
        <charset val="134"/>
      </rPr>
      <t>项目实施后可为农户增加增收渠道、提高生产生活质量，打造集群式乡村民宿片区，盘活闲置资源，增加集体收益，提升联合社约</t>
    </r>
    <r>
      <rPr>
        <sz val="16"/>
        <rFont val="Times New Roman"/>
        <charset val="134"/>
      </rPr>
      <t>1000</t>
    </r>
    <r>
      <rPr>
        <sz val="16"/>
        <rFont val="方正仿宋_GBK"/>
        <charset val="134"/>
      </rPr>
      <t>余名群众分红额。</t>
    </r>
  </si>
  <si>
    <r>
      <rPr>
        <sz val="16"/>
        <rFont val="Times New Roman"/>
        <charset val="134"/>
      </rPr>
      <t>1.</t>
    </r>
    <r>
      <rPr>
        <sz val="16"/>
        <rFont val="方正仿宋_GBK"/>
        <charset val="134"/>
      </rPr>
      <t>群众参与：</t>
    </r>
    <r>
      <rPr>
        <sz val="16"/>
        <rFont val="Times New Roman"/>
        <charset val="134"/>
      </rPr>
      <t>20</t>
    </r>
    <r>
      <rPr>
        <sz val="16"/>
        <rFont val="方正仿宋_GBK"/>
        <charset val="134"/>
      </rPr>
      <t>人以上参与前期项目会议及决定，</t>
    </r>
    <r>
      <rPr>
        <sz val="16"/>
        <rFont val="Times New Roman"/>
        <charset val="134"/>
      </rPr>
      <t>20</t>
    </r>
    <r>
      <rPr>
        <sz val="16"/>
        <rFont val="方正仿宋_GBK"/>
        <charset val="134"/>
      </rPr>
      <t>人以上参与项目入库选择；</t>
    </r>
    <r>
      <rPr>
        <sz val="16"/>
        <rFont val="Times New Roman"/>
        <charset val="134"/>
      </rPr>
      <t xml:space="preserve">
2.</t>
    </r>
    <r>
      <rPr>
        <sz val="16"/>
        <rFont val="方正仿宋_GBK"/>
        <charset val="134"/>
      </rPr>
      <t>利益联结机制：通过群众土地收入、民房入股每年分红收入、通过项目扶持形成租赁资产，增加至少</t>
    </r>
    <r>
      <rPr>
        <sz val="16"/>
        <rFont val="Times New Roman"/>
        <charset val="134"/>
      </rPr>
      <t>3</t>
    </r>
    <r>
      <rPr>
        <sz val="16"/>
        <rFont val="方正仿宋_GBK"/>
        <charset val="134"/>
      </rPr>
      <t>户脱贫户租赁性收入</t>
    </r>
    <r>
      <rPr>
        <sz val="16"/>
        <rFont val="Times New Roman"/>
        <charset val="134"/>
      </rPr>
      <t>500</t>
    </r>
    <r>
      <rPr>
        <sz val="16"/>
        <rFont val="方正仿宋_GBK"/>
        <charset val="134"/>
      </rPr>
      <t>元</t>
    </r>
    <r>
      <rPr>
        <sz val="16"/>
        <rFont val="Times New Roman"/>
        <charset val="134"/>
      </rPr>
      <t>/</t>
    </r>
    <r>
      <rPr>
        <sz val="16"/>
        <rFont val="方正仿宋_GBK"/>
        <charset val="134"/>
      </rPr>
      <t>户</t>
    </r>
    <r>
      <rPr>
        <sz val="16"/>
        <rFont val="Times New Roman"/>
        <charset val="134"/>
      </rPr>
      <t>•</t>
    </r>
    <r>
      <rPr>
        <sz val="16"/>
        <rFont val="方正仿宋_GBK"/>
        <charset val="134"/>
      </rPr>
      <t>年。</t>
    </r>
  </si>
  <si>
    <r>
      <rPr>
        <sz val="16"/>
        <rFont val="方正仿宋_GBK"/>
        <charset val="134"/>
      </rPr>
      <t>提高岚天乡农文旅可带动全乡约</t>
    </r>
    <r>
      <rPr>
        <sz val="16"/>
        <rFont val="Times New Roman"/>
        <charset val="134"/>
      </rPr>
      <t>900</t>
    </r>
    <r>
      <rPr>
        <sz val="16"/>
        <rFont val="方正仿宋_GBK"/>
        <charset val="134"/>
      </rPr>
      <t>户</t>
    </r>
    <r>
      <rPr>
        <sz val="16"/>
        <rFont val="Times New Roman"/>
        <charset val="134"/>
      </rPr>
      <t>3000</t>
    </r>
    <r>
      <rPr>
        <sz val="16"/>
        <rFont val="方正仿宋_GBK"/>
        <charset val="134"/>
      </rPr>
      <t>人（脱贫户</t>
    </r>
    <r>
      <rPr>
        <sz val="16"/>
        <rFont val="Times New Roman"/>
        <charset val="134"/>
      </rPr>
      <t>180</t>
    </r>
    <r>
      <rPr>
        <sz val="16"/>
        <rFont val="方正仿宋_GBK"/>
        <charset val="134"/>
      </rPr>
      <t>户</t>
    </r>
    <r>
      <rPr>
        <sz val="16"/>
        <rFont val="Times New Roman"/>
        <charset val="134"/>
      </rPr>
      <t>688</t>
    </r>
    <r>
      <rPr>
        <sz val="16"/>
        <rFont val="方正仿宋_GBK"/>
        <charset val="134"/>
      </rPr>
      <t>人）实现稳定增收，确保脱贫成果持续巩固</t>
    </r>
  </si>
  <si>
    <r>
      <rPr>
        <sz val="16"/>
        <rFont val="方正仿宋_GBK"/>
        <charset val="134"/>
      </rPr>
      <t>带动全乡</t>
    </r>
    <r>
      <rPr>
        <sz val="16"/>
        <rFont val="Times New Roman"/>
        <charset val="134"/>
      </rPr>
      <t>3000</t>
    </r>
    <r>
      <rPr>
        <sz val="16"/>
        <rFont val="方正仿宋_GBK"/>
        <charset val="134"/>
      </rPr>
      <t>余人实现稳定增收</t>
    </r>
  </si>
  <si>
    <r>
      <rPr>
        <sz val="16"/>
        <rFont val="方正仿宋_GBK"/>
        <charset val="134"/>
      </rPr>
      <t>土地复垦费用为</t>
    </r>
    <r>
      <rPr>
        <sz val="16"/>
        <rFont val="Times New Roman"/>
        <charset val="134"/>
      </rPr>
      <t>12</t>
    </r>
    <r>
      <rPr>
        <sz val="16"/>
        <rFont val="方正仿宋_GBK"/>
        <charset val="134"/>
      </rPr>
      <t>万元一亩。</t>
    </r>
  </si>
  <si>
    <r>
      <rPr>
        <sz val="16"/>
        <rFont val="方正仿宋_GBK"/>
        <charset val="134"/>
      </rPr>
      <t>受益脱贫人口数约</t>
    </r>
    <r>
      <rPr>
        <sz val="16"/>
        <rFont val="Times New Roman"/>
        <charset val="134"/>
      </rPr>
      <t>50</t>
    </r>
    <r>
      <rPr>
        <sz val="16"/>
        <rFont val="方正仿宋_GBK"/>
        <charset val="134"/>
      </rPr>
      <t>人</t>
    </r>
  </si>
  <si>
    <r>
      <rPr>
        <sz val="16"/>
        <rFont val="Times New Roman"/>
        <charset val="134"/>
      </rPr>
      <t>930</t>
    </r>
    <r>
      <rPr>
        <sz val="16"/>
        <rFont val="方正仿宋_GBK"/>
        <charset val="134"/>
      </rPr>
      <t>户</t>
    </r>
  </si>
  <si>
    <r>
      <rPr>
        <sz val="16"/>
        <rFont val="Times New Roman"/>
        <charset val="134"/>
      </rPr>
      <t>688</t>
    </r>
    <r>
      <rPr>
        <sz val="16"/>
        <rFont val="方正仿宋_GBK"/>
        <charset val="134"/>
      </rPr>
      <t>人</t>
    </r>
  </si>
  <si>
    <r>
      <rPr>
        <sz val="16"/>
        <rFont val="方正仿宋_GBK"/>
        <charset val="134"/>
      </rPr>
      <t>按照约定固定收益</t>
    </r>
    <r>
      <rPr>
        <sz val="16"/>
        <rFont val="Times New Roman"/>
        <charset val="134"/>
      </rPr>
      <t>+</t>
    </r>
    <r>
      <rPr>
        <sz val="16"/>
        <rFont val="方正仿宋_GBK"/>
        <charset val="134"/>
      </rPr>
      <t>营销额比例分红</t>
    </r>
  </si>
  <si>
    <t>以实施方案为准</t>
  </si>
  <si>
    <r>
      <rPr>
        <sz val="16"/>
        <rFont val="方正仿宋_GBK"/>
        <charset val="134"/>
      </rPr>
      <t>城口县</t>
    </r>
    <r>
      <rPr>
        <sz val="16"/>
        <rFont val="Times New Roman"/>
        <charset val="134"/>
      </rPr>
      <t>2024</t>
    </r>
    <r>
      <rPr>
        <sz val="16"/>
        <rFont val="方正仿宋_GBK"/>
        <charset val="134"/>
      </rPr>
      <t>年岚天乡人居环境综合整治项目</t>
    </r>
  </si>
  <si>
    <t>打造星月村观坪、岚溪村小茅屋片区示范院落，进行环境整治、排污、沟渠梳理等，打造良好的生活环境。</t>
  </si>
  <si>
    <t>岚天乡</t>
  </si>
  <si>
    <t>完善院落排水等硬件设施，整治脏、乱、差，提升农村人居环境质量。</t>
  </si>
  <si>
    <r>
      <rPr>
        <sz val="16"/>
        <rFont val="Times New Roman"/>
        <charset val="134"/>
      </rPr>
      <t>1.</t>
    </r>
    <r>
      <rPr>
        <sz val="16"/>
        <rFont val="方正仿宋_GBK"/>
        <charset val="134"/>
      </rPr>
      <t>群众参与：</t>
    </r>
    <r>
      <rPr>
        <sz val="16"/>
        <rFont val="Times New Roman"/>
        <charset val="134"/>
      </rPr>
      <t>20</t>
    </r>
    <r>
      <rPr>
        <sz val="16"/>
        <rFont val="方正仿宋_GBK"/>
        <charset val="134"/>
      </rPr>
      <t>人参与前期项目确定会议及决议，</t>
    </r>
    <r>
      <rPr>
        <sz val="16"/>
        <rFont val="Times New Roman"/>
        <charset val="134"/>
      </rPr>
      <t>12</t>
    </r>
    <r>
      <rPr>
        <sz val="16"/>
        <rFont val="方正仿宋_GBK"/>
        <charset val="134"/>
      </rPr>
      <t>人参与入库项目的选择，参与项目实施过程中施工质量和资金使用的监督等；</t>
    </r>
    <r>
      <rPr>
        <sz val="16"/>
        <rFont val="Times New Roman"/>
        <charset val="134"/>
      </rPr>
      <t xml:space="preserve">
2.</t>
    </r>
    <r>
      <rPr>
        <sz val="16"/>
        <rFont val="方正仿宋_GBK"/>
        <charset val="134"/>
      </rPr>
      <t>利益联结机制：</t>
    </r>
    <r>
      <rPr>
        <sz val="16"/>
        <rFont val="Times New Roman"/>
        <charset val="134"/>
      </rPr>
      <t>1.</t>
    </r>
    <r>
      <rPr>
        <sz val="16"/>
        <rFont val="方正仿宋_GBK"/>
        <charset val="134"/>
      </rPr>
      <t>提供就业岗位至少</t>
    </r>
    <r>
      <rPr>
        <sz val="16"/>
        <rFont val="Times New Roman"/>
        <charset val="134"/>
      </rPr>
      <t>3</t>
    </r>
    <r>
      <rPr>
        <sz val="16"/>
        <rFont val="方正仿宋_GBK"/>
        <charset val="134"/>
      </rPr>
      <t>个，增加工资性收入</t>
    </r>
    <r>
      <rPr>
        <sz val="16"/>
        <rFont val="Times New Roman"/>
        <charset val="134"/>
      </rPr>
      <t>1000</t>
    </r>
    <r>
      <rPr>
        <sz val="16"/>
        <rFont val="方正仿宋_GBK"/>
        <charset val="134"/>
      </rPr>
      <t>元</t>
    </r>
    <r>
      <rPr>
        <sz val="16"/>
        <rFont val="Times New Roman"/>
        <charset val="134"/>
      </rPr>
      <t>/</t>
    </r>
    <r>
      <rPr>
        <sz val="16"/>
        <rFont val="方正仿宋_GBK"/>
        <charset val="134"/>
      </rPr>
      <t>人</t>
    </r>
    <r>
      <rPr>
        <sz val="16"/>
        <rFont val="Times New Roman"/>
        <charset val="134"/>
      </rPr>
      <t xml:space="preserve"> •</t>
    </r>
    <r>
      <rPr>
        <sz val="16"/>
        <rFont val="方正仿宋_GBK"/>
        <charset val="134"/>
      </rPr>
      <t>年。</t>
    </r>
  </si>
  <si>
    <r>
      <rPr>
        <sz val="16"/>
        <rFont val="方正仿宋_GBK"/>
        <charset val="134"/>
      </rPr>
      <t>打</t>
    </r>
    <r>
      <rPr>
        <sz val="16"/>
        <rFont val="Times New Roman"/>
        <charset val="134"/>
      </rPr>
      <t>2</t>
    </r>
    <r>
      <rPr>
        <sz val="16"/>
        <rFont val="方正仿宋_GBK"/>
        <charset val="134"/>
      </rPr>
      <t>个人居环境整治示范院落。</t>
    </r>
  </si>
  <si>
    <r>
      <rPr>
        <sz val="16"/>
        <rFont val="方正仿宋_GBK"/>
        <charset val="134"/>
      </rPr>
      <t>打造人居环境整治示范院落</t>
    </r>
    <r>
      <rPr>
        <sz val="16"/>
        <rFont val="Times New Roman"/>
        <charset val="134"/>
      </rPr>
      <t>2</t>
    </r>
    <r>
      <rPr>
        <sz val="16"/>
        <rFont val="方正仿宋_GBK"/>
        <charset val="134"/>
      </rPr>
      <t>个</t>
    </r>
  </si>
  <si>
    <t>严格控制在概算范围内</t>
  </si>
  <si>
    <t>提升农村人居环境质量、提升群众居住舒适度。</t>
  </si>
  <si>
    <r>
      <rPr>
        <sz val="16"/>
        <rFont val="方正仿宋_GBK"/>
        <charset val="134"/>
      </rPr>
      <t>受益群众约</t>
    </r>
    <r>
      <rPr>
        <sz val="16"/>
        <rFont val="Times New Roman"/>
        <charset val="134"/>
      </rPr>
      <t>40</t>
    </r>
    <r>
      <rPr>
        <sz val="16"/>
        <rFont val="方正仿宋_GBK"/>
        <charset val="134"/>
      </rPr>
      <t>余户</t>
    </r>
    <r>
      <rPr>
        <sz val="16"/>
        <rFont val="Times New Roman"/>
        <charset val="134"/>
      </rPr>
      <t>100</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</si>
  <si>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年岚天乡五小庭院经济建设项目</t>
    </r>
  </si>
  <si>
    <r>
      <rPr>
        <sz val="16"/>
        <rFont val="方正仿宋_GBK"/>
        <charset val="134"/>
      </rPr>
      <t>利用农户地理、周边环境和种养殖优势，因地制宜的引导村民发展小果园、小瓜菜园、小水产园、小养殖园等</t>
    </r>
    <r>
      <rPr>
        <sz val="16"/>
        <rFont val="Times New Roman"/>
        <charset val="134"/>
      </rPr>
      <t>“</t>
    </r>
    <r>
      <rPr>
        <sz val="16"/>
        <rFont val="方正仿宋_GBK"/>
        <charset val="134"/>
      </rPr>
      <t>五小</t>
    </r>
    <r>
      <rPr>
        <sz val="16"/>
        <rFont val="Times New Roman"/>
        <charset val="134"/>
      </rPr>
      <t>”</t>
    </r>
    <r>
      <rPr>
        <sz val="16"/>
        <rFont val="方正仿宋_GBK"/>
        <charset val="134"/>
      </rPr>
      <t>经济。</t>
    </r>
  </si>
  <si>
    <r>
      <rPr>
        <sz val="16"/>
        <rFont val="方正仿宋_GBK"/>
        <charset val="134"/>
      </rPr>
      <t>为有条件、有意愿发展五小庭院经济并有一定成果的农户增加收入，惠及至少</t>
    </r>
    <r>
      <rPr>
        <sz val="16"/>
        <rFont val="Times New Roman"/>
        <charset val="134"/>
      </rPr>
      <t>300</t>
    </r>
    <r>
      <rPr>
        <sz val="16"/>
        <rFont val="方正仿宋_GBK"/>
        <charset val="134"/>
      </rPr>
      <t>人，激发群众发展小产业动力。</t>
    </r>
  </si>
  <si>
    <r>
      <rPr>
        <sz val="16"/>
        <rFont val="Times New Roman"/>
        <charset val="134"/>
      </rPr>
      <t>1.</t>
    </r>
    <r>
      <rPr>
        <sz val="16"/>
        <rFont val="方正仿宋_GBK"/>
        <charset val="134"/>
      </rPr>
      <t>群众参与：</t>
    </r>
    <r>
      <rPr>
        <sz val="16"/>
        <rFont val="Times New Roman"/>
        <charset val="134"/>
      </rPr>
      <t>34</t>
    </r>
    <r>
      <rPr>
        <sz val="16"/>
        <rFont val="方正仿宋_GBK"/>
        <charset val="134"/>
      </rPr>
      <t>名群众代表参与项目前期决议，</t>
    </r>
    <r>
      <rPr>
        <sz val="16"/>
        <rFont val="Times New Roman"/>
        <charset val="134"/>
      </rPr>
      <t>4</t>
    </r>
    <r>
      <rPr>
        <sz val="16"/>
        <rFont val="方正仿宋_GBK"/>
        <charset val="134"/>
      </rPr>
      <t>人参与项目实施过程中的质量监督和资金使用。</t>
    </r>
    <r>
      <rPr>
        <sz val="16"/>
        <rFont val="Times New Roman"/>
        <charset val="134"/>
      </rPr>
      <t xml:space="preserve">
2.</t>
    </r>
    <r>
      <rPr>
        <sz val="16"/>
        <rFont val="方正仿宋_GBK"/>
        <charset val="134"/>
      </rPr>
      <t>利益联结机制：增加全乡发展庭院经济的村民收入，提高群众满意度，提升内生动力。</t>
    </r>
  </si>
  <si>
    <t>为有条件、有意愿发展五小庭院经济的农户制定针对性的计划，引导农户在家发展，增加群众的经营性收入，激发群众内生动力。</t>
  </si>
  <si>
    <r>
      <rPr>
        <sz val="16"/>
        <rFont val="方正仿宋_GBK"/>
        <charset val="134"/>
      </rPr>
      <t>惠及全乡至少</t>
    </r>
    <r>
      <rPr>
        <sz val="16"/>
        <rFont val="Times New Roman"/>
        <charset val="134"/>
      </rPr>
      <t>300</t>
    </r>
    <r>
      <rPr>
        <sz val="16"/>
        <rFont val="方正仿宋_GBK"/>
        <charset val="134"/>
      </rPr>
      <t>余人，提升全乡院落环境，增加群众收益。</t>
    </r>
  </si>
  <si>
    <r>
      <rPr>
        <sz val="16"/>
        <rFont val="方正仿宋_GBK"/>
        <charset val="134"/>
      </rPr>
      <t>补助准确率</t>
    </r>
    <r>
      <rPr>
        <sz val="16"/>
        <rFont val="Times New Roman"/>
        <charset val="134"/>
      </rPr>
      <t>100%</t>
    </r>
  </si>
  <si>
    <r>
      <rPr>
        <sz val="16"/>
        <rFont val="方正仿宋_GBK"/>
        <charset val="134"/>
      </rPr>
      <t>补助发放及时率</t>
    </r>
    <r>
      <rPr>
        <sz val="16"/>
        <rFont val="Times New Roman"/>
        <charset val="134"/>
      </rPr>
      <t>100%</t>
    </r>
    <r>
      <rPr>
        <sz val="16"/>
        <rFont val="方正仿宋_GBK"/>
        <charset val="134"/>
      </rPr>
      <t>。</t>
    </r>
  </si>
  <si>
    <r>
      <rPr>
        <sz val="16"/>
        <rFont val="方正仿宋_GBK"/>
        <charset val="134"/>
      </rPr>
      <t>城委农办〔</t>
    </r>
    <r>
      <rPr>
        <sz val="16"/>
        <rFont val="Times New Roman"/>
        <charset val="134"/>
      </rPr>
      <t>2022</t>
    </r>
    <r>
      <rPr>
        <sz val="16"/>
        <rFont val="方正仿宋_GBK"/>
        <charset val="134"/>
      </rPr>
      <t>〕</t>
    </r>
    <r>
      <rPr>
        <sz val="16"/>
        <rFont val="Times New Roman"/>
        <charset val="134"/>
      </rPr>
      <t>29</t>
    </r>
    <r>
      <rPr>
        <sz val="16"/>
        <rFont val="方正仿宋_GBK"/>
        <charset val="134"/>
      </rPr>
      <t>号：按照一般户</t>
    </r>
    <r>
      <rPr>
        <sz val="16"/>
        <rFont val="Times New Roman"/>
        <charset val="134"/>
      </rPr>
      <t>600</t>
    </r>
    <r>
      <rPr>
        <sz val="16"/>
        <rFont val="方正仿宋_GBK"/>
        <charset val="134"/>
      </rPr>
      <t>元，脱贫户</t>
    </r>
    <r>
      <rPr>
        <sz val="16"/>
        <rFont val="Times New Roman"/>
        <charset val="134"/>
      </rPr>
      <t>1000</t>
    </r>
    <r>
      <rPr>
        <sz val="16"/>
        <rFont val="方正仿宋_GBK"/>
        <charset val="134"/>
      </rPr>
      <t>元，监测户</t>
    </r>
    <r>
      <rPr>
        <sz val="16"/>
        <rFont val="Times New Roman"/>
        <charset val="134"/>
      </rPr>
      <t>1500</t>
    </r>
    <r>
      <rPr>
        <sz val="16"/>
        <rFont val="方正仿宋_GBK"/>
        <charset val="134"/>
      </rPr>
      <t>元标准补贴</t>
    </r>
  </si>
  <si>
    <r>
      <rPr>
        <sz val="16"/>
        <rFont val="方正仿宋_GBK"/>
        <charset val="134"/>
      </rPr>
      <t>激发群众内生动力、增加小型产业经济收入</t>
    </r>
    <r>
      <rPr>
        <sz val="16"/>
        <rFont val="Times New Roman"/>
        <charset val="134"/>
      </rPr>
      <t>100</t>
    </r>
    <r>
      <rPr>
        <sz val="16"/>
        <rFont val="方正仿宋_GBK"/>
        <charset val="134"/>
      </rPr>
      <t>元</t>
    </r>
    <r>
      <rPr>
        <sz val="16"/>
        <rFont val="Times New Roman"/>
        <charset val="134"/>
      </rPr>
      <t>/</t>
    </r>
    <r>
      <rPr>
        <sz val="16"/>
        <rFont val="方正仿宋_GBK"/>
        <charset val="134"/>
      </rPr>
      <t>户</t>
    </r>
  </si>
  <si>
    <r>
      <rPr>
        <sz val="16"/>
        <rFont val="方正仿宋_GBK"/>
        <charset val="134"/>
      </rPr>
      <t>受益人数至少</t>
    </r>
    <r>
      <rPr>
        <sz val="16"/>
        <rFont val="Times New Roman"/>
        <charset val="134"/>
      </rPr>
      <t>300</t>
    </r>
    <r>
      <rPr>
        <sz val="16"/>
        <rFont val="方正仿宋_GBK"/>
        <charset val="134"/>
      </rPr>
      <t>人；其中脱贫户至少</t>
    </r>
    <r>
      <rPr>
        <sz val="16"/>
        <rFont val="Times New Roman"/>
        <charset val="134"/>
      </rPr>
      <t>30</t>
    </r>
    <r>
      <rPr>
        <sz val="16"/>
        <rFont val="方正仿宋_GBK"/>
        <charset val="134"/>
      </rPr>
      <t>人</t>
    </r>
  </si>
  <si>
    <r>
      <rPr>
        <sz val="16"/>
        <rFont val="方正仿宋_GBK"/>
        <charset val="134"/>
      </rPr>
      <t>受益脱贫户或边缘易致贫户满意度</t>
    </r>
    <r>
      <rPr>
        <sz val="16"/>
        <rFont val="Times New Roman"/>
        <charset val="134"/>
      </rPr>
      <t>≥90%</t>
    </r>
  </si>
  <si>
    <r>
      <rPr>
        <sz val="16"/>
        <rFont val="方正仿宋_GBK"/>
        <charset val="134"/>
      </rPr>
      <t>城口县</t>
    </r>
    <r>
      <rPr>
        <sz val="16"/>
        <rFont val="Times New Roman"/>
        <charset val="134"/>
      </rPr>
      <t>2024</t>
    </r>
    <r>
      <rPr>
        <sz val="16"/>
        <rFont val="方正仿宋_GBK"/>
        <charset val="134"/>
      </rPr>
      <t>年岚天乡中蜂产业提升项目</t>
    </r>
  </si>
  <si>
    <r>
      <rPr>
        <sz val="16"/>
        <rFont val="Times New Roman"/>
        <charset val="134"/>
      </rPr>
      <t>1.</t>
    </r>
    <r>
      <rPr>
        <sz val="16"/>
        <rFont val="方正仿宋_GBK"/>
        <charset val="134"/>
      </rPr>
      <t>按照</t>
    </r>
    <r>
      <rPr>
        <sz val="16"/>
        <rFont val="Times New Roman"/>
        <charset val="134"/>
      </rPr>
      <t>“</t>
    </r>
    <r>
      <rPr>
        <sz val="16"/>
        <rFont val="方正仿宋_GBK"/>
        <charset val="134"/>
      </rPr>
      <t>龙头企业</t>
    </r>
    <r>
      <rPr>
        <sz val="16"/>
        <rFont val="Times New Roman"/>
        <charset val="134"/>
      </rPr>
      <t>+</t>
    </r>
    <r>
      <rPr>
        <sz val="16"/>
        <rFont val="方正仿宋_GBK"/>
        <charset val="134"/>
      </rPr>
      <t>农民合作社</t>
    </r>
    <r>
      <rPr>
        <sz val="16"/>
        <rFont val="Times New Roman"/>
        <charset val="134"/>
      </rPr>
      <t>+</t>
    </r>
    <r>
      <rPr>
        <sz val="16"/>
        <rFont val="方正仿宋_GBK"/>
        <charset val="134"/>
      </rPr>
      <t>农户</t>
    </r>
    <r>
      <rPr>
        <sz val="16"/>
        <rFont val="Times New Roman"/>
        <charset val="134"/>
      </rPr>
      <t>”</t>
    </r>
    <r>
      <rPr>
        <sz val="16"/>
        <rFont val="方正仿宋_GBK"/>
        <charset val="134"/>
      </rPr>
      <t>产业化联合体的方式支持产业发展支持全乡农户发展中蜂养殖</t>
    </r>
    <r>
      <rPr>
        <sz val="16"/>
        <rFont val="Times New Roman"/>
        <charset val="134"/>
      </rPr>
      <t>1000</t>
    </r>
    <r>
      <rPr>
        <sz val="16"/>
        <rFont val="方正仿宋_GBK"/>
        <charset val="134"/>
      </rPr>
      <t>群</t>
    </r>
    <r>
      <rPr>
        <sz val="16"/>
        <rFont val="Times New Roman"/>
        <charset val="134"/>
      </rPr>
      <t>2.</t>
    </r>
    <r>
      <rPr>
        <sz val="16"/>
        <rFont val="方正仿宋_GBK"/>
        <charset val="134"/>
      </rPr>
      <t>对养殖规模达</t>
    </r>
    <r>
      <rPr>
        <sz val="16"/>
        <rFont val="Times New Roman"/>
        <charset val="134"/>
      </rPr>
      <t>10</t>
    </r>
    <r>
      <rPr>
        <sz val="16"/>
        <rFont val="方正仿宋_GBK"/>
        <charset val="134"/>
      </rPr>
      <t>群以上的养殖户进行奖补</t>
    </r>
    <r>
      <rPr>
        <sz val="16"/>
        <rFont val="Times New Roman"/>
        <charset val="134"/>
      </rPr>
      <t>3.</t>
    </r>
    <r>
      <rPr>
        <sz val="16"/>
        <rFont val="方正仿宋_GBK"/>
        <charset val="134"/>
      </rPr>
      <t>对新购置蜂箱的农户进行补贴</t>
    </r>
    <r>
      <rPr>
        <sz val="16"/>
        <rFont val="Times New Roman"/>
        <charset val="134"/>
      </rPr>
      <t>4.</t>
    </r>
    <r>
      <rPr>
        <sz val="16"/>
        <rFont val="方正仿宋_GBK"/>
        <charset val="134"/>
      </rPr>
      <t>对组织销售的企业按一定销量进行奖补。</t>
    </r>
  </si>
  <si>
    <r>
      <rPr>
        <sz val="16"/>
        <rFont val="方正仿宋_GBK"/>
        <charset val="134"/>
      </rPr>
      <t>通过对中蜂养殖户补贴，带动</t>
    </r>
    <r>
      <rPr>
        <sz val="16"/>
        <rFont val="Times New Roman"/>
        <charset val="134"/>
      </rPr>
      <t>70</t>
    </r>
    <r>
      <rPr>
        <sz val="16"/>
        <rFont val="方正仿宋_GBK"/>
        <charset val="134"/>
      </rPr>
      <t>余户发展中蜂养殖，平均提升养殖收益</t>
    </r>
    <r>
      <rPr>
        <sz val="16"/>
        <rFont val="Times New Roman"/>
        <charset val="134"/>
      </rPr>
      <t>100</t>
    </r>
    <r>
      <rPr>
        <sz val="16"/>
        <rFont val="方正仿宋_GBK"/>
        <charset val="134"/>
      </rPr>
      <t>元</t>
    </r>
    <r>
      <rPr>
        <sz val="16"/>
        <rFont val="Times New Roman"/>
        <charset val="134"/>
      </rPr>
      <t>/</t>
    </r>
    <r>
      <rPr>
        <sz val="16"/>
        <rFont val="方正仿宋_GBK"/>
        <charset val="134"/>
      </rPr>
      <t>户。</t>
    </r>
  </si>
  <si>
    <r>
      <rPr>
        <sz val="16"/>
        <rFont val="Times New Roman"/>
        <charset val="134"/>
      </rPr>
      <t>1.</t>
    </r>
    <r>
      <rPr>
        <sz val="16"/>
        <rFont val="方正仿宋_GBK"/>
        <charset val="134"/>
      </rPr>
      <t>群众参与：</t>
    </r>
    <r>
      <rPr>
        <sz val="16"/>
        <rFont val="Times New Roman"/>
        <charset val="134"/>
      </rPr>
      <t>30</t>
    </r>
    <r>
      <rPr>
        <sz val="16"/>
        <rFont val="方正仿宋_GBK"/>
        <charset val="134"/>
      </rPr>
      <t>人参与前期项目确定会议、决议，</t>
    </r>
    <r>
      <rPr>
        <sz val="16"/>
        <rFont val="Times New Roman"/>
        <charset val="134"/>
      </rPr>
      <t>30</t>
    </r>
    <r>
      <rPr>
        <sz val="16"/>
        <rFont val="方正仿宋_GBK"/>
        <charset val="134"/>
      </rPr>
      <t>人参与入库项目的选择，</t>
    </r>
    <r>
      <rPr>
        <sz val="16"/>
        <rFont val="Times New Roman"/>
        <charset val="134"/>
      </rPr>
      <t>3</t>
    </r>
    <r>
      <rPr>
        <sz val="16"/>
        <rFont val="方正仿宋_GBK"/>
        <charset val="134"/>
      </rPr>
      <t>人参与项目实施过程中施工质量和资金使用的监督等。</t>
    </r>
    <r>
      <rPr>
        <sz val="16"/>
        <rFont val="Times New Roman"/>
        <charset val="134"/>
      </rPr>
      <t>2.</t>
    </r>
    <r>
      <rPr>
        <sz val="16"/>
        <rFont val="方正仿宋_GBK"/>
        <charset val="134"/>
      </rPr>
      <t>利益联结机制：带动</t>
    </r>
    <r>
      <rPr>
        <sz val="16"/>
        <rFont val="Times New Roman"/>
        <charset val="134"/>
      </rPr>
      <t>70</t>
    </r>
    <r>
      <rPr>
        <sz val="16"/>
        <rFont val="方正仿宋_GBK"/>
        <charset val="134"/>
      </rPr>
      <t>余户农户增收</t>
    </r>
    <r>
      <rPr>
        <sz val="16"/>
        <rFont val="Times New Roman"/>
        <charset val="134"/>
      </rPr>
      <t>100</t>
    </r>
    <r>
      <rPr>
        <sz val="16"/>
        <rFont val="方正仿宋_GBK"/>
        <charset val="134"/>
      </rPr>
      <t>元以上。</t>
    </r>
  </si>
  <si>
    <r>
      <rPr>
        <sz val="16"/>
        <rFont val="方正仿宋_GBK"/>
        <charset val="134"/>
      </rPr>
      <t>带动全乡中蜂养殖产业，推动群众发展积极性，完成全乡</t>
    </r>
    <r>
      <rPr>
        <sz val="16"/>
        <rFont val="Times New Roman"/>
        <charset val="134"/>
      </rPr>
      <t>70</t>
    </r>
    <r>
      <rPr>
        <sz val="16"/>
        <rFont val="方正仿宋_GBK"/>
        <charset val="134"/>
      </rPr>
      <t>余户中蜂养殖户补贴。</t>
    </r>
  </si>
  <si>
    <r>
      <rPr>
        <sz val="16"/>
        <rFont val="方正仿宋_GBK"/>
        <charset val="134"/>
      </rPr>
      <t>全乡全年养殖中蜂约</t>
    </r>
    <r>
      <rPr>
        <sz val="16"/>
        <rFont val="Times New Roman"/>
        <charset val="134"/>
      </rPr>
      <t>2000</t>
    </r>
    <r>
      <rPr>
        <sz val="16"/>
        <rFont val="方正仿宋_GBK"/>
        <charset val="134"/>
      </rPr>
      <t>群。</t>
    </r>
  </si>
  <si>
    <r>
      <rPr>
        <sz val="16"/>
        <rFont val="方正仿宋_GBK"/>
        <charset val="134"/>
      </rPr>
      <t>城委农办〔</t>
    </r>
    <r>
      <rPr>
        <sz val="16"/>
        <rFont val="Times New Roman"/>
        <charset val="134"/>
      </rPr>
      <t>2022</t>
    </r>
    <r>
      <rPr>
        <sz val="16"/>
        <rFont val="方正仿宋_GBK"/>
        <charset val="134"/>
      </rPr>
      <t>〕</t>
    </r>
    <r>
      <rPr>
        <sz val="16"/>
        <rFont val="Times New Roman"/>
        <charset val="134"/>
      </rPr>
      <t>29</t>
    </r>
    <r>
      <rPr>
        <sz val="16"/>
        <rFont val="方正仿宋_GBK"/>
        <charset val="134"/>
      </rPr>
      <t>号按照一般户</t>
    </r>
    <r>
      <rPr>
        <sz val="16"/>
        <rFont val="Times New Roman"/>
        <charset val="134"/>
      </rPr>
      <t>600</t>
    </r>
    <r>
      <rPr>
        <sz val="16"/>
        <rFont val="方正仿宋_GBK"/>
        <charset val="134"/>
      </rPr>
      <t>元，脱贫户</t>
    </r>
    <r>
      <rPr>
        <sz val="16"/>
        <rFont val="Times New Roman"/>
        <charset val="134"/>
      </rPr>
      <t>1000</t>
    </r>
    <r>
      <rPr>
        <sz val="16"/>
        <rFont val="方正仿宋_GBK"/>
        <charset val="134"/>
      </rPr>
      <t>元，监测户</t>
    </r>
    <r>
      <rPr>
        <sz val="16"/>
        <rFont val="Times New Roman"/>
        <charset val="134"/>
      </rPr>
      <t>1500</t>
    </r>
    <r>
      <rPr>
        <sz val="16"/>
        <rFont val="方正仿宋_GBK"/>
        <charset val="134"/>
      </rPr>
      <t>元标准补贴</t>
    </r>
  </si>
  <si>
    <r>
      <rPr>
        <sz val="16"/>
        <rFont val="方正仿宋_GBK"/>
        <charset val="134"/>
      </rPr>
      <t>通过产业发展，带动群众增收</t>
    </r>
    <r>
      <rPr>
        <sz val="16"/>
        <rFont val="Times New Roman"/>
        <charset val="134"/>
      </rPr>
      <t>100</t>
    </r>
    <r>
      <rPr>
        <sz val="16"/>
        <rFont val="方正仿宋_GBK"/>
        <charset val="134"/>
      </rPr>
      <t>元</t>
    </r>
    <r>
      <rPr>
        <sz val="16"/>
        <rFont val="Times New Roman"/>
        <charset val="134"/>
      </rPr>
      <t>/</t>
    </r>
    <r>
      <rPr>
        <sz val="16"/>
        <rFont val="方正仿宋_GBK"/>
        <charset val="134"/>
      </rPr>
      <t>户</t>
    </r>
  </si>
  <si>
    <r>
      <rPr>
        <sz val="16"/>
        <rFont val="方正仿宋_GBK"/>
        <charset val="134"/>
      </rPr>
      <t>受益群众约</t>
    </r>
    <r>
      <rPr>
        <sz val="16"/>
        <rFont val="Times New Roman"/>
        <charset val="134"/>
      </rPr>
      <t>70</t>
    </r>
    <r>
      <rPr>
        <sz val="16"/>
        <rFont val="方正仿宋_GBK"/>
        <charset val="134"/>
      </rPr>
      <t>余户；其中脱贫户</t>
    </r>
    <r>
      <rPr>
        <sz val="16"/>
        <rFont val="Times New Roman"/>
        <charset val="134"/>
      </rPr>
      <t>20</t>
    </r>
    <r>
      <rPr>
        <sz val="16"/>
        <rFont val="方正仿宋_GBK"/>
        <charset val="134"/>
      </rPr>
      <t>余户约</t>
    </r>
    <r>
      <rPr>
        <sz val="16"/>
        <rFont val="Times New Roman"/>
        <charset val="134"/>
      </rPr>
      <t>60</t>
    </r>
    <r>
      <rPr>
        <sz val="16"/>
        <rFont val="方正仿宋_GBK"/>
        <charset val="134"/>
      </rPr>
      <t>人</t>
    </r>
  </si>
  <si>
    <r>
      <rPr>
        <sz val="16"/>
        <rFont val="方正仿宋_GBK"/>
        <charset val="134"/>
      </rPr>
      <t>受益群众满意度</t>
    </r>
    <r>
      <rPr>
        <sz val="16"/>
        <rFont val="Times New Roman"/>
        <charset val="134"/>
      </rPr>
      <t>≥90%</t>
    </r>
  </si>
  <si>
    <r>
      <rPr>
        <sz val="16"/>
        <rFont val="方正仿宋_GBK"/>
        <charset val="134"/>
      </rPr>
      <t>城口县</t>
    </r>
    <r>
      <rPr>
        <sz val="16"/>
        <rFont val="Times New Roman"/>
        <charset val="134"/>
      </rPr>
      <t>2024</t>
    </r>
    <r>
      <rPr>
        <sz val="16"/>
        <rFont val="方正仿宋_GBK"/>
        <charset val="134"/>
      </rPr>
      <t>年岚天乡生猪老腊肉产业提升基地项目</t>
    </r>
  </si>
  <si>
    <t>对岚天乡腊肉加工、厂房建设及设备购买的企业进行补助，提升全乡腊肉产量销量。</t>
  </si>
  <si>
    <r>
      <rPr>
        <sz val="16"/>
        <rFont val="方正仿宋_GBK"/>
        <charset val="134"/>
      </rPr>
      <t>至少提升</t>
    </r>
    <r>
      <rPr>
        <sz val="16"/>
        <rFont val="Times New Roman"/>
        <charset val="134"/>
      </rPr>
      <t>3</t>
    </r>
    <r>
      <rPr>
        <sz val="16"/>
        <rFont val="方正仿宋_GBK"/>
        <charset val="134"/>
      </rPr>
      <t>家腊肉加工企业，促进本乡腊肉加工产业发展</t>
    </r>
  </si>
  <si>
    <r>
      <rPr>
        <sz val="16"/>
        <rFont val="Times New Roman"/>
        <charset val="134"/>
      </rPr>
      <t>1.</t>
    </r>
    <r>
      <rPr>
        <sz val="16"/>
        <rFont val="方正仿宋_GBK"/>
        <charset val="134"/>
      </rPr>
      <t>群众参与：</t>
    </r>
    <r>
      <rPr>
        <sz val="16"/>
        <rFont val="Times New Roman"/>
        <charset val="134"/>
      </rPr>
      <t>20</t>
    </r>
    <r>
      <rPr>
        <sz val="16"/>
        <rFont val="方正仿宋_GBK"/>
        <charset val="134"/>
      </rPr>
      <t>人参与前期项目确定会议、决议，</t>
    </r>
    <r>
      <rPr>
        <sz val="16"/>
        <rFont val="Times New Roman"/>
        <charset val="134"/>
      </rPr>
      <t>20</t>
    </r>
    <r>
      <rPr>
        <sz val="16"/>
        <rFont val="方正仿宋_GBK"/>
        <charset val="134"/>
      </rPr>
      <t>人参与入库项目的选择，</t>
    </r>
    <r>
      <rPr>
        <sz val="16"/>
        <rFont val="Times New Roman"/>
        <charset val="134"/>
      </rPr>
      <t>3</t>
    </r>
    <r>
      <rPr>
        <sz val="16"/>
        <rFont val="方正仿宋_GBK"/>
        <charset val="134"/>
      </rPr>
      <t>人参与项目实施过程中施工质量和资金使用的监督等。</t>
    </r>
    <r>
      <rPr>
        <sz val="16"/>
        <rFont val="Times New Roman"/>
        <charset val="134"/>
      </rPr>
      <t>2.</t>
    </r>
    <r>
      <rPr>
        <sz val="16"/>
        <rFont val="方正仿宋_GBK"/>
        <charset val="134"/>
      </rPr>
      <t>利益联结机制：提供技术培训，受益农户</t>
    </r>
    <r>
      <rPr>
        <sz val="16"/>
        <rFont val="Times New Roman"/>
        <charset val="134"/>
      </rPr>
      <t>20</t>
    </r>
    <r>
      <rPr>
        <sz val="16"/>
        <rFont val="方正仿宋_GBK"/>
        <charset val="134"/>
      </rPr>
      <t>余户；带动有意愿的企业及农户增收</t>
    </r>
    <r>
      <rPr>
        <sz val="16"/>
        <rFont val="Times New Roman"/>
        <charset val="134"/>
      </rPr>
      <t>500</t>
    </r>
    <r>
      <rPr>
        <sz val="16"/>
        <rFont val="方正仿宋_GBK"/>
        <charset val="134"/>
      </rPr>
      <t>元以上。</t>
    </r>
  </si>
  <si>
    <r>
      <rPr>
        <sz val="16"/>
        <rFont val="方正仿宋_GBK"/>
        <charset val="134"/>
      </rPr>
      <t>提升群众加工腊肉积极性、至少提升</t>
    </r>
    <r>
      <rPr>
        <sz val="16"/>
        <rFont val="Times New Roman"/>
        <charset val="134"/>
      </rPr>
      <t>3</t>
    </r>
    <r>
      <rPr>
        <sz val="16"/>
        <rFont val="方正仿宋_GBK"/>
        <charset val="134"/>
      </rPr>
      <t>家腊肉加工企业。</t>
    </r>
  </si>
  <si>
    <r>
      <rPr>
        <sz val="16"/>
        <rFont val="方正仿宋_GBK"/>
        <charset val="134"/>
      </rPr>
      <t>带动至少</t>
    </r>
    <r>
      <rPr>
        <sz val="16"/>
        <rFont val="Times New Roman"/>
        <charset val="134"/>
      </rPr>
      <t>3</t>
    </r>
    <r>
      <rPr>
        <sz val="16"/>
        <rFont val="方正仿宋_GBK"/>
        <charset val="134"/>
      </rPr>
      <t>家规模性企业提升发展。</t>
    </r>
  </si>
  <si>
    <t>按照当年实际补助方案进行补贴，控制在项目资金内</t>
  </si>
  <si>
    <r>
      <rPr>
        <sz val="16"/>
        <rFont val="方正仿宋_GBK"/>
        <charset val="134"/>
      </rPr>
      <t>增加企业及农户收入</t>
    </r>
    <r>
      <rPr>
        <sz val="16"/>
        <rFont val="Times New Roman"/>
        <charset val="134"/>
      </rPr>
      <t>≥500</t>
    </r>
    <r>
      <rPr>
        <sz val="16"/>
        <rFont val="方正仿宋_GBK"/>
        <charset val="134"/>
      </rPr>
      <t>元</t>
    </r>
  </si>
  <si>
    <r>
      <rPr>
        <sz val="16"/>
        <rFont val="方正仿宋_GBK"/>
        <charset val="134"/>
      </rPr>
      <t>受益群众</t>
    </r>
    <r>
      <rPr>
        <sz val="16"/>
        <rFont val="Times New Roman"/>
        <charset val="134"/>
      </rPr>
      <t>20</t>
    </r>
    <r>
      <rPr>
        <sz val="16"/>
        <rFont val="方正仿宋_GBK"/>
        <charset val="134"/>
      </rPr>
      <t>人，其中脱贫户</t>
    </r>
    <r>
      <rPr>
        <sz val="16"/>
        <rFont val="Times New Roman"/>
        <charset val="134"/>
      </rPr>
      <t>3</t>
    </r>
    <r>
      <rPr>
        <sz val="16"/>
        <rFont val="方正仿宋_GBK"/>
        <charset val="134"/>
      </rPr>
      <t>人以上</t>
    </r>
  </si>
  <si>
    <r>
      <rPr>
        <sz val="16"/>
        <rFont val="方正仿宋_GBK"/>
        <charset val="134"/>
      </rPr>
      <t>受益群众、企业满意度</t>
    </r>
    <r>
      <rPr>
        <sz val="16"/>
        <rFont val="Times New Roman"/>
        <charset val="134"/>
      </rPr>
      <t>≥90%</t>
    </r>
  </si>
  <si>
    <t>每年集体经济按照一定比例分红</t>
  </si>
  <si>
    <r>
      <rPr>
        <sz val="16"/>
        <rFont val="方正仿宋_GBK"/>
        <charset val="134"/>
      </rPr>
      <t>城口县</t>
    </r>
    <r>
      <rPr>
        <sz val="16"/>
        <rFont val="Times New Roman"/>
        <charset val="134"/>
      </rPr>
      <t>2024</t>
    </r>
    <r>
      <rPr>
        <sz val="16"/>
        <rFont val="方正仿宋_GBK"/>
        <charset val="134"/>
      </rPr>
      <t>年岚天乡红岸村生产生活便道水毁维修项目</t>
    </r>
  </si>
  <si>
    <r>
      <rPr>
        <sz val="16"/>
        <rFont val="方正仿宋_GBK"/>
        <charset val="134"/>
      </rPr>
      <t>维修木桥约</t>
    </r>
    <r>
      <rPr>
        <sz val="16"/>
        <rFont val="Times New Roman"/>
        <charset val="134"/>
      </rPr>
      <t>450</t>
    </r>
    <r>
      <rPr>
        <sz val="16"/>
        <rFont val="方正仿宋_GBK"/>
        <charset val="134"/>
      </rPr>
      <t>米，便道损坏部分约</t>
    </r>
    <r>
      <rPr>
        <sz val="16"/>
        <rFont val="Times New Roman"/>
        <charset val="134"/>
      </rPr>
      <t>500</t>
    </r>
    <r>
      <rPr>
        <sz val="16"/>
        <rFont val="方正仿宋_GBK"/>
        <charset val="134"/>
      </rPr>
      <t>米，零星基础及沿途耕地边缘堡坎修复等</t>
    </r>
  </si>
  <si>
    <r>
      <rPr>
        <sz val="16"/>
        <rFont val="方正仿宋_GBK"/>
        <charset val="134"/>
      </rPr>
      <t>便道维修后带动周边</t>
    </r>
    <r>
      <rPr>
        <sz val="16"/>
        <rFont val="Times New Roman"/>
        <charset val="134"/>
      </rPr>
      <t>20</t>
    </r>
    <r>
      <rPr>
        <sz val="16"/>
        <rFont val="方正仿宋_GBK"/>
        <charset val="134"/>
      </rPr>
      <t>余户森林人家旅游发展及减少产业运输成本约</t>
    </r>
    <r>
      <rPr>
        <sz val="16"/>
        <rFont val="Times New Roman"/>
        <charset val="134"/>
      </rPr>
      <t>2</t>
    </r>
    <r>
      <rPr>
        <sz val="16"/>
        <rFont val="方正仿宋_GBK"/>
        <charset val="134"/>
      </rPr>
      <t>元</t>
    </r>
    <r>
      <rPr>
        <sz val="16"/>
        <rFont val="Times New Roman"/>
        <charset val="134"/>
      </rPr>
      <t>/</t>
    </r>
    <r>
      <rPr>
        <sz val="16"/>
        <rFont val="方正仿宋_GBK"/>
        <charset val="134"/>
      </rPr>
      <t>次</t>
    </r>
  </si>
  <si>
    <r>
      <rPr>
        <sz val="16"/>
        <rFont val="Times New Roman"/>
        <charset val="134"/>
      </rPr>
      <t>1.</t>
    </r>
    <r>
      <rPr>
        <sz val="16"/>
        <rFont val="方正仿宋_GBK"/>
        <charset val="134"/>
      </rPr>
      <t>群众参与：</t>
    </r>
    <r>
      <rPr>
        <sz val="16"/>
        <rFont val="Times New Roman"/>
        <charset val="134"/>
      </rPr>
      <t>15</t>
    </r>
    <r>
      <rPr>
        <sz val="16"/>
        <rFont val="方正仿宋_GBK"/>
        <charset val="134"/>
      </rPr>
      <t>人参与前期项目确定会议、决议，</t>
    </r>
    <r>
      <rPr>
        <sz val="16"/>
        <rFont val="Times New Roman"/>
        <charset val="134"/>
      </rPr>
      <t>16</t>
    </r>
    <r>
      <rPr>
        <sz val="16"/>
        <rFont val="方正仿宋_GBK"/>
        <charset val="134"/>
      </rPr>
      <t>人参与入库项目的选择，</t>
    </r>
    <r>
      <rPr>
        <sz val="16"/>
        <rFont val="Times New Roman"/>
        <charset val="134"/>
      </rPr>
      <t>3</t>
    </r>
    <r>
      <rPr>
        <sz val="16"/>
        <rFont val="方正仿宋_GBK"/>
        <charset val="134"/>
      </rPr>
      <t>人参与项目实施过程中施工质量和资金使用的监督等。</t>
    </r>
    <r>
      <rPr>
        <sz val="16"/>
        <rFont val="Times New Roman"/>
        <charset val="134"/>
      </rPr>
      <t>2.</t>
    </r>
    <r>
      <rPr>
        <sz val="16"/>
        <rFont val="方正仿宋_GBK"/>
        <charset val="134"/>
      </rPr>
      <t>利益联结机制：带动周边旅游发展辐射受益农户</t>
    </r>
    <r>
      <rPr>
        <sz val="16"/>
        <rFont val="Times New Roman"/>
        <charset val="134"/>
      </rPr>
      <t>20</t>
    </r>
    <r>
      <rPr>
        <sz val="16"/>
        <rFont val="方正仿宋_GBK"/>
        <charset val="134"/>
      </rPr>
      <t>余户；减少产业运输成本约</t>
    </r>
    <r>
      <rPr>
        <sz val="16"/>
        <rFont val="Times New Roman"/>
        <charset val="134"/>
      </rPr>
      <t>2</t>
    </r>
    <r>
      <rPr>
        <sz val="16"/>
        <rFont val="方正仿宋_GBK"/>
        <charset val="134"/>
      </rPr>
      <t>元</t>
    </r>
    <r>
      <rPr>
        <sz val="16"/>
        <rFont val="Times New Roman"/>
        <charset val="134"/>
      </rPr>
      <t>/</t>
    </r>
    <r>
      <rPr>
        <sz val="16"/>
        <rFont val="方正仿宋_GBK"/>
        <charset val="134"/>
      </rPr>
      <t>次。</t>
    </r>
  </si>
  <si>
    <r>
      <rPr>
        <sz val="16"/>
        <rFont val="方正仿宋_GBK"/>
        <charset val="134"/>
      </rPr>
      <t>维修木桥</t>
    </r>
    <r>
      <rPr>
        <sz val="16"/>
        <rFont val="Times New Roman"/>
        <charset val="134"/>
      </rPr>
      <t>450</t>
    </r>
    <r>
      <rPr>
        <sz val="16"/>
        <rFont val="方正仿宋_GBK"/>
        <charset val="134"/>
      </rPr>
      <t>米、便道</t>
    </r>
    <r>
      <rPr>
        <sz val="16"/>
        <rFont val="Times New Roman"/>
        <charset val="134"/>
      </rPr>
      <t>500</t>
    </r>
    <r>
      <rPr>
        <sz val="16"/>
        <rFont val="方正仿宋_GBK"/>
        <charset val="134"/>
      </rPr>
      <t>米及路基堡坎等</t>
    </r>
  </si>
  <si>
    <r>
      <rPr>
        <sz val="16"/>
        <rFont val="方正仿宋_GBK"/>
        <charset val="134"/>
      </rPr>
      <t>维修木桥约</t>
    </r>
    <r>
      <rPr>
        <sz val="16"/>
        <rFont val="Times New Roman"/>
        <charset val="134"/>
      </rPr>
      <t>450</t>
    </r>
    <r>
      <rPr>
        <sz val="16"/>
        <rFont val="方正仿宋_GBK"/>
        <charset val="134"/>
      </rPr>
      <t>米</t>
    </r>
  </si>
  <si>
    <r>
      <rPr>
        <sz val="16"/>
        <rFont val="方正仿宋_GBK"/>
        <charset val="134"/>
      </rPr>
      <t>项目完成及时率</t>
    </r>
    <r>
      <rPr>
        <sz val="16"/>
        <rFont val="Times New Roman"/>
        <charset val="134"/>
      </rPr>
      <t>≥90%</t>
    </r>
  </si>
  <si>
    <r>
      <rPr>
        <sz val="16"/>
        <rFont val="方正仿宋_GBK"/>
        <charset val="134"/>
      </rPr>
      <t>成本控制在</t>
    </r>
    <r>
      <rPr>
        <sz val="16"/>
        <rFont val="Times New Roman"/>
        <charset val="134"/>
      </rPr>
      <t>30</t>
    </r>
    <r>
      <rPr>
        <sz val="16"/>
        <rFont val="方正仿宋_GBK"/>
        <charset val="134"/>
      </rPr>
      <t>万元内</t>
    </r>
  </si>
  <si>
    <r>
      <rPr>
        <sz val="16"/>
        <rFont val="方正仿宋_GBK"/>
        <charset val="134"/>
      </rPr>
      <t>带动周边森林人家旅游收益和减少运输成本约</t>
    </r>
    <r>
      <rPr>
        <sz val="16"/>
        <rFont val="Times New Roman"/>
        <charset val="134"/>
      </rPr>
      <t>2</t>
    </r>
    <r>
      <rPr>
        <sz val="16"/>
        <rFont val="方正仿宋_GBK"/>
        <charset val="134"/>
      </rPr>
      <t>元</t>
    </r>
    <r>
      <rPr>
        <sz val="16"/>
        <rFont val="Times New Roman"/>
        <charset val="134"/>
      </rPr>
      <t>/</t>
    </r>
    <r>
      <rPr>
        <sz val="16"/>
        <rFont val="方正仿宋_GBK"/>
        <charset val="134"/>
      </rPr>
      <t>次</t>
    </r>
  </si>
  <si>
    <r>
      <rPr>
        <sz val="16"/>
        <rFont val="方正仿宋_GBK"/>
        <charset val="134"/>
      </rPr>
      <t>受益群众</t>
    </r>
    <r>
      <rPr>
        <sz val="16"/>
        <rFont val="Times New Roman"/>
        <charset val="134"/>
      </rPr>
      <t>40</t>
    </r>
    <r>
      <rPr>
        <sz val="16"/>
        <rFont val="方正仿宋_GBK"/>
        <charset val="134"/>
      </rPr>
      <t>人，其中脱贫户</t>
    </r>
    <r>
      <rPr>
        <sz val="16"/>
        <rFont val="Times New Roman"/>
        <charset val="134"/>
      </rPr>
      <t>10</t>
    </r>
    <r>
      <rPr>
        <sz val="16"/>
        <rFont val="方正仿宋_GBK"/>
        <charset val="134"/>
      </rPr>
      <t>人以上</t>
    </r>
  </si>
  <si>
    <r>
      <rPr>
        <sz val="16"/>
        <rFont val="方正仿宋_GBK"/>
        <charset val="134"/>
      </rPr>
      <t>城口县</t>
    </r>
    <r>
      <rPr>
        <sz val="16"/>
        <rFont val="Times New Roman"/>
        <charset val="134"/>
      </rPr>
      <t>2024</t>
    </r>
    <r>
      <rPr>
        <sz val="16"/>
        <rFont val="方正仿宋_GBK"/>
        <charset val="134"/>
      </rPr>
      <t>年岚天乡板栗低效林改造提升项目</t>
    </r>
  </si>
  <si>
    <r>
      <rPr>
        <sz val="16"/>
        <rFont val="方正仿宋_GBK"/>
        <charset val="134"/>
      </rPr>
      <t>岚天乡三河村、岚溪村、星月村、红岸村板栗低效林改造约</t>
    </r>
    <r>
      <rPr>
        <sz val="16"/>
        <rFont val="Times New Roman"/>
        <charset val="134"/>
      </rPr>
      <t>2000</t>
    </r>
    <r>
      <rPr>
        <sz val="16"/>
        <rFont val="方正仿宋_GBK"/>
        <charset val="134"/>
      </rPr>
      <t>亩。</t>
    </r>
  </si>
  <si>
    <r>
      <rPr>
        <sz val="16"/>
        <rFont val="方正仿宋_GBK"/>
        <charset val="134"/>
      </rPr>
      <t>项目实施可增加群众收入，其中脱贫户</t>
    </r>
    <r>
      <rPr>
        <sz val="16"/>
        <rFont val="Times New Roman"/>
        <charset val="134"/>
      </rPr>
      <t>160</t>
    </r>
    <r>
      <rPr>
        <sz val="16"/>
        <rFont val="方正仿宋_GBK"/>
        <charset val="134"/>
      </rPr>
      <t>户</t>
    </r>
    <r>
      <rPr>
        <sz val="16"/>
        <rFont val="Times New Roman"/>
        <charset val="134"/>
      </rPr>
      <t>686</t>
    </r>
    <r>
      <rPr>
        <sz val="16"/>
        <rFont val="方正仿宋_GBK"/>
        <charset val="134"/>
      </rPr>
      <t>人，可发展干果产业</t>
    </r>
    <r>
      <rPr>
        <sz val="16"/>
        <rFont val="Times New Roman"/>
        <charset val="134"/>
      </rPr>
      <t>2000</t>
    </r>
    <r>
      <rPr>
        <sz val="16"/>
        <rFont val="方正仿宋_GBK"/>
        <charset val="134"/>
      </rPr>
      <t>亩。</t>
    </r>
  </si>
  <si>
    <r>
      <rPr>
        <sz val="16"/>
        <rFont val="Times New Roman"/>
        <charset val="134"/>
      </rPr>
      <t>30</t>
    </r>
    <r>
      <rPr>
        <sz val="16"/>
        <rFont val="方正仿宋_GBK"/>
        <charset val="134"/>
      </rPr>
      <t>余户受益户参与项目决策会议，</t>
    </r>
    <r>
      <rPr>
        <sz val="16"/>
        <rFont val="Times New Roman"/>
        <charset val="134"/>
      </rPr>
      <t>4</t>
    </r>
    <r>
      <rPr>
        <sz val="16"/>
        <rFont val="方正仿宋_GBK"/>
        <charset val="134"/>
      </rPr>
      <t>人参与监督项目实施。提供就业岗位</t>
    </r>
    <r>
      <rPr>
        <sz val="16"/>
        <rFont val="Times New Roman"/>
        <charset val="134"/>
      </rPr>
      <t>5</t>
    </r>
    <r>
      <rPr>
        <sz val="16"/>
        <rFont val="方正仿宋_GBK"/>
        <charset val="134"/>
      </rPr>
      <t>个，增加群众工资性收入约</t>
    </r>
    <r>
      <rPr>
        <sz val="16"/>
        <rFont val="Times New Roman"/>
        <charset val="134"/>
      </rPr>
      <t>200</t>
    </r>
    <r>
      <rPr>
        <sz val="16"/>
        <rFont val="方正仿宋_GBK"/>
        <charset val="134"/>
      </rPr>
      <t>元</t>
    </r>
    <r>
      <rPr>
        <sz val="16"/>
        <rFont val="Times New Roman"/>
        <charset val="134"/>
      </rPr>
      <t>/</t>
    </r>
    <r>
      <rPr>
        <sz val="16"/>
        <rFont val="方正仿宋_GBK"/>
        <charset val="134"/>
      </rPr>
      <t>人。通过板栗低效林改造，增加板栗林产量，增加群众产业经济收入。</t>
    </r>
  </si>
  <si>
    <r>
      <rPr>
        <sz val="16"/>
        <rFont val="方正仿宋_GBK"/>
        <charset val="134"/>
      </rPr>
      <t>岚天乡三河、岚溪、星月、红岸村板栗低效林改造约</t>
    </r>
    <r>
      <rPr>
        <sz val="16"/>
        <rFont val="Times New Roman"/>
        <charset val="134"/>
      </rPr>
      <t>2000</t>
    </r>
    <r>
      <rPr>
        <sz val="16"/>
        <rFont val="方正仿宋_GBK"/>
        <charset val="134"/>
      </rPr>
      <t>亩。</t>
    </r>
  </si>
  <si>
    <r>
      <rPr>
        <sz val="16"/>
        <rFont val="方正仿宋_GBK"/>
        <charset val="134"/>
      </rPr>
      <t>岚天乡三河村、岚溪村、星月村、红岸村板栗低效林改造约</t>
    </r>
    <r>
      <rPr>
        <sz val="16"/>
        <rFont val="Times New Roman"/>
        <charset val="134"/>
      </rPr>
      <t>2000</t>
    </r>
    <r>
      <rPr>
        <sz val="16"/>
        <rFont val="方正仿宋_GBK"/>
        <charset val="134"/>
      </rPr>
      <t>亩</t>
    </r>
  </si>
  <si>
    <r>
      <rPr>
        <sz val="16"/>
        <rFont val="方正仿宋_GBK"/>
        <charset val="134"/>
      </rPr>
      <t>干果低效林改造率≧</t>
    </r>
    <r>
      <rPr>
        <sz val="16"/>
        <rFont val="Times New Roman"/>
        <charset val="134"/>
      </rPr>
      <t>95%</t>
    </r>
  </si>
  <si>
    <r>
      <rPr>
        <sz val="16"/>
        <rFont val="方正仿宋_GBK"/>
        <charset val="134"/>
      </rPr>
      <t>板栗低效林改造补助成本</t>
    </r>
    <r>
      <rPr>
        <sz val="16"/>
        <rFont val="Times New Roman"/>
        <charset val="134"/>
      </rPr>
      <t>400</t>
    </r>
    <r>
      <rPr>
        <sz val="16"/>
        <rFont val="方正仿宋_GBK"/>
        <charset val="134"/>
      </rPr>
      <t>元</t>
    </r>
    <r>
      <rPr>
        <sz val="16"/>
        <rFont val="Times New Roman"/>
        <charset val="134"/>
      </rPr>
      <t>/</t>
    </r>
    <r>
      <rPr>
        <sz val="16"/>
        <rFont val="方正仿宋_GBK"/>
        <charset val="134"/>
      </rPr>
      <t>亩</t>
    </r>
  </si>
  <si>
    <r>
      <rPr>
        <sz val="16"/>
        <rFont val="方正仿宋_GBK"/>
        <charset val="134"/>
      </rPr>
      <t>特色产业带动增加贫困人口收入（总收入）≧</t>
    </r>
    <r>
      <rPr>
        <sz val="16"/>
        <rFont val="Times New Roman"/>
        <charset val="134"/>
      </rPr>
      <t>10</t>
    </r>
    <r>
      <rPr>
        <sz val="16"/>
        <rFont val="方正仿宋_GBK"/>
        <charset val="134"/>
      </rPr>
      <t>万元</t>
    </r>
  </si>
  <si>
    <r>
      <rPr>
        <sz val="16"/>
        <rFont val="方正仿宋_GBK"/>
        <charset val="134"/>
      </rPr>
      <t>受益建卡脱贫人口数</t>
    </r>
    <r>
      <rPr>
        <sz val="16"/>
        <rFont val="Times New Roman"/>
        <charset val="134"/>
      </rPr>
      <t>180</t>
    </r>
    <r>
      <rPr>
        <sz val="16"/>
        <rFont val="方正仿宋_GBK"/>
        <charset val="134"/>
      </rPr>
      <t>人</t>
    </r>
  </si>
  <si>
    <r>
      <rPr>
        <sz val="16"/>
        <rFont val="方正仿宋_GBK"/>
        <charset val="134"/>
      </rPr>
      <t>改造后，干果可持续发展</t>
    </r>
    <r>
      <rPr>
        <sz val="16"/>
        <rFont val="Times New Roman"/>
        <charset val="134"/>
      </rPr>
      <t>3</t>
    </r>
    <r>
      <rPr>
        <sz val="16"/>
        <rFont val="方正仿宋_GBK"/>
        <charset val="134"/>
      </rPr>
      <t>年及以上</t>
    </r>
  </si>
  <si>
    <t>庞雪飞</t>
  </si>
  <si>
    <r>
      <rPr>
        <sz val="16"/>
        <rFont val="方正仿宋_GBK"/>
        <charset val="134"/>
      </rPr>
      <t>城口县</t>
    </r>
    <r>
      <rPr>
        <sz val="16"/>
        <rFont val="Times New Roman"/>
        <charset val="134"/>
      </rPr>
      <t>2024</t>
    </r>
    <r>
      <rPr>
        <sz val="16"/>
        <rFont val="方正仿宋_GBK"/>
        <charset val="134"/>
      </rPr>
      <t>年岚天乡积分兑现制度改补为奖项目</t>
    </r>
  </si>
  <si>
    <r>
      <rPr>
        <sz val="16"/>
        <rFont val="方正仿宋_GBK"/>
        <charset val="134"/>
      </rPr>
      <t>全乡</t>
    </r>
    <r>
      <rPr>
        <sz val="16"/>
        <rFont val="Times New Roman"/>
        <charset val="134"/>
      </rPr>
      <t>4</t>
    </r>
    <r>
      <rPr>
        <sz val="16"/>
        <rFont val="方正仿宋_GBK"/>
        <charset val="134"/>
      </rPr>
      <t>个村，每个村</t>
    </r>
    <r>
      <rPr>
        <sz val="16"/>
        <rFont val="Times New Roman"/>
        <charset val="134"/>
      </rPr>
      <t>2</t>
    </r>
    <r>
      <rPr>
        <sz val="16"/>
        <rFont val="方正仿宋_GBK"/>
        <charset val="134"/>
      </rPr>
      <t>万元用于新时代文明实践积分超市积分兑换。通过积分和物品兑换引导群众参与宣讲学习、村社公益事业、志愿服务活动等，养成良好文明习惯，遵纪守法，传承传统美德，破除陈规陋习，增强村民凝聚力。</t>
    </r>
  </si>
  <si>
    <t>岚天乡三河村、星月村、红岸村、岚溪村</t>
  </si>
  <si>
    <r>
      <rPr>
        <sz val="16"/>
        <rFont val="方正仿宋_GBK"/>
        <charset val="134"/>
      </rPr>
      <t>通过该项目覆盖</t>
    </r>
    <r>
      <rPr>
        <sz val="16"/>
        <rFont val="Times New Roman"/>
        <charset val="134"/>
      </rPr>
      <t>4</t>
    </r>
    <r>
      <rPr>
        <sz val="16"/>
        <rFont val="方正仿宋_GBK"/>
        <charset val="134"/>
      </rPr>
      <t>个行政村（社区），探索推广运用</t>
    </r>
    <r>
      <rPr>
        <sz val="16"/>
        <rFont val="Times New Roman"/>
        <charset val="134"/>
      </rPr>
      <t>“</t>
    </r>
    <r>
      <rPr>
        <sz val="16"/>
        <rFont val="方正仿宋_GBK"/>
        <charset val="134"/>
      </rPr>
      <t>积分制</t>
    </r>
    <r>
      <rPr>
        <sz val="16"/>
        <rFont val="Times New Roman"/>
        <charset val="134"/>
      </rPr>
      <t>”</t>
    </r>
    <r>
      <rPr>
        <sz val="16"/>
        <rFont val="方正仿宋_GBK"/>
        <charset val="134"/>
      </rPr>
      <t>。</t>
    </r>
  </si>
  <si>
    <r>
      <rPr>
        <sz val="16"/>
        <rFont val="Times New Roman"/>
        <charset val="134"/>
      </rPr>
      <t>1.</t>
    </r>
    <r>
      <rPr>
        <sz val="16"/>
        <rFont val="方正仿宋_GBK"/>
        <charset val="134"/>
      </rPr>
      <t>群众参与：</t>
    </r>
    <r>
      <rPr>
        <sz val="16"/>
        <rFont val="Times New Roman"/>
        <charset val="134"/>
      </rPr>
      <t>20</t>
    </r>
    <r>
      <rPr>
        <sz val="16"/>
        <rFont val="方正仿宋_GBK"/>
        <charset val="134"/>
      </rPr>
      <t>余人参与前期项目确定。全乡所有农户约</t>
    </r>
    <r>
      <rPr>
        <sz val="16"/>
        <rFont val="Times New Roman"/>
        <charset val="134"/>
      </rPr>
      <t>3000</t>
    </r>
    <r>
      <rPr>
        <sz val="16"/>
        <rFont val="方正仿宋_GBK"/>
        <charset val="134"/>
      </rPr>
      <t>余人参与积分兑换。</t>
    </r>
    <r>
      <rPr>
        <sz val="16"/>
        <rFont val="Times New Roman"/>
        <charset val="134"/>
      </rPr>
      <t xml:space="preserve">
2.</t>
    </r>
    <r>
      <rPr>
        <sz val="16"/>
        <rFont val="方正仿宋_GBK"/>
        <charset val="134"/>
      </rPr>
      <t>利益机制：（</t>
    </r>
    <r>
      <rPr>
        <sz val="16"/>
        <rFont val="Times New Roman"/>
        <charset val="134"/>
      </rPr>
      <t>1</t>
    </r>
    <r>
      <rPr>
        <sz val="16"/>
        <rFont val="方正仿宋_GBK"/>
        <charset val="134"/>
      </rPr>
      <t>）通过积分和物品兑换，使人均增收</t>
    </r>
    <r>
      <rPr>
        <sz val="16"/>
        <rFont val="Times New Roman"/>
        <charset val="134"/>
      </rPr>
      <t>20</t>
    </r>
    <r>
      <rPr>
        <sz val="16"/>
        <rFont val="方正仿宋_GBK"/>
        <charset val="134"/>
      </rPr>
      <t>元。（</t>
    </r>
    <r>
      <rPr>
        <sz val="16"/>
        <rFont val="Times New Roman"/>
        <charset val="134"/>
      </rPr>
      <t>2</t>
    </r>
    <r>
      <rPr>
        <sz val="16"/>
        <rFont val="方正仿宋_GBK"/>
        <charset val="134"/>
      </rPr>
      <t>）可以引导群众参与宣讲学习、村社公益事业、志愿服务活动等，养成良好文明习惯、遵纪守法、传承传统美德、破除陈规陋习、增强村民凝聚力、做有理想、有道德、有文化、有纪律的新型村民。</t>
    </r>
  </si>
  <si>
    <r>
      <rPr>
        <sz val="16"/>
        <rFont val="方正仿宋_GBK"/>
        <charset val="134"/>
      </rPr>
      <t>积分兑换超市</t>
    </r>
    <r>
      <rPr>
        <sz val="16"/>
        <rFont val="Times New Roman"/>
        <charset val="134"/>
      </rPr>
      <t>≥4</t>
    </r>
    <r>
      <rPr>
        <sz val="16"/>
        <rFont val="方正仿宋_GBK"/>
        <charset val="134"/>
      </rPr>
      <t>个</t>
    </r>
  </si>
  <si>
    <r>
      <rPr>
        <sz val="16"/>
        <rFont val="方正仿宋_GBK"/>
        <charset val="134"/>
      </rPr>
      <t>质量合格率</t>
    </r>
    <r>
      <rPr>
        <sz val="16"/>
        <rFont val="Times New Roman"/>
        <charset val="134"/>
      </rPr>
      <t>100%</t>
    </r>
  </si>
  <si>
    <r>
      <rPr>
        <sz val="16"/>
        <rFont val="方正仿宋_GBK"/>
        <charset val="134"/>
      </rPr>
      <t>全乡</t>
    </r>
    <r>
      <rPr>
        <sz val="16"/>
        <rFont val="Times New Roman"/>
        <charset val="134"/>
      </rPr>
      <t>4</t>
    </r>
    <r>
      <rPr>
        <sz val="16"/>
        <rFont val="方正仿宋_GBK"/>
        <charset val="134"/>
      </rPr>
      <t>个村每村</t>
    </r>
    <r>
      <rPr>
        <sz val="16"/>
        <rFont val="Times New Roman"/>
        <charset val="134"/>
      </rPr>
      <t>2</t>
    </r>
    <r>
      <rPr>
        <sz val="16"/>
        <rFont val="方正仿宋_GBK"/>
        <charset val="134"/>
      </rPr>
      <t>万元</t>
    </r>
  </si>
  <si>
    <t>提升农户精神面貌，激发内生动力。</t>
  </si>
  <si>
    <r>
      <rPr>
        <sz val="16"/>
        <rFont val="方正仿宋_GBK"/>
        <charset val="134"/>
      </rPr>
      <t>全乡</t>
    </r>
    <r>
      <rPr>
        <sz val="16"/>
        <rFont val="Times New Roman"/>
        <charset val="134"/>
      </rPr>
      <t>900</t>
    </r>
    <r>
      <rPr>
        <sz val="16"/>
        <rFont val="方正仿宋_GBK"/>
        <charset val="134"/>
      </rPr>
      <t>余户农户受益。</t>
    </r>
    <r>
      <rPr>
        <sz val="16"/>
        <rFont val="Times New Roman"/>
        <charset val="134"/>
      </rPr>
      <t xml:space="preserve">
</t>
    </r>
  </si>
  <si>
    <r>
      <rPr>
        <sz val="16"/>
        <rFont val="方正仿宋_GBK"/>
        <charset val="134"/>
      </rPr>
      <t>城口县岚天乡</t>
    </r>
    <r>
      <rPr>
        <sz val="16"/>
        <rFont val="Times New Roman"/>
        <charset val="134"/>
      </rPr>
      <t>2023</t>
    </r>
    <r>
      <rPr>
        <sz val="16"/>
        <rFont val="方正仿宋_GBK"/>
        <charset val="134"/>
      </rPr>
      <t>年星月村</t>
    </r>
    <r>
      <rPr>
        <sz val="16"/>
        <rFont val="Times New Roman"/>
        <charset val="134"/>
      </rPr>
      <t>5</t>
    </r>
    <r>
      <rPr>
        <sz val="16"/>
        <rFont val="方正仿宋_GBK"/>
        <charset val="134"/>
      </rPr>
      <t>社田湾</t>
    </r>
    <r>
      <rPr>
        <sz val="16"/>
        <rFont val="Times New Roman"/>
        <charset val="134"/>
      </rPr>
      <t>-</t>
    </r>
    <r>
      <rPr>
        <sz val="16"/>
        <rFont val="方正仿宋_GBK"/>
        <charset val="134"/>
      </rPr>
      <t>红岸村</t>
    </r>
    <r>
      <rPr>
        <sz val="16"/>
        <rFont val="Times New Roman"/>
        <charset val="134"/>
      </rPr>
      <t>2</t>
    </r>
    <r>
      <rPr>
        <sz val="16"/>
        <rFont val="方正仿宋_GBK"/>
        <charset val="134"/>
      </rPr>
      <t>社桃树湾道路自然村通硬化工程</t>
    </r>
  </si>
  <si>
    <r>
      <rPr>
        <sz val="16"/>
        <rFont val="方正仿宋_GBK"/>
        <charset val="134"/>
      </rPr>
      <t>对</t>
    </r>
    <r>
      <rPr>
        <sz val="16"/>
        <rFont val="Times New Roman"/>
        <charset val="134"/>
      </rPr>
      <t>3</t>
    </r>
    <r>
      <rPr>
        <sz val="16"/>
        <rFont val="方正仿宋_GBK"/>
        <charset val="134"/>
      </rPr>
      <t>公里村级道路进行硬化。</t>
    </r>
  </si>
  <si>
    <r>
      <rPr>
        <sz val="16"/>
        <rFont val="方正仿宋_GBK"/>
        <charset val="134"/>
      </rPr>
      <t>项目实施可解决星月村、红岸村</t>
    </r>
    <r>
      <rPr>
        <sz val="16"/>
        <rFont val="Times New Roman"/>
        <charset val="134"/>
      </rPr>
      <t>103</t>
    </r>
    <r>
      <rPr>
        <sz val="16"/>
        <rFont val="方正仿宋_GBK"/>
        <charset val="134"/>
      </rPr>
      <t>人（其中脱贫户</t>
    </r>
    <r>
      <rPr>
        <sz val="16"/>
        <rFont val="Times New Roman"/>
        <charset val="134"/>
      </rPr>
      <t>7</t>
    </r>
    <r>
      <rPr>
        <sz val="16"/>
        <rFont val="方正仿宋_GBK"/>
        <charset val="134"/>
      </rPr>
      <t>户</t>
    </r>
    <r>
      <rPr>
        <sz val="16"/>
        <rFont val="Times New Roman"/>
        <charset val="134"/>
      </rPr>
      <t>27</t>
    </r>
    <r>
      <rPr>
        <sz val="16"/>
        <rFont val="方正仿宋_GBK"/>
        <charset val="134"/>
      </rPr>
      <t>人）产品运输问题，可带动畜禽养殖、高山蔬菜、中药材、板栗、蜂蜜等产业发展。</t>
    </r>
  </si>
  <si>
    <r>
      <rPr>
        <sz val="16"/>
        <rFont val="Times New Roman"/>
        <charset val="134"/>
      </rPr>
      <t>30</t>
    </r>
    <r>
      <rPr>
        <sz val="16"/>
        <rFont val="方正仿宋_GBK"/>
        <charset val="134"/>
      </rPr>
      <t>人参与项目决策、会议，产业运输交通条件，降低农产品运输成本、增加群众生产经营收入。</t>
    </r>
  </si>
  <si>
    <r>
      <rPr>
        <sz val="16"/>
        <rFont val="方正仿宋_GBK"/>
        <charset val="134"/>
      </rPr>
      <t>硬化乡村道路</t>
    </r>
    <r>
      <rPr>
        <sz val="16"/>
        <rFont val="Times New Roman"/>
        <charset val="134"/>
      </rPr>
      <t>3</t>
    </r>
    <r>
      <rPr>
        <sz val="16"/>
        <rFont val="方正仿宋_GBK"/>
        <charset val="134"/>
      </rPr>
      <t>公里。</t>
    </r>
  </si>
  <si>
    <r>
      <rPr>
        <sz val="16"/>
        <rFont val="方正仿宋_GBK"/>
        <charset val="134"/>
      </rPr>
      <t>项目完工及时率</t>
    </r>
    <r>
      <rPr>
        <sz val="16"/>
        <rFont val="Times New Roman"/>
        <charset val="134"/>
      </rPr>
      <t>≥100%</t>
    </r>
  </si>
  <si>
    <r>
      <rPr>
        <sz val="16"/>
        <rFont val="方正仿宋_GBK"/>
        <charset val="134"/>
      </rPr>
      <t>方便农产品运输，提升群众生产性收入</t>
    </r>
    <r>
      <rPr>
        <sz val="16"/>
        <rFont val="Times New Roman"/>
        <charset val="134"/>
      </rPr>
      <t>100</t>
    </r>
    <r>
      <rPr>
        <sz val="16"/>
        <rFont val="方正仿宋_GBK"/>
        <charset val="134"/>
      </rPr>
      <t>元</t>
    </r>
    <r>
      <rPr>
        <sz val="16"/>
        <rFont val="Times New Roman"/>
        <charset val="134"/>
      </rPr>
      <t>/</t>
    </r>
    <r>
      <rPr>
        <sz val="16"/>
        <rFont val="方正仿宋_GBK"/>
        <charset val="134"/>
      </rPr>
      <t>户，保障群众出行安全。</t>
    </r>
  </si>
  <si>
    <r>
      <rPr>
        <sz val="16"/>
        <rFont val="方正仿宋_GBK"/>
        <charset val="134"/>
      </rPr>
      <t>星月村、红岸村</t>
    </r>
    <r>
      <rPr>
        <sz val="16"/>
        <rFont val="Times New Roman"/>
        <charset val="134"/>
      </rPr>
      <t>103</t>
    </r>
    <r>
      <rPr>
        <sz val="16"/>
        <rFont val="方正仿宋_GBK"/>
        <charset val="134"/>
      </rPr>
      <t>人（其中脱贫户</t>
    </r>
    <r>
      <rPr>
        <sz val="16"/>
        <rFont val="Times New Roman"/>
        <charset val="134"/>
      </rPr>
      <t>7</t>
    </r>
    <r>
      <rPr>
        <sz val="16"/>
        <rFont val="方正仿宋_GBK"/>
        <charset val="134"/>
      </rPr>
      <t>户</t>
    </r>
    <r>
      <rPr>
        <sz val="16"/>
        <rFont val="Times New Roman"/>
        <charset val="134"/>
      </rPr>
      <t>27</t>
    </r>
    <r>
      <rPr>
        <sz val="16"/>
        <rFont val="方正仿宋_GBK"/>
        <charset val="134"/>
      </rPr>
      <t>人）收益</t>
    </r>
  </si>
  <si>
    <r>
      <rPr>
        <sz val="16"/>
        <rFont val="方正仿宋_GBK"/>
        <charset val="134"/>
      </rPr>
      <t>使用年限</t>
    </r>
    <r>
      <rPr>
        <sz val="16"/>
        <rFont val="Times New Roman"/>
        <charset val="134"/>
      </rPr>
      <t>≥3</t>
    </r>
    <r>
      <rPr>
        <sz val="16"/>
        <rFont val="方正仿宋_GBK"/>
        <charset val="134"/>
      </rPr>
      <t>年。</t>
    </r>
  </si>
  <si>
    <r>
      <rPr>
        <sz val="16"/>
        <rFont val="方正仿宋_GBK"/>
        <charset val="134"/>
      </rPr>
      <t>城口县岚天乡</t>
    </r>
    <r>
      <rPr>
        <sz val="16"/>
        <rFont val="Times New Roman"/>
        <charset val="134"/>
      </rPr>
      <t>2024</t>
    </r>
    <r>
      <rPr>
        <sz val="16"/>
        <rFont val="方正仿宋_GBK"/>
        <charset val="134"/>
      </rPr>
      <t>年星月村</t>
    </r>
    <r>
      <rPr>
        <sz val="16"/>
        <rFont val="Times New Roman"/>
        <charset val="134"/>
      </rPr>
      <t>1</t>
    </r>
    <r>
      <rPr>
        <sz val="16"/>
        <rFont val="方正仿宋_GBK"/>
        <charset val="134"/>
      </rPr>
      <t>社关平桥至大水井自然村通硬化工程</t>
    </r>
  </si>
  <si>
    <r>
      <rPr>
        <sz val="16"/>
        <rFont val="方正仿宋_GBK"/>
        <charset val="134"/>
      </rPr>
      <t>对</t>
    </r>
    <r>
      <rPr>
        <sz val="16"/>
        <rFont val="Times New Roman"/>
        <charset val="134"/>
      </rPr>
      <t>6.1</t>
    </r>
    <r>
      <rPr>
        <sz val="16"/>
        <rFont val="方正仿宋_GBK"/>
        <charset val="134"/>
      </rPr>
      <t>公里村级道路进行硬化。</t>
    </r>
  </si>
  <si>
    <r>
      <rPr>
        <sz val="16"/>
        <rFont val="方正仿宋_GBK"/>
        <charset val="134"/>
      </rPr>
      <t>项目实施可解决星月村</t>
    </r>
    <r>
      <rPr>
        <sz val="16"/>
        <rFont val="Times New Roman"/>
        <charset val="134"/>
      </rPr>
      <t>127</t>
    </r>
    <r>
      <rPr>
        <sz val="16"/>
        <rFont val="方正仿宋_GBK"/>
        <charset val="134"/>
      </rPr>
      <t>人（其中脱贫户</t>
    </r>
    <r>
      <rPr>
        <sz val="16"/>
        <rFont val="Times New Roman"/>
        <charset val="134"/>
      </rPr>
      <t>14</t>
    </r>
    <r>
      <rPr>
        <sz val="16"/>
        <rFont val="方正仿宋_GBK"/>
        <charset val="134"/>
      </rPr>
      <t>户</t>
    </r>
    <r>
      <rPr>
        <sz val="16"/>
        <rFont val="Times New Roman"/>
        <charset val="134"/>
      </rPr>
      <t>58</t>
    </r>
    <r>
      <rPr>
        <sz val="16"/>
        <rFont val="方正仿宋_GBK"/>
        <charset val="134"/>
      </rPr>
      <t>人）产品运输问题，可带动畜禽养殖、高山蔬菜、中药材、板栗、蜂蜜等产业发展。</t>
    </r>
  </si>
  <si>
    <r>
      <rPr>
        <sz val="16"/>
        <rFont val="方正仿宋_GBK"/>
        <charset val="134"/>
      </rPr>
      <t>硬化乡村道路</t>
    </r>
    <r>
      <rPr>
        <sz val="16"/>
        <rFont val="Times New Roman"/>
        <charset val="134"/>
      </rPr>
      <t>6.1</t>
    </r>
    <r>
      <rPr>
        <sz val="16"/>
        <rFont val="方正仿宋_GBK"/>
        <charset val="134"/>
      </rPr>
      <t>公里。</t>
    </r>
  </si>
  <si>
    <r>
      <rPr>
        <sz val="16"/>
        <rFont val="方正仿宋_GBK"/>
        <charset val="134"/>
      </rPr>
      <t>星月村、</t>
    </r>
    <r>
      <rPr>
        <sz val="16"/>
        <rFont val="Times New Roman"/>
        <charset val="134"/>
      </rPr>
      <t>127</t>
    </r>
    <r>
      <rPr>
        <sz val="16"/>
        <rFont val="方正仿宋_GBK"/>
        <charset val="134"/>
      </rPr>
      <t>人（其中脱贫户</t>
    </r>
    <r>
      <rPr>
        <sz val="16"/>
        <rFont val="Times New Roman"/>
        <charset val="134"/>
      </rPr>
      <t>14</t>
    </r>
    <r>
      <rPr>
        <sz val="16"/>
        <rFont val="方正仿宋_GBK"/>
        <charset val="134"/>
      </rPr>
      <t>户</t>
    </r>
    <r>
      <rPr>
        <sz val="16"/>
        <rFont val="Times New Roman"/>
        <charset val="134"/>
      </rPr>
      <t>58</t>
    </r>
    <r>
      <rPr>
        <sz val="16"/>
        <rFont val="方正仿宋_GBK"/>
        <charset val="134"/>
      </rPr>
      <t>人）收益</t>
    </r>
  </si>
  <si>
    <r>
      <rPr>
        <sz val="16"/>
        <rFont val="方正仿宋_GBK"/>
        <charset val="134"/>
      </rPr>
      <t>城口县</t>
    </r>
    <r>
      <rPr>
        <sz val="16"/>
        <rFont val="Times New Roman"/>
        <charset val="0"/>
      </rPr>
      <t>2024</t>
    </r>
    <r>
      <rPr>
        <sz val="16"/>
        <rFont val="方正仿宋_GBK"/>
        <charset val="134"/>
      </rPr>
      <t>年河鱼乡赵家沟安置点产业路建设项目</t>
    </r>
  </si>
  <si>
    <r>
      <rPr>
        <sz val="16"/>
        <rFont val="方正仿宋_GBK"/>
        <charset val="134"/>
      </rPr>
      <t>新建泥接石路面约</t>
    </r>
    <r>
      <rPr>
        <sz val="16"/>
        <rFont val="Times New Roman"/>
        <charset val="0"/>
      </rPr>
      <t>800</t>
    </r>
    <r>
      <rPr>
        <sz val="16"/>
        <rFont val="方正仿宋_GBK"/>
        <charset val="134"/>
      </rPr>
      <t>米，硬化生产便道约</t>
    </r>
    <r>
      <rPr>
        <sz val="16"/>
        <rFont val="Times New Roman"/>
        <charset val="0"/>
      </rPr>
      <t>600</t>
    </r>
    <r>
      <rPr>
        <sz val="16"/>
        <rFont val="方正仿宋_GBK"/>
        <charset val="134"/>
      </rPr>
      <t>米，挡土墙约</t>
    </r>
    <r>
      <rPr>
        <sz val="16"/>
        <rFont val="Times New Roman"/>
        <charset val="0"/>
      </rPr>
      <t>500</t>
    </r>
    <r>
      <rPr>
        <sz val="16"/>
        <rFont val="方正仿宋_GBK"/>
        <charset val="134"/>
      </rPr>
      <t>立方米等，解决搬迁户农副产品运输问题，降低运输成本，增加产业收入。</t>
    </r>
  </si>
  <si>
    <t>河鱼社区</t>
  </si>
  <si>
    <r>
      <rPr>
        <sz val="16"/>
        <rFont val="方正仿宋_GBK"/>
        <charset val="134"/>
      </rPr>
      <t>通过项目实施，盘活因交通不便而被撂荒的土地，有利于群众集中连片发展产业，提高生产效率，降低生活生产成本，增加产业收入每户</t>
    </r>
    <r>
      <rPr>
        <sz val="16"/>
        <rFont val="Times New Roman"/>
        <charset val="134"/>
      </rPr>
      <t>500</t>
    </r>
    <r>
      <rPr>
        <sz val="16"/>
        <rFont val="方正仿宋_GBK"/>
        <charset val="134"/>
      </rPr>
      <t>元</t>
    </r>
    <r>
      <rPr>
        <sz val="16"/>
        <rFont val="Times New Roman"/>
        <charset val="134"/>
      </rPr>
      <t>/</t>
    </r>
    <r>
      <rPr>
        <sz val="16"/>
        <rFont val="方正仿宋_GBK"/>
        <charset val="134"/>
      </rPr>
      <t>年。受益搬迁人口</t>
    </r>
    <r>
      <rPr>
        <sz val="16"/>
        <rFont val="Times New Roman"/>
        <charset val="134"/>
      </rPr>
      <t>90</t>
    </r>
    <r>
      <rPr>
        <sz val="16"/>
        <rFont val="方正仿宋_GBK"/>
        <charset val="134"/>
      </rPr>
      <t>余人。</t>
    </r>
  </si>
  <si>
    <r>
      <rPr>
        <sz val="16"/>
        <rFont val="方正仿宋_GBK"/>
        <charset val="134"/>
      </rPr>
      <t>一、群众参与</t>
    </r>
    <r>
      <rPr>
        <sz val="16"/>
        <rFont val="Times New Roman"/>
        <charset val="134"/>
      </rPr>
      <t>:7</t>
    </r>
    <r>
      <rPr>
        <sz val="16"/>
        <rFont val="方正仿宋_GBK"/>
        <charset val="134"/>
      </rPr>
      <t>人参与前期项目确定会议、决议，</t>
    </r>
    <r>
      <rPr>
        <sz val="16"/>
        <rFont val="Times New Roman"/>
        <charset val="134"/>
      </rPr>
      <t>15</t>
    </r>
    <r>
      <rPr>
        <sz val="16"/>
        <rFont val="方正仿宋_GBK"/>
        <charset val="134"/>
      </rPr>
      <t>余人参与入库项目的选择，</t>
    </r>
    <r>
      <rPr>
        <sz val="16"/>
        <rFont val="Times New Roman"/>
        <charset val="134"/>
      </rPr>
      <t>2</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二、利益联结机制：通过改善交通、农田水利、饮水等基础设施条件，降低</t>
    </r>
    <r>
      <rPr>
        <sz val="16"/>
        <rFont val="Times New Roman"/>
        <charset val="134"/>
      </rPr>
      <t>13</t>
    </r>
    <r>
      <rPr>
        <sz val="16"/>
        <rFont val="方正仿宋_GBK"/>
        <charset val="134"/>
      </rPr>
      <t>户脱贫户生活出行和农产品运输成本，增加脱贫户生产收入。</t>
    </r>
  </si>
  <si>
    <r>
      <rPr>
        <sz val="16"/>
        <rFont val="方正仿宋_GBK"/>
        <charset val="134"/>
      </rPr>
      <t>通过产业路建设，解决搬迁户农副产品运输问题，受益搬迁人口</t>
    </r>
    <r>
      <rPr>
        <sz val="16"/>
        <rFont val="Times New Roman"/>
        <charset val="0"/>
      </rPr>
      <t>90</t>
    </r>
    <r>
      <rPr>
        <sz val="16"/>
        <rFont val="方正仿宋_GBK"/>
        <charset val="134"/>
      </rPr>
      <t>余人</t>
    </r>
  </si>
  <si>
    <r>
      <rPr>
        <sz val="16"/>
        <rFont val="方正仿宋_GBK"/>
        <charset val="134"/>
      </rPr>
      <t>新建产业路约</t>
    </r>
    <r>
      <rPr>
        <sz val="16"/>
        <rFont val="Times New Roman"/>
        <charset val="134"/>
      </rPr>
      <t>1400</t>
    </r>
    <r>
      <rPr>
        <sz val="16"/>
        <rFont val="方正仿宋_GBK"/>
        <charset val="134"/>
      </rPr>
      <t>米。</t>
    </r>
  </si>
  <si>
    <r>
      <rPr>
        <sz val="16"/>
        <rFont val="方正仿宋_GBK"/>
        <charset val="134"/>
      </rPr>
      <t>工程验收合格率</t>
    </r>
    <r>
      <rPr>
        <sz val="16"/>
        <rFont val="Times New Roman"/>
        <charset val="0"/>
      </rPr>
      <t>100%</t>
    </r>
  </si>
  <si>
    <r>
      <rPr>
        <sz val="16"/>
        <rFont val="方正仿宋_GBK"/>
        <charset val="134"/>
      </rPr>
      <t>项目总投资</t>
    </r>
    <r>
      <rPr>
        <sz val="16"/>
        <rFont val="Times New Roman"/>
        <charset val="0"/>
      </rPr>
      <t>≤95</t>
    </r>
    <r>
      <rPr>
        <sz val="16"/>
        <rFont val="方正仿宋_GBK"/>
        <charset val="134"/>
      </rPr>
      <t>万</t>
    </r>
  </si>
  <si>
    <r>
      <rPr>
        <sz val="16"/>
        <rFont val="方正仿宋_GBK"/>
        <charset val="134"/>
      </rPr>
      <t>减少出行支出</t>
    </r>
    <r>
      <rPr>
        <sz val="16"/>
        <rFont val="Times New Roman"/>
        <charset val="0"/>
      </rPr>
      <t>1000</t>
    </r>
    <r>
      <rPr>
        <sz val="16"/>
        <rFont val="方正仿宋_GBK"/>
        <charset val="134"/>
      </rPr>
      <t>元</t>
    </r>
    <r>
      <rPr>
        <sz val="16"/>
        <rFont val="Times New Roman"/>
        <charset val="0"/>
      </rPr>
      <t>/</t>
    </r>
    <r>
      <rPr>
        <sz val="16"/>
        <rFont val="方正仿宋_GBK"/>
        <charset val="134"/>
      </rPr>
      <t>户</t>
    </r>
  </si>
  <si>
    <r>
      <rPr>
        <sz val="16"/>
        <rFont val="方正仿宋_GBK"/>
        <charset val="134"/>
      </rPr>
      <t>受益搬迁人口约</t>
    </r>
    <r>
      <rPr>
        <sz val="16"/>
        <rFont val="Times New Roman"/>
        <charset val="134"/>
      </rPr>
      <t>90</t>
    </r>
    <r>
      <rPr>
        <sz val="16"/>
        <rFont val="方正仿宋_GBK"/>
        <charset val="134"/>
      </rPr>
      <t>人</t>
    </r>
  </si>
  <si>
    <r>
      <rPr>
        <sz val="16"/>
        <rFont val="方正仿宋_GBK"/>
        <charset val="134"/>
      </rPr>
      <t>维修使用年限</t>
    </r>
    <r>
      <rPr>
        <sz val="16"/>
        <rFont val="Times New Roman"/>
        <charset val="0"/>
      </rPr>
      <t>≥10</t>
    </r>
    <r>
      <rPr>
        <sz val="16"/>
        <rFont val="方正仿宋_GBK"/>
        <charset val="134"/>
      </rPr>
      <t>年</t>
    </r>
  </si>
  <si>
    <r>
      <rPr>
        <sz val="16"/>
        <rFont val="方正仿宋_GBK"/>
        <charset val="134"/>
      </rPr>
      <t>受益对象满意度</t>
    </r>
    <r>
      <rPr>
        <sz val="16"/>
        <rFont val="Times New Roman"/>
        <charset val="0"/>
      </rPr>
      <t>≥95%</t>
    </r>
  </si>
  <si>
    <t>河鱼乡人民政府</t>
  </si>
  <si>
    <r>
      <rPr>
        <sz val="16"/>
        <rFont val="方正仿宋_GBK"/>
        <charset val="134"/>
      </rPr>
      <t>约</t>
    </r>
    <r>
      <rPr>
        <sz val="16"/>
        <rFont val="Times New Roman"/>
        <charset val="0"/>
      </rPr>
      <t>90</t>
    </r>
    <r>
      <rPr>
        <sz val="16"/>
        <rFont val="方正仿宋_GBK"/>
        <charset val="134"/>
      </rPr>
      <t>余人</t>
    </r>
  </si>
  <si>
    <r>
      <rPr>
        <sz val="16"/>
        <rFont val="方正仿宋_GBK"/>
        <charset val="134"/>
      </rPr>
      <t>约</t>
    </r>
    <r>
      <rPr>
        <sz val="16"/>
        <rFont val="Times New Roman"/>
        <charset val="0"/>
      </rPr>
      <t>30</t>
    </r>
    <r>
      <rPr>
        <sz val="16"/>
        <rFont val="方正仿宋_GBK"/>
        <charset val="134"/>
      </rPr>
      <t>余人</t>
    </r>
  </si>
  <si>
    <t>林璨</t>
  </si>
  <si>
    <r>
      <rPr>
        <sz val="16"/>
        <rFont val="方正仿宋_GBK"/>
        <charset val="134"/>
      </rPr>
      <t>城口县</t>
    </r>
    <r>
      <rPr>
        <sz val="16"/>
        <rFont val="Times New Roman"/>
        <charset val="134"/>
      </rPr>
      <t>2024</t>
    </r>
    <r>
      <rPr>
        <sz val="16"/>
        <rFont val="方正仿宋_GBK"/>
        <charset val="134"/>
      </rPr>
      <t>年河鱼乡河鱼社区、大店村、高洪村林果产业技改</t>
    </r>
  </si>
  <si>
    <r>
      <rPr>
        <sz val="16"/>
        <rFont val="方正仿宋_GBK"/>
        <charset val="134"/>
      </rPr>
      <t>对河鱼社区在地的</t>
    </r>
    <r>
      <rPr>
        <sz val="16"/>
        <rFont val="Times New Roman"/>
        <charset val="134"/>
      </rPr>
      <t>1000</t>
    </r>
    <r>
      <rPr>
        <sz val="16"/>
        <rFont val="方正仿宋_GBK"/>
        <charset val="134"/>
      </rPr>
      <t>亩核桃树实施技改（修枝和嫁接提高产量和品质）。</t>
    </r>
  </si>
  <si>
    <t>河鱼社区、大店村、高洪村</t>
  </si>
  <si>
    <r>
      <rPr>
        <sz val="16"/>
        <rFont val="方正仿宋_GBK"/>
        <charset val="134"/>
      </rPr>
      <t>改良核桃品质提高市场竞争力。促进</t>
    </r>
    <r>
      <rPr>
        <sz val="16"/>
        <rFont val="Times New Roman"/>
        <charset val="134"/>
      </rPr>
      <t>300</t>
    </r>
    <r>
      <rPr>
        <sz val="16"/>
        <rFont val="方正仿宋_GBK"/>
        <charset val="134"/>
      </rPr>
      <t>余户增收，其中脱贫户</t>
    </r>
    <r>
      <rPr>
        <sz val="16"/>
        <rFont val="Times New Roman"/>
        <charset val="134"/>
      </rPr>
      <t>52</t>
    </r>
    <r>
      <rPr>
        <sz val="16"/>
        <rFont val="方正仿宋_GBK"/>
        <charset val="134"/>
      </rPr>
      <t>户。</t>
    </r>
  </si>
  <si>
    <t>对原来没有产量的核桃树改造后增加产量和收入。</t>
  </si>
  <si>
    <r>
      <rPr>
        <sz val="16"/>
        <rFont val="方正仿宋_GBK"/>
        <charset val="134"/>
      </rPr>
      <t>对河鱼社区在地的</t>
    </r>
    <r>
      <rPr>
        <sz val="16"/>
        <rFont val="Times New Roman"/>
        <charset val="134"/>
      </rPr>
      <t>1000</t>
    </r>
    <r>
      <rPr>
        <sz val="16"/>
        <rFont val="方正仿宋_GBK"/>
        <charset val="134"/>
      </rPr>
      <t>亩核桃树实施技改（修枝和嫁接提高产量和品质）</t>
    </r>
  </si>
  <si>
    <t>按照相关标准给予技改补助</t>
  </si>
  <si>
    <r>
      <rPr>
        <sz val="16"/>
        <rFont val="方正仿宋_GBK"/>
        <charset val="134"/>
      </rPr>
      <t>每亩投入改造资金</t>
    </r>
    <r>
      <rPr>
        <sz val="16"/>
        <rFont val="Times New Roman"/>
        <charset val="134"/>
      </rPr>
      <t>500</t>
    </r>
    <r>
      <rPr>
        <sz val="16"/>
        <rFont val="方正仿宋_GBK"/>
        <charset val="134"/>
      </rPr>
      <t>元</t>
    </r>
  </si>
  <si>
    <r>
      <rPr>
        <sz val="16"/>
        <rFont val="方正仿宋_GBK"/>
        <charset val="134"/>
      </rPr>
      <t>户均增收</t>
    </r>
    <r>
      <rPr>
        <sz val="16"/>
        <rFont val="Times New Roman"/>
        <charset val="134"/>
      </rPr>
      <t>2500</t>
    </r>
    <r>
      <rPr>
        <sz val="16"/>
        <rFont val="方正仿宋_GBK"/>
        <charset val="134"/>
      </rPr>
      <t>元</t>
    </r>
  </si>
  <si>
    <r>
      <rPr>
        <sz val="16"/>
        <rFont val="Times New Roman"/>
        <charset val="134"/>
      </rPr>
      <t>120</t>
    </r>
    <r>
      <rPr>
        <sz val="16"/>
        <rFont val="方正仿宋_GBK"/>
        <charset val="134"/>
      </rPr>
      <t>户</t>
    </r>
    <r>
      <rPr>
        <sz val="16"/>
        <rFont val="Times New Roman"/>
        <charset val="134"/>
      </rPr>
      <t>495</t>
    </r>
    <r>
      <rPr>
        <sz val="16"/>
        <rFont val="方正仿宋_GBK"/>
        <charset val="134"/>
      </rPr>
      <t>人受益</t>
    </r>
  </si>
  <si>
    <r>
      <rPr>
        <sz val="16"/>
        <rFont val="方正仿宋_GBK"/>
        <charset val="134"/>
      </rPr>
      <t>每年可增加干果产量</t>
    </r>
    <r>
      <rPr>
        <sz val="16"/>
        <rFont val="Times New Roman"/>
        <charset val="134"/>
      </rPr>
      <t>60</t>
    </r>
    <r>
      <rPr>
        <sz val="16"/>
        <rFont val="方正仿宋_GBK"/>
        <charset val="134"/>
      </rPr>
      <t>吨</t>
    </r>
    <r>
      <rPr>
        <sz val="16"/>
        <rFont val="Times New Roman"/>
        <charset val="134"/>
      </rPr>
      <t>,</t>
    </r>
    <r>
      <rPr>
        <sz val="16"/>
        <rFont val="方正仿宋_GBK"/>
        <charset val="134"/>
      </rPr>
      <t>增加收入</t>
    </r>
    <r>
      <rPr>
        <sz val="16"/>
        <rFont val="Times New Roman"/>
        <charset val="134"/>
      </rPr>
      <t>70</t>
    </r>
    <r>
      <rPr>
        <sz val="16"/>
        <rFont val="方正仿宋_GBK"/>
        <charset val="134"/>
      </rPr>
      <t>万元。</t>
    </r>
  </si>
  <si>
    <t>≥95%</t>
  </si>
  <si>
    <r>
      <rPr>
        <sz val="16"/>
        <rFont val="Times New Roman"/>
        <charset val="134"/>
      </rPr>
      <t>2687</t>
    </r>
    <r>
      <rPr>
        <sz val="16"/>
        <rFont val="方正仿宋_GBK"/>
        <charset val="134"/>
      </rPr>
      <t>人</t>
    </r>
  </si>
  <si>
    <r>
      <rPr>
        <sz val="16"/>
        <rFont val="Times New Roman"/>
        <charset val="134"/>
      </rPr>
      <t>571</t>
    </r>
    <r>
      <rPr>
        <sz val="16"/>
        <rFont val="方正仿宋_GBK"/>
        <charset val="134"/>
      </rPr>
      <t>人</t>
    </r>
  </si>
  <si>
    <r>
      <rPr>
        <sz val="16"/>
        <rFont val="方正仿宋_GBK"/>
        <charset val="134"/>
      </rPr>
      <t>城口县</t>
    </r>
    <r>
      <rPr>
        <sz val="16"/>
        <rFont val="Times New Roman"/>
        <charset val="0"/>
      </rPr>
      <t>2024</t>
    </r>
    <r>
      <rPr>
        <sz val="16"/>
        <rFont val="方正仿宋_GBK"/>
        <charset val="134"/>
      </rPr>
      <t>年河鱼乡平溪村老腊肉股权化改革项目</t>
    </r>
  </si>
  <si>
    <r>
      <rPr>
        <sz val="16"/>
        <rFont val="方正仿宋_GBK"/>
        <charset val="134"/>
      </rPr>
      <t>收储本村农户土胚旧房一栋占地面积约</t>
    </r>
    <r>
      <rPr>
        <sz val="16"/>
        <rFont val="Times New Roman"/>
        <charset val="0"/>
      </rPr>
      <t>400</t>
    </r>
    <r>
      <rPr>
        <sz val="16"/>
        <rFont val="方正仿宋_GBK"/>
        <charset val="134"/>
      </rPr>
      <t>㎡，产权属村集体所有，改造为腊肉加工用房（盐渍、烘干、储存），按照</t>
    </r>
    <r>
      <rPr>
        <sz val="16"/>
        <rFont val="Times New Roman"/>
        <charset val="0"/>
      </rPr>
      <t>5:5</t>
    </r>
    <r>
      <rPr>
        <sz val="16"/>
        <rFont val="方正仿宋_GBK"/>
        <charset val="134"/>
      </rPr>
      <t>的比例，预计总投入</t>
    </r>
    <r>
      <rPr>
        <sz val="16"/>
        <rFont val="Times New Roman"/>
        <charset val="0"/>
      </rPr>
      <t>60</t>
    </r>
    <r>
      <rPr>
        <sz val="16"/>
        <rFont val="方正仿宋_GBK"/>
        <charset val="134"/>
      </rPr>
      <t>万元，其中财政投入</t>
    </r>
    <r>
      <rPr>
        <sz val="16"/>
        <rFont val="Times New Roman"/>
        <charset val="0"/>
      </rPr>
      <t>40</t>
    </r>
    <r>
      <rPr>
        <sz val="16"/>
        <rFont val="方正仿宋_GBK"/>
        <charset val="134"/>
      </rPr>
      <t>万元，市场主体投资</t>
    </r>
    <r>
      <rPr>
        <sz val="16"/>
        <rFont val="Times New Roman"/>
        <charset val="0"/>
      </rPr>
      <t>20</t>
    </r>
    <r>
      <rPr>
        <sz val="16"/>
        <rFont val="方正仿宋_GBK"/>
        <charset val="134"/>
      </rPr>
      <t>万元，村集体持股</t>
    </r>
    <r>
      <rPr>
        <sz val="16"/>
        <rFont val="Times New Roman"/>
        <charset val="0"/>
      </rPr>
      <t>20</t>
    </r>
    <r>
      <rPr>
        <sz val="16"/>
        <rFont val="方正仿宋_GBK"/>
        <charset val="134"/>
      </rPr>
      <t>万元。</t>
    </r>
  </si>
  <si>
    <t>平溪村</t>
  </si>
  <si>
    <r>
      <rPr>
        <sz val="16"/>
        <rFont val="方正仿宋_GBK"/>
        <charset val="134"/>
      </rPr>
      <t>通过腊肉加工坊的完成我村每年出栏的</t>
    </r>
    <r>
      <rPr>
        <sz val="16"/>
        <rFont val="Times New Roman"/>
        <charset val="134"/>
      </rPr>
      <t>1000</t>
    </r>
    <r>
      <rPr>
        <sz val="16"/>
        <rFont val="方正仿宋_GBK"/>
        <charset val="134"/>
      </rPr>
      <t>至</t>
    </r>
    <r>
      <rPr>
        <sz val="16"/>
        <rFont val="Times New Roman"/>
        <charset val="134"/>
      </rPr>
      <t>2500</t>
    </r>
    <r>
      <rPr>
        <sz val="16"/>
        <rFont val="方正仿宋_GBK"/>
        <charset val="134"/>
      </rPr>
      <t>头生猪（其中有</t>
    </r>
    <r>
      <rPr>
        <sz val="16"/>
        <rFont val="Times New Roman"/>
        <charset val="134"/>
      </rPr>
      <t>5</t>
    </r>
    <r>
      <rPr>
        <sz val="16"/>
        <rFont val="方正仿宋_GBK"/>
        <charset val="134"/>
      </rPr>
      <t>户年出栏</t>
    </r>
    <r>
      <rPr>
        <sz val="16"/>
        <rFont val="Times New Roman"/>
        <charset val="134"/>
      </rPr>
      <t>20</t>
    </r>
    <r>
      <rPr>
        <sz val="16"/>
        <rFont val="方正仿宋_GBK"/>
        <charset val="134"/>
      </rPr>
      <t>至</t>
    </r>
    <r>
      <rPr>
        <sz val="16"/>
        <rFont val="Times New Roman"/>
        <charset val="134"/>
      </rPr>
      <t>200</t>
    </r>
    <r>
      <rPr>
        <sz val="16"/>
        <rFont val="方正仿宋_GBK"/>
        <charset val="134"/>
      </rPr>
      <t>头，</t>
    </r>
    <r>
      <rPr>
        <sz val="16"/>
        <rFont val="Times New Roman"/>
        <charset val="134"/>
      </rPr>
      <t>20</t>
    </r>
    <r>
      <rPr>
        <sz val="16"/>
        <rFont val="方正仿宋_GBK"/>
        <charset val="134"/>
      </rPr>
      <t>头以下有</t>
    </r>
    <r>
      <rPr>
        <sz val="16"/>
        <rFont val="Times New Roman"/>
        <charset val="134"/>
      </rPr>
      <t>100</t>
    </r>
    <r>
      <rPr>
        <sz val="16"/>
        <rFont val="方正仿宋_GBK"/>
        <charset val="134"/>
      </rPr>
      <t>余户）后期经过发展预计全村年出栏生猪</t>
    </r>
    <r>
      <rPr>
        <sz val="16"/>
        <rFont val="Times New Roman"/>
        <charset val="134"/>
      </rPr>
      <t>3000</t>
    </r>
    <r>
      <rPr>
        <sz val="16"/>
        <rFont val="方正仿宋_GBK"/>
        <charset val="134"/>
      </rPr>
      <t>至</t>
    </r>
    <r>
      <rPr>
        <sz val="16"/>
        <rFont val="Times New Roman"/>
        <charset val="134"/>
      </rPr>
      <t>4000</t>
    </r>
    <r>
      <rPr>
        <sz val="16"/>
        <rFont val="方正仿宋_GBK"/>
        <charset val="134"/>
      </rPr>
      <t>头，使全村每年农户户均增收</t>
    </r>
    <r>
      <rPr>
        <sz val="16"/>
        <rFont val="Times New Roman"/>
        <charset val="134"/>
      </rPr>
      <t>1000</t>
    </r>
    <r>
      <rPr>
        <sz val="16"/>
        <rFont val="方正仿宋_GBK"/>
        <charset val="134"/>
      </rPr>
      <t>元以上，村集体按照一定的比例进行分红。</t>
    </r>
  </si>
  <si>
    <r>
      <rPr>
        <sz val="16"/>
        <rFont val="方正仿宋_GBK"/>
        <charset val="134"/>
      </rPr>
      <t>一、群众参与</t>
    </r>
    <r>
      <rPr>
        <sz val="16"/>
        <rFont val="Times New Roman"/>
        <charset val="134"/>
      </rPr>
      <t>:7</t>
    </r>
    <r>
      <rPr>
        <sz val="16"/>
        <rFont val="方正仿宋_GBK"/>
        <charset val="134"/>
      </rPr>
      <t>人参与前期项目确定会议、决议，</t>
    </r>
    <r>
      <rPr>
        <sz val="16"/>
        <rFont val="Times New Roman"/>
        <charset val="134"/>
      </rPr>
      <t>15</t>
    </r>
    <r>
      <rPr>
        <sz val="16"/>
        <rFont val="方正仿宋_GBK"/>
        <charset val="134"/>
      </rPr>
      <t>余人参与入库项目的选择，</t>
    </r>
    <r>
      <rPr>
        <sz val="16"/>
        <rFont val="Times New Roman"/>
        <charset val="134"/>
      </rPr>
      <t>2</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二、利益联结机制：通过腊肉加工坊的完成我村每年出栏的</t>
    </r>
    <r>
      <rPr>
        <sz val="16"/>
        <rFont val="Times New Roman"/>
        <charset val="134"/>
      </rPr>
      <t>1000</t>
    </r>
    <r>
      <rPr>
        <sz val="16"/>
        <rFont val="方正仿宋_GBK"/>
        <charset val="134"/>
      </rPr>
      <t>至</t>
    </r>
    <r>
      <rPr>
        <sz val="16"/>
        <rFont val="Times New Roman"/>
        <charset val="134"/>
      </rPr>
      <t>2500</t>
    </r>
    <r>
      <rPr>
        <sz val="16"/>
        <rFont val="方正仿宋_GBK"/>
        <charset val="134"/>
      </rPr>
      <t>头生猪，村集体按照一定的比例进行分红，使农户每年增收。</t>
    </r>
  </si>
  <si>
    <r>
      <rPr>
        <sz val="16"/>
        <rFont val="方正仿宋_GBK"/>
        <charset val="134"/>
      </rPr>
      <t>深挖农产品的价值，增加群众对产业发展的动力并提高年收入</t>
    </r>
    <r>
      <rPr>
        <sz val="16"/>
        <rFont val="Times New Roman"/>
        <charset val="0"/>
      </rPr>
      <t>≥1000</t>
    </r>
    <r>
      <rPr>
        <sz val="16"/>
        <rFont val="方正仿宋_GBK"/>
        <charset val="134"/>
      </rPr>
      <t>元。</t>
    </r>
  </si>
  <si>
    <r>
      <rPr>
        <sz val="16"/>
        <rFont val="方正仿宋_GBK"/>
        <charset val="134"/>
      </rPr>
      <t>改造腊肉加工坊约</t>
    </r>
    <r>
      <rPr>
        <sz val="16"/>
        <rFont val="Times New Roman"/>
        <charset val="134"/>
      </rPr>
      <t>400</t>
    </r>
    <r>
      <rPr>
        <sz val="16"/>
        <rFont val="方正仿宋_GBK"/>
        <charset val="134"/>
      </rPr>
      <t>平方米。</t>
    </r>
  </si>
  <si>
    <r>
      <rPr>
        <sz val="16"/>
        <rFont val="方正仿宋_GBK"/>
        <charset val="134"/>
      </rPr>
      <t>项目总投资</t>
    </r>
    <r>
      <rPr>
        <sz val="16"/>
        <rFont val="Times New Roman"/>
        <charset val="0"/>
      </rPr>
      <t>≤40</t>
    </r>
    <r>
      <rPr>
        <sz val="16"/>
        <rFont val="方正仿宋_GBK"/>
        <charset val="134"/>
      </rPr>
      <t>万</t>
    </r>
  </si>
  <si>
    <r>
      <rPr>
        <sz val="16"/>
        <rFont val="方正仿宋_GBK"/>
        <charset val="134"/>
      </rPr>
      <t>增加户均产业年收入</t>
    </r>
    <r>
      <rPr>
        <sz val="16"/>
        <rFont val="Times New Roman"/>
        <charset val="0"/>
      </rPr>
      <t>≥1000</t>
    </r>
    <r>
      <rPr>
        <sz val="16"/>
        <rFont val="方正仿宋_GBK"/>
        <charset val="134"/>
      </rPr>
      <t>元</t>
    </r>
  </si>
  <si>
    <r>
      <rPr>
        <sz val="16"/>
        <rFont val="方正仿宋_GBK"/>
        <charset val="134"/>
      </rPr>
      <t>受益脱贫人口约</t>
    </r>
    <r>
      <rPr>
        <sz val="16"/>
        <rFont val="Times New Roman"/>
        <charset val="0"/>
      </rPr>
      <t>50</t>
    </r>
    <r>
      <rPr>
        <sz val="16"/>
        <rFont val="方正仿宋_GBK"/>
        <charset val="134"/>
      </rPr>
      <t>余人。</t>
    </r>
  </si>
  <si>
    <r>
      <rPr>
        <sz val="16"/>
        <rFont val="方正仿宋_GBK"/>
        <charset val="134"/>
      </rPr>
      <t>维修使用年限</t>
    </r>
    <r>
      <rPr>
        <sz val="16"/>
        <rFont val="Times New Roman"/>
        <charset val="0"/>
      </rPr>
      <t>≥10</t>
    </r>
    <r>
      <rPr>
        <sz val="16"/>
        <rFont val="方正仿宋_GBK"/>
        <charset val="134"/>
      </rPr>
      <t>年。</t>
    </r>
  </si>
  <si>
    <r>
      <rPr>
        <sz val="16"/>
        <rFont val="方正仿宋_GBK"/>
        <charset val="134"/>
      </rPr>
      <t>约</t>
    </r>
    <r>
      <rPr>
        <sz val="16"/>
        <rFont val="Times New Roman"/>
        <charset val="0"/>
      </rPr>
      <t>50</t>
    </r>
    <r>
      <rPr>
        <sz val="16"/>
        <rFont val="方正仿宋_GBK"/>
        <charset val="134"/>
      </rPr>
      <t>余人</t>
    </r>
  </si>
  <si>
    <r>
      <rPr>
        <sz val="16"/>
        <rFont val="方正仿宋_GBK"/>
        <charset val="0"/>
      </rPr>
      <t>集体持股部分按保底</t>
    </r>
    <r>
      <rPr>
        <sz val="16"/>
        <rFont val="Times New Roman"/>
        <charset val="0"/>
      </rPr>
      <t>6%</t>
    </r>
    <r>
      <rPr>
        <sz val="16"/>
        <rFont val="方正仿宋_GBK"/>
        <charset val="0"/>
      </rPr>
      <t>分红</t>
    </r>
  </si>
  <si>
    <r>
      <rPr>
        <sz val="16"/>
        <rFont val="方正仿宋_GBK"/>
        <charset val="134"/>
      </rPr>
      <t>城口县</t>
    </r>
    <r>
      <rPr>
        <sz val="16"/>
        <rFont val="Times New Roman"/>
        <charset val="0"/>
      </rPr>
      <t>2024</t>
    </r>
    <r>
      <rPr>
        <sz val="16"/>
        <rFont val="方正仿宋_GBK"/>
        <charset val="134"/>
      </rPr>
      <t>年河鱼乡城口山地鸡农文旅融合</t>
    </r>
    <r>
      <rPr>
        <sz val="16"/>
        <rFont val="Times New Roman"/>
        <charset val="0"/>
      </rPr>
      <t>“</t>
    </r>
    <r>
      <rPr>
        <sz val="16"/>
        <rFont val="方正仿宋_GBK"/>
        <charset val="134"/>
      </rPr>
      <t>一村一品</t>
    </r>
    <r>
      <rPr>
        <sz val="16"/>
        <rFont val="Times New Roman"/>
        <charset val="0"/>
      </rPr>
      <t>”</t>
    </r>
    <r>
      <rPr>
        <sz val="16"/>
        <rFont val="方正仿宋_GBK"/>
        <charset val="134"/>
      </rPr>
      <t>示范村项目</t>
    </r>
  </si>
  <si>
    <r>
      <rPr>
        <sz val="16"/>
        <rFont val="方正仿宋_GBK"/>
        <charset val="134"/>
      </rPr>
      <t>配备北河路沿线、河岚路沿线山地鸡配套设施；在平溪村配套山地鸡体验设施设备；开展</t>
    </r>
    <r>
      <rPr>
        <sz val="16"/>
        <rFont val="Times New Roman"/>
        <charset val="0"/>
      </rPr>
      <t>3-4</t>
    </r>
    <r>
      <rPr>
        <sz val="16"/>
        <rFont val="方正仿宋_GBK"/>
        <charset val="134"/>
      </rPr>
      <t>期山地鸡农特产品推介，对养殖场周边环境进行规范化提升。</t>
    </r>
  </si>
  <si>
    <t>河鱼社区、平溪村、大店村、畜牧村、高洪村</t>
  </si>
  <si>
    <r>
      <rPr>
        <sz val="16"/>
        <rFont val="方正仿宋_GBK"/>
        <charset val="134"/>
      </rPr>
      <t>带领全乡有发展意愿和能力的群众（其中：脱贫人口约</t>
    </r>
    <r>
      <rPr>
        <sz val="16"/>
        <rFont val="Times New Roman"/>
        <charset val="134"/>
      </rPr>
      <t>150</t>
    </r>
    <r>
      <rPr>
        <sz val="16"/>
        <rFont val="方正仿宋_GBK"/>
        <charset val="134"/>
      </rPr>
      <t>人）发展产业，户均稳定增收</t>
    </r>
    <r>
      <rPr>
        <sz val="16"/>
        <rFont val="Times New Roman"/>
        <charset val="134"/>
      </rPr>
      <t>2000</t>
    </r>
    <r>
      <rPr>
        <sz val="16"/>
        <rFont val="方正仿宋_GBK"/>
        <charset val="134"/>
      </rPr>
      <t>余元，全力构建农文旅融合山地鸡产业联合体，实现山地鸡文化有传承、品牌有创新，切实助力一二三产业融合发展，实现群众稳定增收，稳步推进河鱼乡村产业振兴。</t>
    </r>
  </si>
  <si>
    <r>
      <rPr>
        <sz val="16"/>
        <rFont val="方正仿宋_GBK"/>
        <charset val="134"/>
      </rPr>
      <t>一、群众参与</t>
    </r>
    <r>
      <rPr>
        <sz val="16"/>
        <rFont val="Times New Roman"/>
        <charset val="134"/>
      </rPr>
      <t>:15</t>
    </r>
    <r>
      <rPr>
        <sz val="16"/>
        <rFont val="方正仿宋_GBK"/>
        <charset val="134"/>
      </rPr>
      <t>人参与前期项目确定会议、决议，</t>
    </r>
    <r>
      <rPr>
        <sz val="16"/>
        <rFont val="Times New Roman"/>
        <charset val="134"/>
      </rPr>
      <t>25</t>
    </r>
    <r>
      <rPr>
        <sz val="16"/>
        <rFont val="方正仿宋_GBK"/>
        <charset val="134"/>
      </rPr>
      <t>余人参与入库项目的选择，</t>
    </r>
    <r>
      <rPr>
        <sz val="16"/>
        <rFont val="Times New Roman"/>
        <charset val="134"/>
      </rPr>
      <t>10</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二、利益联结机制：带领全乡有发展意愿和能力的群众发展产业，户均稳定增收</t>
    </r>
    <r>
      <rPr>
        <sz val="16"/>
        <rFont val="Times New Roman"/>
        <charset val="134"/>
      </rPr>
      <t>2000</t>
    </r>
    <r>
      <rPr>
        <sz val="16"/>
        <rFont val="方正仿宋_GBK"/>
        <charset val="134"/>
      </rPr>
      <t>余元，受益脱贫人口约</t>
    </r>
    <r>
      <rPr>
        <sz val="16"/>
        <rFont val="Times New Roman"/>
        <charset val="134"/>
      </rPr>
      <t>150</t>
    </r>
    <r>
      <rPr>
        <sz val="16"/>
        <rFont val="方正仿宋_GBK"/>
        <charset val="134"/>
      </rPr>
      <t>人。</t>
    </r>
  </si>
  <si>
    <r>
      <rPr>
        <sz val="16"/>
        <rFont val="方正仿宋_GBK"/>
        <charset val="134"/>
      </rPr>
      <t>带领全乡有发展意愿和能力的群众（其中：脱贫人口约</t>
    </r>
    <r>
      <rPr>
        <sz val="16"/>
        <rFont val="Times New Roman"/>
        <charset val="0"/>
      </rPr>
      <t>150</t>
    </r>
    <r>
      <rPr>
        <sz val="16"/>
        <rFont val="方正仿宋_GBK"/>
        <charset val="134"/>
      </rPr>
      <t>人）发展产业，助力河鱼乡农文旅融合发展，集体经济组织持续壮大，销售渠道、品牌文化、生态旅游业持续稳定提升，助力群众稳定增收。</t>
    </r>
  </si>
  <si>
    <r>
      <rPr>
        <sz val="16"/>
        <rFont val="方正仿宋_GBK"/>
        <charset val="134"/>
      </rPr>
      <t>提档城口山地鸡特色小镇</t>
    </r>
    <r>
      <rPr>
        <sz val="16"/>
        <rFont val="Times New Roman"/>
        <charset val="0"/>
      </rPr>
      <t>1</t>
    </r>
    <r>
      <rPr>
        <sz val="16"/>
        <rFont val="方正仿宋_GBK"/>
        <charset val="134"/>
      </rPr>
      <t>个</t>
    </r>
  </si>
  <si>
    <r>
      <rPr>
        <sz val="16"/>
        <rFont val="方正仿宋_GBK"/>
        <charset val="134"/>
      </rPr>
      <t>项目总投资</t>
    </r>
    <r>
      <rPr>
        <sz val="16"/>
        <rFont val="Times New Roman"/>
        <charset val="0"/>
      </rPr>
      <t>≤300</t>
    </r>
    <r>
      <rPr>
        <sz val="16"/>
        <rFont val="方正仿宋_GBK"/>
        <charset val="134"/>
      </rPr>
      <t>万</t>
    </r>
  </si>
  <si>
    <r>
      <rPr>
        <sz val="16"/>
        <rFont val="方正仿宋_GBK"/>
        <charset val="134"/>
      </rPr>
      <t>年度产值</t>
    </r>
    <r>
      <rPr>
        <sz val="16"/>
        <rFont val="Times New Roman"/>
        <charset val="0"/>
      </rPr>
      <t>≥100</t>
    </r>
    <r>
      <rPr>
        <sz val="16"/>
        <rFont val="方正仿宋_GBK"/>
        <charset val="134"/>
      </rPr>
      <t>万元</t>
    </r>
  </si>
  <si>
    <r>
      <rPr>
        <sz val="16"/>
        <rFont val="方正仿宋_GBK"/>
        <charset val="134"/>
      </rPr>
      <t>受益脱贫人口约</t>
    </r>
    <r>
      <rPr>
        <sz val="16"/>
        <rFont val="Times New Roman"/>
        <charset val="0"/>
      </rPr>
      <t>150</t>
    </r>
    <r>
      <rPr>
        <sz val="16"/>
        <rFont val="方正仿宋_GBK"/>
        <charset val="134"/>
      </rPr>
      <t>余人</t>
    </r>
  </si>
  <si>
    <r>
      <rPr>
        <sz val="16"/>
        <rFont val="方正仿宋_GBK"/>
        <charset val="134"/>
      </rPr>
      <t>带动群众可持续稳定增收</t>
    </r>
    <r>
      <rPr>
        <sz val="16"/>
        <rFont val="Times New Roman"/>
        <charset val="0"/>
      </rPr>
      <t>≥3</t>
    </r>
    <r>
      <rPr>
        <sz val="16"/>
        <rFont val="方正仿宋_GBK"/>
        <charset val="134"/>
      </rPr>
      <t>年</t>
    </r>
  </si>
  <si>
    <r>
      <rPr>
        <sz val="16"/>
        <rFont val="方正仿宋_GBK"/>
        <charset val="134"/>
      </rPr>
      <t>约</t>
    </r>
    <r>
      <rPr>
        <sz val="16"/>
        <rFont val="Times New Roman"/>
        <charset val="0"/>
      </rPr>
      <t>310</t>
    </r>
    <r>
      <rPr>
        <sz val="16"/>
        <rFont val="方正仿宋_GBK"/>
        <charset val="134"/>
      </rPr>
      <t>余人</t>
    </r>
  </si>
  <si>
    <r>
      <rPr>
        <sz val="16"/>
        <rFont val="方正仿宋_GBK"/>
        <charset val="134"/>
      </rPr>
      <t>约</t>
    </r>
    <r>
      <rPr>
        <sz val="16"/>
        <rFont val="Times New Roman"/>
        <charset val="0"/>
      </rPr>
      <t>150</t>
    </r>
    <r>
      <rPr>
        <sz val="16"/>
        <rFont val="方正仿宋_GBK"/>
        <charset val="134"/>
      </rPr>
      <t>余人</t>
    </r>
  </si>
  <si>
    <r>
      <rPr>
        <sz val="16"/>
        <rFont val="方正仿宋_GBK"/>
        <charset val="134"/>
      </rPr>
      <t>城口县</t>
    </r>
    <r>
      <rPr>
        <sz val="16"/>
        <rFont val="Times New Roman"/>
        <charset val="0"/>
      </rPr>
      <t>2024</t>
    </r>
    <r>
      <rPr>
        <sz val="16"/>
        <rFont val="方正仿宋_GBK"/>
        <charset val="134"/>
      </rPr>
      <t>年河鱼乡城口县山地鸡产业提升基地项目</t>
    </r>
  </si>
  <si>
    <r>
      <rPr>
        <sz val="16"/>
        <rFont val="方正仿宋_GBK"/>
        <charset val="134"/>
      </rPr>
      <t>规范化发展山地鸡</t>
    </r>
    <r>
      <rPr>
        <sz val="16"/>
        <rFont val="Times New Roman"/>
        <charset val="134"/>
      </rPr>
      <t>10</t>
    </r>
    <r>
      <rPr>
        <sz val="16"/>
        <rFont val="方正仿宋_GBK"/>
        <charset val="134"/>
      </rPr>
      <t>万羽，续建山地鸡产业化联合体</t>
    </r>
    <r>
      <rPr>
        <sz val="16"/>
        <rFont val="Times New Roman"/>
        <charset val="134"/>
      </rPr>
      <t>1</t>
    </r>
    <r>
      <rPr>
        <sz val="16"/>
        <rFont val="方正仿宋_GBK"/>
        <charset val="134"/>
      </rPr>
      <t>个，提升养殖场设施设备，按照一定对孵化（每只不高于</t>
    </r>
    <r>
      <rPr>
        <sz val="16"/>
        <rFont val="Times New Roman"/>
        <charset val="134"/>
      </rPr>
      <t>3</t>
    </r>
    <r>
      <rPr>
        <sz val="16"/>
        <rFont val="方正仿宋_GBK"/>
        <charset val="134"/>
      </rPr>
      <t>元）、养殖（每只不高于</t>
    </r>
    <r>
      <rPr>
        <sz val="16"/>
        <rFont val="Times New Roman"/>
        <charset val="134"/>
      </rPr>
      <t>10</t>
    </r>
    <r>
      <rPr>
        <sz val="16"/>
        <rFont val="方正仿宋_GBK"/>
        <charset val="134"/>
      </rPr>
      <t>元）、销售、联合体建设等进行奖补。</t>
    </r>
  </si>
  <si>
    <r>
      <rPr>
        <sz val="16"/>
        <rFont val="方正仿宋_GBK"/>
        <charset val="134"/>
      </rPr>
      <t>带领全乡有发展意愿和能力的群众（其中：脱贫人口约</t>
    </r>
    <r>
      <rPr>
        <sz val="16"/>
        <rFont val="Times New Roman"/>
        <charset val="134"/>
      </rPr>
      <t>45</t>
    </r>
    <r>
      <rPr>
        <sz val="16"/>
        <rFont val="方正仿宋_GBK"/>
        <charset val="134"/>
      </rPr>
      <t>余人）发展产业，带动辖区脱贫户实现户均稳定增收</t>
    </r>
    <r>
      <rPr>
        <sz val="16"/>
        <rFont val="Times New Roman"/>
        <charset val="134"/>
      </rPr>
      <t>1000</t>
    </r>
    <r>
      <rPr>
        <sz val="16"/>
        <rFont val="方正仿宋_GBK"/>
        <charset val="134"/>
      </rPr>
      <t>余元，全力构建农文旅融合山地鸡产业联合体，切实助力一二三产业融合发展，实现群众稳定增收。</t>
    </r>
  </si>
  <si>
    <r>
      <rPr>
        <sz val="16"/>
        <rFont val="方正仿宋_GBK"/>
        <charset val="134"/>
      </rPr>
      <t>一、群众参与</t>
    </r>
    <r>
      <rPr>
        <sz val="16"/>
        <rFont val="Times New Roman"/>
        <charset val="134"/>
      </rPr>
      <t>:15</t>
    </r>
    <r>
      <rPr>
        <sz val="16"/>
        <rFont val="方正仿宋_GBK"/>
        <charset val="134"/>
      </rPr>
      <t>人参与前期项目确定会议、决议，</t>
    </r>
    <r>
      <rPr>
        <sz val="16"/>
        <rFont val="Times New Roman"/>
        <charset val="134"/>
      </rPr>
      <t>25</t>
    </r>
    <r>
      <rPr>
        <sz val="16"/>
        <rFont val="方正仿宋_GBK"/>
        <charset val="134"/>
      </rPr>
      <t>余人参与入库项目的选择，</t>
    </r>
    <r>
      <rPr>
        <sz val="16"/>
        <rFont val="Times New Roman"/>
        <charset val="134"/>
      </rPr>
      <t>10</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二、利益联结机制：带领全乡有发展意愿和能力的群众（其中：脱贫人口约</t>
    </r>
    <r>
      <rPr>
        <sz val="16"/>
        <rFont val="Times New Roman"/>
        <charset val="134"/>
      </rPr>
      <t>45</t>
    </r>
    <r>
      <rPr>
        <sz val="16"/>
        <rFont val="方正仿宋_GBK"/>
        <charset val="134"/>
      </rPr>
      <t>余人）发展产业，带动辖区脱贫户实现户均稳定增收</t>
    </r>
    <r>
      <rPr>
        <sz val="16"/>
        <rFont val="Times New Roman"/>
        <charset val="134"/>
      </rPr>
      <t>1000</t>
    </r>
    <r>
      <rPr>
        <sz val="16"/>
        <rFont val="方正仿宋_GBK"/>
        <charset val="134"/>
      </rPr>
      <t>余元，全力构建农文旅融合山地鸡产业联合体，切实助力一二三产业融合发展，实现群众稳定增收。</t>
    </r>
  </si>
  <si>
    <r>
      <rPr>
        <sz val="16"/>
        <rFont val="方正仿宋_GBK"/>
        <charset val="134"/>
      </rPr>
      <t>带领全乡有发展意愿和能力的群众（其中：脱贫人口约</t>
    </r>
    <r>
      <rPr>
        <sz val="16"/>
        <rFont val="Times New Roman"/>
        <charset val="0"/>
      </rPr>
      <t>45</t>
    </r>
    <r>
      <rPr>
        <sz val="16"/>
        <rFont val="方正仿宋_GBK"/>
        <charset val="134"/>
      </rPr>
      <t>余人）发展产业，助力河鱼乡集体经济组织持续壮大，销售渠道、品牌文化、生态旅游业持续稳定提升，助力群众稳定增收。</t>
    </r>
  </si>
  <si>
    <r>
      <rPr>
        <sz val="16"/>
        <rFont val="方正仿宋_GBK"/>
        <charset val="0"/>
      </rPr>
      <t>规范化发展山地鸡</t>
    </r>
    <r>
      <rPr>
        <sz val="16"/>
        <rFont val="Times New Roman"/>
        <charset val="0"/>
      </rPr>
      <t>10</t>
    </r>
    <r>
      <rPr>
        <sz val="16"/>
        <rFont val="方正仿宋_GBK"/>
        <charset val="0"/>
      </rPr>
      <t>万羽，续建山地鸡产业化联合体</t>
    </r>
    <r>
      <rPr>
        <sz val="16"/>
        <rFont val="Times New Roman"/>
        <charset val="0"/>
      </rPr>
      <t>1</t>
    </r>
    <r>
      <rPr>
        <sz val="16"/>
        <rFont val="方正仿宋_GBK"/>
        <charset val="0"/>
      </rPr>
      <t>个</t>
    </r>
  </si>
  <si>
    <r>
      <rPr>
        <sz val="16"/>
        <rFont val="方正仿宋_GBK"/>
        <charset val="134"/>
      </rPr>
      <t>项目总投资</t>
    </r>
    <r>
      <rPr>
        <sz val="16"/>
        <rFont val="Times New Roman"/>
        <charset val="0"/>
      </rPr>
      <t>≤100</t>
    </r>
    <r>
      <rPr>
        <sz val="16"/>
        <rFont val="方正仿宋_GBK"/>
        <charset val="134"/>
      </rPr>
      <t>万</t>
    </r>
  </si>
  <si>
    <r>
      <rPr>
        <sz val="16"/>
        <rFont val="方正仿宋_GBK"/>
        <charset val="134"/>
      </rPr>
      <t>受益脱贫人口约</t>
    </r>
    <r>
      <rPr>
        <sz val="16"/>
        <rFont val="Times New Roman"/>
        <charset val="0"/>
      </rPr>
      <t>45</t>
    </r>
    <r>
      <rPr>
        <sz val="16"/>
        <rFont val="方正仿宋_GBK"/>
        <charset val="134"/>
      </rPr>
      <t>余人</t>
    </r>
  </si>
  <si>
    <r>
      <rPr>
        <sz val="16"/>
        <rFont val="方正仿宋_GBK"/>
        <charset val="134"/>
      </rPr>
      <t>约</t>
    </r>
    <r>
      <rPr>
        <sz val="16"/>
        <rFont val="Times New Roman"/>
        <charset val="0"/>
      </rPr>
      <t>130</t>
    </r>
    <r>
      <rPr>
        <sz val="16"/>
        <rFont val="方正仿宋_GBK"/>
        <charset val="134"/>
      </rPr>
      <t>余人</t>
    </r>
  </si>
  <si>
    <r>
      <rPr>
        <sz val="16"/>
        <rFont val="方正仿宋_GBK"/>
        <charset val="134"/>
      </rPr>
      <t>约</t>
    </r>
    <r>
      <rPr>
        <sz val="16"/>
        <rFont val="Times New Roman"/>
        <charset val="0"/>
      </rPr>
      <t>45</t>
    </r>
    <r>
      <rPr>
        <sz val="16"/>
        <rFont val="方正仿宋_GBK"/>
        <charset val="134"/>
      </rPr>
      <t>余人</t>
    </r>
  </si>
  <si>
    <r>
      <rPr>
        <sz val="16"/>
        <rFont val="方正仿宋_GBK"/>
        <charset val="134"/>
      </rPr>
      <t>城口县</t>
    </r>
    <r>
      <rPr>
        <sz val="16"/>
        <rFont val="Times New Roman"/>
        <charset val="0"/>
      </rPr>
      <t>2024</t>
    </r>
    <r>
      <rPr>
        <sz val="16"/>
        <rFont val="方正仿宋_GBK"/>
        <charset val="134"/>
      </rPr>
      <t>年河鱼乡中蜂特色产业项目</t>
    </r>
  </si>
  <si>
    <r>
      <rPr>
        <sz val="16"/>
        <rFont val="方正仿宋_GBK"/>
        <charset val="134"/>
      </rPr>
      <t>在高洪村、畜牧村、大店村规范化发展中蜂</t>
    </r>
    <r>
      <rPr>
        <sz val="16"/>
        <rFont val="Times New Roman"/>
        <charset val="134"/>
      </rPr>
      <t>1000</t>
    </r>
    <r>
      <rPr>
        <sz val="16"/>
        <rFont val="方正仿宋_GBK"/>
        <charset val="134"/>
      </rPr>
      <t>群，同时，配套建设相关设施设备；持续推进</t>
    </r>
    <r>
      <rPr>
        <sz val="16"/>
        <rFont val="Times New Roman"/>
        <charset val="134"/>
      </rPr>
      <t>“</t>
    </r>
    <r>
      <rPr>
        <sz val="16"/>
        <rFont val="方正仿宋_GBK"/>
        <charset val="134"/>
      </rPr>
      <t>民宿</t>
    </r>
    <r>
      <rPr>
        <sz val="16"/>
        <rFont val="Times New Roman"/>
        <charset val="134"/>
      </rPr>
      <t>+</t>
    </r>
    <r>
      <rPr>
        <sz val="16"/>
        <rFont val="方正仿宋_GBK"/>
        <charset val="134"/>
      </rPr>
      <t>专业合作社</t>
    </r>
    <r>
      <rPr>
        <sz val="16"/>
        <rFont val="Times New Roman"/>
        <charset val="134"/>
      </rPr>
      <t>+</t>
    </r>
    <r>
      <rPr>
        <sz val="16"/>
        <rFont val="方正仿宋_GBK"/>
        <charset val="134"/>
      </rPr>
      <t>农户（中蜂）</t>
    </r>
    <r>
      <rPr>
        <sz val="16"/>
        <rFont val="Times New Roman"/>
        <charset val="134"/>
      </rPr>
      <t>”</t>
    </r>
    <r>
      <rPr>
        <sz val="16"/>
        <rFont val="方正仿宋_GBK"/>
        <charset val="134"/>
      </rPr>
      <t>产业联合体，按照销售量、产品品质等，对联合体进行奖补（按照销售额的</t>
    </r>
    <r>
      <rPr>
        <sz val="16"/>
        <rFont val="Times New Roman"/>
        <charset val="134"/>
      </rPr>
      <t>2%</t>
    </r>
    <r>
      <rPr>
        <sz val="16"/>
        <rFont val="方正仿宋_GBK"/>
        <charset val="134"/>
      </rPr>
      <t>进行奖补）。</t>
    </r>
  </si>
  <si>
    <t>大店村、高洪村、畜牧村、</t>
  </si>
  <si>
    <r>
      <rPr>
        <sz val="16"/>
        <rFont val="方正仿宋_GBK"/>
        <charset val="134"/>
      </rPr>
      <t>带动群众发展中蜂产业积极性，促进村民增收，约</t>
    </r>
    <r>
      <rPr>
        <sz val="16"/>
        <rFont val="Times New Roman"/>
        <charset val="134"/>
      </rPr>
      <t>90</t>
    </r>
    <r>
      <rPr>
        <sz val="16"/>
        <rFont val="方正仿宋_GBK"/>
        <charset val="134"/>
      </rPr>
      <t>余人（其中脱贫人口约</t>
    </r>
    <r>
      <rPr>
        <sz val="16"/>
        <rFont val="Times New Roman"/>
        <charset val="134"/>
      </rPr>
      <t>40</t>
    </r>
    <r>
      <rPr>
        <sz val="16"/>
        <rFont val="方正仿宋_GBK"/>
        <charset val="134"/>
      </rPr>
      <t>余人）受益，带动产品销售</t>
    </r>
    <r>
      <rPr>
        <sz val="16"/>
        <rFont val="Times New Roman"/>
        <charset val="134"/>
      </rPr>
      <t>500</t>
    </r>
    <r>
      <rPr>
        <sz val="16"/>
        <rFont val="方正仿宋_GBK"/>
        <charset val="134"/>
      </rPr>
      <t>元</t>
    </r>
    <r>
      <rPr>
        <sz val="16"/>
        <rFont val="Times New Roman"/>
        <charset val="134"/>
      </rPr>
      <t>/</t>
    </r>
    <r>
      <rPr>
        <sz val="16"/>
        <rFont val="方正仿宋_GBK"/>
        <charset val="134"/>
      </rPr>
      <t>年</t>
    </r>
  </si>
  <si>
    <r>
      <rPr>
        <sz val="16"/>
        <rFont val="方正仿宋_GBK"/>
        <charset val="134"/>
      </rPr>
      <t>一、群众参与</t>
    </r>
    <r>
      <rPr>
        <sz val="16"/>
        <rFont val="Times New Roman"/>
        <charset val="134"/>
      </rPr>
      <t>:9</t>
    </r>
    <r>
      <rPr>
        <sz val="16"/>
        <rFont val="方正仿宋_GBK"/>
        <charset val="134"/>
      </rPr>
      <t>人参与前期项目确定会议、决议，</t>
    </r>
    <r>
      <rPr>
        <sz val="16"/>
        <rFont val="Times New Roman"/>
        <charset val="134"/>
      </rPr>
      <t>15</t>
    </r>
    <r>
      <rPr>
        <sz val="16"/>
        <rFont val="方正仿宋_GBK"/>
        <charset val="134"/>
      </rPr>
      <t>余人参与入库项目的选择，</t>
    </r>
    <r>
      <rPr>
        <sz val="16"/>
        <rFont val="Times New Roman"/>
        <charset val="134"/>
      </rPr>
      <t>6</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二、利益联结机制：带动群众发展中蜂产业积极性，带动产品销售，促进村民增收</t>
    </r>
    <r>
      <rPr>
        <sz val="16"/>
        <rFont val="Times New Roman"/>
        <charset val="134"/>
      </rPr>
      <t>500</t>
    </r>
    <r>
      <rPr>
        <sz val="16"/>
        <rFont val="方正仿宋_GBK"/>
        <charset val="134"/>
      </rPr>
      <t>元</t>
    </r>
    <r>
      <rPr>
        <sz val="16"/>
        <rFont val="Times New Roman"/>
        <charset val="134"/>
      </rPr>
      <t>/</t>
    </r>
    <r>
      <rPr>
        <sz val="16"/>
        <rFont val="方正仿宋_GBK"/>
        <charset val="134"/>
      </rPr>
      <t>人，约</t>
    </r>
    <r>
      <rPr>
        <sz val="16"/>
        <rFont val="Times New Roman"/>
        <charset val="134"/>
      </rPr>
      <t>90</t>
    </r>
    <r>
      <rPr>
        <sz val="16"/>
        <rFont val="方正仿宋_GBK"/>
        <charset val="134"/>
      </rPr>
      <t>余人受益，其中脱贫人口约</t>
    </r>
    <r>
      <rPr>
        <sz val="16"/>
        <rFont val="Times New Roman"/>
        <charset val="134"/>
      </rPr>
      <t>40</t>
    </r>
    <r>
      <rPr>
        <sz val="16"/>
        <rFont val="方正仿宋_GBK"/>
        <charset val="134"/>
      </rPr>
      <t>余人。</t>
    </r>
  </si>
  <si>
    <r>
      <rPr>
        <sz val="16"/>
        <rFont val="方正仿宋_GBK"/>
        <charset val="134"/>
      </rPr>
      <t>调动辖区群众发展积极性，打通中药材发展、销售瓶颈，促进村民增收，约</t>
    </r>
    <r>
      <rPr>
        <sz val="16"/>
        <rFont val="Times New Roman"/>
        <charset val="0"/>
      </rPr>
      <t>90</t>
    </r>
    <r>
      <rPr>
        <sz val="16"/>
        <rFont val="方正仿宋_GBK"/>
        <charset val="134"/>
      </rPr>
      <t>余人（其中脱贫人口约</t>
    </r>
    <r>
      <rPr>
        <sz val="16"/>
        <rFont val="Times New Roman"/>
        <charset val="0"/>
      </rPr>
      <t>40</t>
    </r>
    <r>
      <rPr>
        <sz val="16"/>
        <rFont val="方正仿宋_GBK"/>
        <charset val="134"/>
      </rPr>
      <t>余人）受益</t>
    </r>
  </si>
  <si>
    <r>
      <rPr>
        <sz val="16"/>
        <rFont val="方正仿宋_GBK"/>
        <charset val="134"/>
      </rPr>
      <t>发展中蜂</t>
    </r>
    <r>
      <rPr>
        <sz val="16"/>
        <rFont val="Times New Roman"/>
        <charset val="0"/>
      </rPr>
      <t>3000</t>
    </r>
    <r>
      <rPr>
        <sz val="16"/>
        <rFont val="方正仿宋_GBK"/>
        <charset val="134"/>
      </rPr>
      <t>群；构建中蜂产业联合体</t>
    </r>
    <r>
      <rPr>
        <sz val="16"/>
        <rFont val="Times New Roman"/>
        <charset val="0"/>
      </rPr>
      <t>1</t>
    </r>
    <r>
      <rPr>
        <sz val="16"/>
        <rFont val="方正仿宋_GBK"/>
        <charset val="134"/>
      </rPr>
      <t>个。</t>
    </r>
  </si>
  <si>
    <r>
      <rPr>
        <sz val="16"/>
        <rFont val="方正仿宋_GBK"/>
        <charset val="134"/>
      </rPr>
      <t>年度产值</t>
    </r>
    <r>
      <rPr>
        <sz val="16"/>
        <rFont val="Times New Roman"/>
        <charset val="0"/>
      </rPr>
      <t>≥400</t>
    </r>
    <r>
      <rPr>
        <sz val="16"/>
        <rFont val="方正仿宋_GBK"/>
        <charset val="134"/>
      </rPr>
      <t>万元</t>
    </r>
  </si>
  <si>
    <r>
      <rPr>
        <sz val="16"/>
        <rFont val="方正仿宋_GBK"/>
        <charset val="134"/>
      </rPr>
      <t>受益脱贫人口约</t>
    </r>
    <r>
      <rPr>
        <sz val="16"/>
        <rFont val="Times New Roman"/>
        <charset val="0"/>
      </rPr>
      <t>40</t>
    </r>
    <r>
      <rPr>
        <sz val="16"/>
        <rFont val="方正仿宋_GBK"/>
        <charset val="134"/>
      </rPr>
      <t>余人</t>
    </r>
  </si>
  <si>
    <r>
      <rPr>
        <sz val="16"/>
        <rFont val="方正仿宋_GBK"/>
        <charset val="134"/>
      </rPr>
      <t>约</t>
    </r>
    <r>
      <rPr>
        <sz val="16"/>
        <rFont val="Times New Roman"/>
        <charset val="0"/>
      </rPr>
      <t>40</t>
    </r>
    <r>
      <rPr>
        <sz val="16"/>
        <rFont val="方正仿宋_GBK"/>
        <charset val="134"/>
      </rPr>
      <t>余人</t>
    </r>
  </si>
  <si>
    <r>
      <rPr>
        <sz val="16"/>
        <rFont val="方正仿宋_GBK"/>
        <charset val="134"/>
      </rPr>
      <t>城口县</t>
    </r>
    <r>
      <rPr>
        <sz val="16"/>
        <rFont val="Times New Roman"/>
        <charset val="0"/>
      </rPr>
      <t>2024</t>
    </r>
    <r>
      <rPr>
        <sz val="16"/>
        <rFont val="方正仿宋_GBK"/>
        <charset val="134"/>
      </rPr>
      <t>年河鱼乡畜牧村山羊、黄牛养殖</t>
    </r>
    <r>
      <rPr>
        <sz val="16"/>
        <rFont val="Times New Roman"/>
        <charset val="0"/>
      </rPr>
      <t>“</t>
    </r>
    <r>
      <rPr>
        <sz val="16"/>
        <rFont val="方正仿宋_GBK"/>
        <charset val="134"/>
      </rPr>
      <t>一村一品</t>
    </r>
    <r>
      <rPr>
        <sz val="16"/>
        <rFont val="Times New Roman"/>
        <charset val="0"/>
      </rPr>
      <t>”</t>
    </r>
    <r>
      <rPr>
        <sz val="16"/>
        <rFont val="方正仿宋_GBK"/>
        <charset val="134"/>
      </rPr>
      <t>示范村项目</t>
    </r>
  </si>
  <si>
    <r>
      <rPr>
        <sz val="16"/>
        <rFont val="方正仿宋_GBK"/>
        <charset val="134"/>
      </rPr>
      <t>在畜牧村域内养殖山羊</t>
    </r>
    <r>
      <rPr>
        <sz val="16"/>
        <rFont val="Times New Roman"/>
        <charset val="0"/>
      </rPr>
      <t>2050</t>
    </r>
    <r>
      <rPr>
        <sz val="16"/>
        <rFont val="方正仿宋_GBK"/>
        <charset val="134"/>
      </rPr>
      <t>只、黄牛</t>
    </r>
    <r>
      <rPr>
        <sz val="16"/>
        <rFont val="Times New Roman"/>
        <charset val="0"/>
      </rPr>
      <t>220</t>
    </r>
    <r>
      <rPr>
        <sz val="16"/>
        <rFont val="方正仿宋_GBK"/>
        <charset val="134"/>
      </rPr>
      <t>头</t>
    </r>
    <r>
      <rPr>
        <sz val="16"/>
        <rFont val="Times New Roman"/>
        <charset val="0"/>
      </rPr>
      <t>,</t>
    </r>
    <r>
      <rPr>
        <sz val="16"/>
        <rFont val="方正仿宋_GBK"/>
        <charset val="134"/>
      </rPr>
      <t>按标准进行奖补；新建羊圈约</t>
    </r>
    <r>
      <rPr>
        <sz val="16"/>
        <rFont val="Times New Roman"/>
        <charset val="0"/>
      </rPr>
      <t>2050</t>
    </r>
    <r>
      <rPr>
        <sz val="16"/>
        <rFont val="方正仿宋_GBK"/>
        <charset val="134"/>
      </rPr>
      <t>平方米、新建牛圈约</t>
    </r>
    <r>
      <rPr>
        <sz val="16"/>
        <rFont val="Times New Roman"/>
        <charset val="0"/>
      </rPr>
      <t>870</t>
    </r>
    <r>
      <rPr>
        <sz val="16"/>
        <rFont val="方正仿宋_GBK"/>
        <charset val="134"/>
      </rPr>
      <t>平方米</t>
    </r>
    <r>
      <rPr>
        <sz val="16"/>
        <rFont val="Times New Roman"/>
        <charset val="0"/>
      </rPr>
      <t>,</t>
    </r>
    <r>
      <rPr>
        <sz val="16"/>
        <rFont val="方正仿宋_GBK"/>
        <charset val="134"/>
      </rPr>
      <t>按标准进行奖补；并配套相关产业发展设施设备；对出栏的山羊、黄牛进行销售奖补。</t>
    </r>
  </si>
  <si>
    <t>畜牧村</t>
  </si>
  <si>
    <r>
      <rPr>
        <sz val="16"/>
        <rFont val="方正仿宋_GBK"/>
        <charset val="134"/>
      </rPr>
      <t>带领畜牧村有发展意愿和能力的群众（其中：脱贫人口约</t>
    </r>
    <r>
      <rPr>
        <sz val="16"/>
        <rFont val="Times New Roman"/>
        <charset val="134"/>
      </rPr>
      <t>70</t>
    </r>
    <r>
      <rPr>
        <sz val="16"/>
        <rFont val="方正仿宋_GBK"/>
        <charset val="134"/>
      </rPr>
      <t>余人）发展产业，助力畜牧村产业振兴、群众稳定增收</t>
    </r>
    <r>
      <rPr>
        <sz val="16"/>
        <rFont val="Times New Roman"/>
        <charset val="134"/>
      </rPr>
      <t>1000</t>
    </r>
    <r>
      <rPr>
        <sz val="16"/>
        <rFont val="方正仿宋_GBK"/>
        <charset val="134"/>
      </rPr>
      <t>元</t>
    </r>
    <r>
      <rPr>
        <sz val="16"/>
        <rFont val="Times New Roman"/>
        <charset val="134"/>
      </rPr>
      <t>/</t>
    </r>
    <r>
      <rPr>
        <sz val="16"/>
        <rFont val="方正仿宋_GBK"/>
        <charset val="134"/>
      </rPr>
      <t>年。</t>
    </r>
  </si>
  <si>
    <r>
      <rPr>
        <sz val="16"/>
        <rFont val="方正仿宋_GBK"/>
        <charset val="134"/>
      </rPr>
      <t>一、群众参与</t>
    </r>
    <r>
      <rPr>
        <sz val="16"/>
        <rFont val="Times New Roman"/>
        <charset val="134"/>
      </rPr>
      <t>:5</t>
    </r>
    <r>
      <rPr>
        <sz val="16"/>
        <rFont val="方正仿宋_GBK"/>
        <charset val="134"/>
      </rPr>
      <t>人参与前期项目确定会议、决议，</t>
    </r>
    <r>
      <rPr>
        <sz val="16"/>
        <rFont val="Times New Roman"/>
        <charset val="134"/>
      </rPr>
      <t>7</t>
    </r>
    <r>
      <rPr>
        <sz val="16"/>
        <rFont val="方正仿宋_GBK"/>
        <charset val="134"/>
      </rPr>
      <t>余人参与入库项目的选择，</t>
    </r>
    <r>
      <rPr>
        <sz val="16"/>
        <rFont val="Times New Roman"/>
        <charset val="134"/>
      </rPr>
      <t>2</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二、利益联结机制：带领畜牧村有发展意愿和能力的群众发展产业，助力畜牧村产业振兴，增加脱贫人口约</t>
    </r>
    <r>
      <rPr>
        <sz val="16"/>
        <rFont val="Times New Roman"/>
        <charset val="134"/>
      </rPr>
      <t>70</t>
    </r>
    <r>
      <rPr>
        <sz val="16"/>
        <rFont val="方正仿宋_GBK"/>
        <charset val="134"/>
      </rPr>
      <t>余人稳定增收</t>
    </r>
    <r>
      <rPr>
        <sz val="16"/>
        <rFont val="Times New Roman"/>
        <charset val="134"/>
      </rPr>
      <t>1000</t>
    </r>
    <r>
      <rPr>
        <sz val="16"/>
        <rFont val="方正仿宋_GBK"/>
        <charset val="134"/>
      </rPr>
      <t>元</t>
    </r>
    <r>
      <rPr>
        <sz val="16"/>
        <rFont val="Times New Roman"/>
        <charset val="134"/>
      </rPr>
      <t>/</t>
    </r>
    <r>
      <rPr>
        <sz val="16"/>
        <rFont val="方正仿宋_GBK"/>
        <charset val="134"/>
      </rPr>
      <t>人。</t>
    </r>
  </si>
  <si>
    <r>
      <rPr>
        <sz val="16"/>
        <rFont val="方正仿宋_GBK"/>
        <charset val="134"/>
      </rPr>
      <t>带领畜牧村有发展意愿和能力的群众（其中：脱贫人口约</t>
    </r>
    <r>
      <rPr>
        <sz val="16"/>
        <rFont val="Times New Roman"/>
        <charset val="0"/>
      </rPr>
      <t>70</t>
    </r>
    <r>
      <rPr>
        <sz val="16"/>
        <rFont val="方正仿宋_GBK"/>
        <charset val="134"/>
      </rPr>
      <t>余人）发展产业，助力畜牧村产业振兴、群众稳定增收。</t>
    </r>
  </si>
  <si>
    <r>
      <rPr>
        <sz val="16"/>
        <rFont val="方正仿宋_GBK"/>
        <charset val="134"/>
      </rPr>
      <t>发展山羊</t>
    </r>
    <r>
      <rPr>
        <sz val="16"/>
        <rFont val="Times New Roman"/>
        <charset val="0"/>
      </rPr>
      <t>2050</t>
    </r>
    <r>
      <rPr>
        <sz val="16"/>
        <rFont val="方正仿宋_GBK"/>
        <charset val="134"/>
      </rPr>
      <t>只、黄牛</t>
    </r>
    <r>
      <rPr>
        <sz val="16"/>
        <rFont val="Times New Roman"/>
        <charset val="0"/>
      </rPr>
      <t>220</t>
    </r>
    <r>
      <rPr>
        <sz val="16"/>
        <rFont val="方正仿宋_GBK"/>
        <charset val="134"/>
      </rPr>
      <t>头</t>
    </r>
  </si>
  <si>
    <r>
      <rPr>
        <sz val="16"/>
        <rFont val="方正仿宋_GBK"/>
        <charset val="134"/>
      </rPr>
      <t>项目总投资</t>
    </r>
    <r>
      <rPr>
        <sz val="16"/>
        <rFont val="Times New Roman"/>
        <charset val="0"/>
      </rPr>
      <t>≤80</t>
    </r>
    <r>
      <rPr>
        <sz val="16"/>
        <rFont val="方正仿宋_GBK"/>
        <charset val="134"/>
      </rPr>
      <t>万</t>
    </r>
  </si>
  <si>
    <r>
      <rPr>
        <sz val="16"/>
        <rFont val="方正仿宋_GBK"/>
        <charset val="134"/>
      </rPr>
      <t>受益脱贫人口约</t>
    </r>
    <r>
      <rPr>
        <sz val="16"/>
        <rFont val="Times New Roman"/>
        <charset val="0"/>
      </rPr>
      <t>70</t>
    </r>
    <r>
      <rPr>
        <sz val="16"/>
        <rFont val="方正仿宋_GBK"/>
        <charset val="134"/>
      </rPr>
      <t>余人</t>
    </r>
  </si>
  <si>
    <r>
      <rPr>
        <sz val="16"/>
        <rFont val="方正仿宋_GBK"/>
        <charset val="134"/>
      </rPr>
      <t>约</t>
    </r>
    <r>
      <rPr>
        <sz val="16"/>
        <rFont val="Times New Roman"/>
        <charset val="0"/>
      </rPr>
      <t>120</t>
    </r>
    <r>
      <rPr>
        <sz val="16"/>
        <rFont val="方正仿宋_GBK"/>
        <charset val="134"/>
      </rPr>
      <t>余人</t>
    </r>
  </si>
  <si>
    <r>
      <rPr>
        <sz val="16"/>
        <rFont val="方正仿宋_GBK"/>
        <charset val="134"/>
      </rPr>
      <t>约</t>
    </r>
    <r>
      <rPr>
        <sz val="16"/>
        <rFont val="Times New Roman"/>
        <charset val="0"/>
      </rPr>
      <t>70</t>
    </r>
    <r>
      <rPr>
        <sz val="16"/>
        <rFont val="方正仿宋_GBK"/>
        <charset val="134"/>
      </rPr>
      <t>余人</t>
    </r>
  </si>
  <si>
    <r>
      <rPr>
        <sz val="16"/>
        <rFont val="方正仿宋_GBK"/>
        <charset val="134"/>
      </rPr>
      <t>城口县</t>
    </r>
    <r>
      <rPr>
        <sz val="16"/>
        <rFont val="Times New Roman"/>
        <charset val="0"/>
      </rPr>
      <t>2024</t>
    </r>
    <r>
      <rPr>
        <sz val="16"/>
        <rFont val="方正仿宋_GBK"/>
        <charset val="134"/>
      </rPr>
      <t>年河鱼乡民宿</t>
    </r>
    <r>
      <rPr>
        <sz val="16"/>
        <rFont val="Times New Roman"/>
        <charset val="0"/>
      </rPr>
      <t>+</t>
    </r>
    <r>
      <rPr>
        <sz val="16"/>
        <rFont val="方正仿宋_GBK"/>
        <charset val="134"/>
      </rPr>
      <t>农特产品产业化联合体项目</t>
    </r>
  </si>
  <si>
    <r>
      <rPr>
        <sz val="16"/>
        <rFont val="方正仿宋_GBK"/>
        <charset val="134"/>
      </rPr>
      <t>对销售农户农特产品的民宿，按照销售额进行奖补（按照销售额的</t>
    </r>
    <r>
      <rPr>
        <sz val="16"/>
        <rFont val="Times New Roman"/>
        <charset val="134"/>
      </rPr>
      <t>2%</t>
    </r>
    <r>
      <rPr>
        <sz val="16"/>
        <rFont val="方正仿宋_GBK"/>
        <charset val="134"/>
      </rPr>
      <t>进行奖补）；打造</t>
    </r>
    <r>
      <rPr>
        <sz val="16"/>
        <rFont val="Times New Roman"/>
        <charset val="134"/>
      </rPr>
      <t>“</t>
    </r>
    <r>
      <rPr>
        <sz val="16"/>
        <rFont val="方正仿宋_GBK"/>
        <charset val="134"/>
      </rPr>
      <t>民宿</t>
    </r>
    <r>
      <rPr>
        <sz val="16"/>
        <rFont val="Times New Roman"/>
        <charset val="134"/>
      </rPr>
      <t>+</t>
    </r>
    <r>
      <rPr>
        <sz val="16"/>
        <rFont val="方正仿宋_GBK"/>
        <charset val="134"/>
      </rPr>
      <t>庭院经济示范片</t>
    </r>
    <r>
      <rPr>
        <sz val="16"/>
        <rFont val="Times New Roman"/>
        <charset val="134"/>
      </rPr>
      <t>”</t>
    </r>
    <r>
      <rPr>
        <sz val="16"/>
        <rFont val="方正仿宋_GBK"/>
        <charset val="134"/>
      </rPr>
      <t>，对大店至畜牧沿线部分农户庭院进行农特产品销售点打造。</t>
    </r>
  </si>
  <si>
    <t>畜牧村、大店村、</t>
  </si>
  <si>
    <r>
      <rPr>
        <sz val="16"/>
        <rFont val="方正仿宋_GBK"/>
        <charset val="134"/>
      </rPr>
      <t>带领畜牧村有发展意愿和能力的群众（其中：脱贫人口约</t>
    </r>
    <r>
      <rPr>
        <sz val="16"/>
        <rFont val="Times New Roman"/>
        <charset val="134"/>
      </rPr>
      <t>100</t>
    </r>
    <r>
      <rPr>
        <sz val="16"/>
        <rFont val="方正仿宋_GBK"/>
        <charset val="134"/>
      </rPr>
      <t>余人）发展产业，预计带动辖区脱贫户实现户均稳定增收</t>
    </r>
    <r>
      <rPr>
        <sz val="16"/>
        <rFont val="Times New Roman"/>
        <charset val="134"/>
      </rPr>
      <t>2000</t>
    </r>
    <r>
      <rPr>
        <sz val="16"/>
        <rFont val="方正仿宋_GBK"/>
        <charset val="134"/>
      </rPr>
      <t>余元，助力畜牧村产业振兴。</t>
    </r>
  </si>
  <si>
    <r>
      <rPr>
        <sz val="16"/>
        <rFont val="方正仿宋_GBK"/>
        <charset val="134"/>
      </rPr>
      <t>一、群众参与</t>
    </r>
    <r>
      <rPr>
        <sz val="16"/>
        <rFont val="Times New Roman"/>
        <charset val="134"/>
      </rPr>
      <t>:6</t>
    </r>
    <r>
      <rPr>
        <sz val="16"/>
        <rFont val="方正仿宋_GBK"/>
        <charset val="134"/>
      </rPr>
      <t>人参与前期项目确定会议、决议，</t>
    </r>
    <r>
      <rPr>
        <sz val="16"/>
        <rFont val="Times New Roman"/>
        <charset val="134"/>
      </rPr>
      <t>8</t>
    </r>
    <r>
      <rPr>
        <sz val="16"/>
        <rFont val="方正仿宋_GBK"/>
        <charset val="134"/>
      </rPr>
      <t>余人参与入库项目的选择，</t>
    </r>
    <r>
      <rPr>
        <sz val="16"/>
        <rFont val="Times New Roman"/>
        <charset val="134"/>
      </rPr>
      <t>4</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二、利益联结机制：带领畜牧村有发展意愿和能力的群众（其中：脱贫人口约</t>
    </r>
    <r>
      <rPr>
        <sz val="16"/>
        <rFont val="Times New Roman"/>
        <charset val="134"/>
      </rPr>
      <t>100</t>
    </r>
    <r>
      <rPr>
        <sz val="16"/>
        <rFont val="方正仿宋_GBK"/>
        <charset val="134"/>
      </rPr>
      <t>余人）发展产业，预计带动辖区脱贫户实现户均稳定增收</t>
    </r>
    <r>
      <rPr>
        <sz val="16"/>
        <rFont val="Times New Roman"/>
        <charset val="134"/>
      </rPr>
      <t>2000</t>
    </r>
    <r>
      <rPr>
        <sz val="16"/>
        <rFont val="方正仿宋_GBK"/>
        <charset val="134"/>
      </rPr>
      <t>余元，助力畜牧村产业振兴。</t>
    </r>
  </si>
  <si>
    <r>
      <rPr>
        <sz val="16"/>
        <rFont val="方正仿宋_GBK"/>
        <charset val="134"/>
      </rPr>
      <t>带领畜牧村有发展意愿和能力的群众（其中：脱贫人口约</t>
    </r>
    <r>
      <rPr>
        <sz val="16"/>
        <rFont val="Times New Roman"/>
        <charset val="0"/>
      </rPr>
      <t>100</t>
    </r>
    <r>
      <rPr>
        <sz val="16"/>
        <rFont val="方正仿宋_GBK"/>
        <charset val="134"/>
      </rPr>
      <t>余人）发展产业，助力畜牧村产业振兴、群众稳定增收。</t>
    </r>
  </si>
  <si>
    <r>
      <rPr>
        <sz val="16"/>
        <rFont val="方正仿宋_GBK"/>
        <charset val="134"/>
      </rPr>
      <t>打造</t>
    </r>
    <r>
      <rPr>
        <sz val="16"/>
        <rFont val="Times New Roman"/>
        <charset val="0"/>
      </rPr>
      <t>“</t>
    </r>
    <r>
      <rPr>
        <sz val="16"/>
        <rFont val="方正仿宋_GBK"/>
        <charset val="134"/>
      </rPr>
      <t>民宿</t>
    </r>
    <r>
      <rPr>
        <sz val="16"/>
        <rFont val="Times New Roman"/>
        <charset val="0"/>
      </rPr>
      <t>+</t>
    </r>
    <r>
      <rPr>
        <sz val="16"/>
        <rFont val="方正仿宋_GBK"/>
        <charset val="134"/>
      </rPr>
      <t>庭院经济示范片</t>
    </r>
    <r>
      <rPr>
        <sz val="16"/>
        <rFont val="Times New Roman"/>
        <charset val="0"/>
      </rPr>
      <t>”1</t>
    </r>
    <r>
      <rPr>
        <sz val="16"/>
        <rFont val="方正仿宋_GBK"/>
        <charset val="134"/>
      </rPr>
      <t>个</t>
    </r>
  </si>
  <si>
    <r>
      <rPr>
        <sz val="16"/>
        <rFont val="方正仿宋_GBK"/>
        <charset val="134"/>
      </rPr>
      <t>受益脱贫人口约</t>
    </r>
    <r>
      <rPr>
        <sz val="16"/>
        <rFont val="Times New Roman"/>
        <charset val="0"/>
      </rPr>
      <t>100</t>
    </r>
    <r>
      <rPr>
        <sz val="16"/>
        <rFont val="方正仿宋_GBK"/>
        <charset val="134"/>
      </rPr>
      <t>余人</t>
    </r>
  </si>
  <si>
    <r>
      <rPr>
        <sz val="16"/>
        <rFont val="方正仿宋_GBK"/>
        <charset val="134"/>
      </rPr>
      <t>约</t>
    </r>
    <r>
      <rPr>
        <sz val="16"/>
        <rFont val="Times New Roman"/>
        <charset val="0"/>
      </rPr>
      <t>100</t>
    </r>
    <r>
      <rPr>
        <sz val="16"/>
        <rFont val="方正仿宋_GBK"/>
        <charset val="134"/>
      </rPr>
      <t>余人</t>
    </r>
  </si>
  <si>
    <r>
      <rPr>
        <sz val="16"/>
        <rFont val="方正仿宋_GBK"/>
        <charset val="134"/>
      </rPr>
      <t>城口县</t>
    </r>
    <r>
      <rPr>
        <sz val="16"/>
        <rFont val="Times New Roman"/>
        <charset val="0"/>
      </rPr>
      <t>2024</t>
    </r>
    <r>
      <rPr>
        <sz val="16"/>
        <rFont val="方正仿宋_GBK"/>
        <charset val="134"/>
      </rPr>
      <t>年河鱼乡积分兑现制度改补为奖项目</t>
    </r>
  </si>
  <si>
    <r>
      <rPr>
        <sz val="16"/>
        <rFont val="方正仿宋_GBK"/>
        <charset val="134"/>
      </rPr>
      <t>推进</t>
    </r>
    <r>
      <rPr>
        <sz val="16"/>
        <rFont val="Times New Roman"/>
        <charset val="0"/>
      </rPr>
      <t>“</t>
    </r>
    <r>
      <rPr>
        <sz val="16"/>
        <rFont val="方正仿宋_GBK"/>
        <charset val="134"/>
      </rPr>
      <t>积分制</t>
    </r>
    <r>
      <rPr>
        <sz val="16"/>
        <rFont val="Times New Roman"/>
        <charset val="0"/>
      </rPr>
      <t>”“</t>
    </r>
    <r>
      <rPr>
        <sz val="16"/>
        <rFont val="方正仿宋_GBK"/>
        <charset val="134"/>
      </rPr>
      <t>清单式</t>
    </r>
    <r>
      <rPr>
        <sz val="16"/>
        <rFont val="Times New Roman"/>
        <charset val="0"/>
      </rPr>
      <t>”</t>
    </r>
    <r>
      <rPr>
        <sz val="16"/>
        <rFont val="方正仿宋_GBK"/>
        <charset val="134"/>
      </rPr>
      <t>等管理方式</t>
    </r>
  </si>
  <si>
    <r>
      <rPr>
        <sz val="16"/>
        <rFont val="方正仿宋_GBK"/>
        <charset val="134"/>
      </rPr>
      <t>开展整治环境卫生、参与集体公益活动等活动，通过</t>
    </r>
    <r>
      <rPr>
        <sz val="16"/>
        <rFont val="Times New Roman"/>
        <charset val="0"/>
      </rPr>
      <t>“</t>
    </r>
    <r>
      <rPr>
        <sz val="16"/>
        <rFont val="方正仿宋_GBK"/>
        <charset val="134"/>
      </rPr>
      <t>以奖代补</t>
    </r>
    <r>
      <rPr>
        <sz val="16"/>
        <rFont val="Times New Roman"/>
        <charset val="0"/>
      </rPr>
      <t>”</t>
    </r>
    <r>
      <rPr>
        <sz val="16"/>
        <rFont val="方正仿宋_GBK"/>
        <charset val="134"/>
      </rPr>
      <t>形式激发参与村级事务的积极性和主动性。以新时代文明实践</t>
    </r>
    <r>
      <rPr>
        <sz val="16"/>
        <rFont val="Times New Roman"/>
        <charset val="0"/>
      </rPr>
      <t>“</t>
    </r>
    <r>
      <rPr>
        <sz val="16"/>
        <rFont val="方正仿宋_GBK"/>
        <charset val="134"/>
      </rPr>
      <t>积分超市</t>
    </r>
    <r>
      <rPr>
        <sz val="16"/>
        <rFont val="Times New Roman"/>
        <charset val="0"/>
      </rPr>
      <t>”</t>
    </r>
    <r>
      <rPr>
        <sz val="16"/>
        <rFont val="方正仿宋_GBK"/>
        <charset val="134"/>
      </rPr>
      <t>为载体，推动群众精神文明建设。</t>
    </r>
  </si>
  <si>
    <t>河鱼社区、平溪村、大店村、高洪村、畜牧村</t>
  </si>
  <si>
    <r>
      <rPr>
        <sz val="16"/>
        <rFont val="方正仿宋_GBK"/>
        <charset val="134"/>
      </rPr>
      <t>通过</t>
    </r>
    <r>
      <rPr>
        <sz val="16"/>
        <rFont val="Times New Roman"/>
        <charset val="134"/>
      </rPr>
      <t>“</t>
    </r>
    <r>
      <rPr>
        <sz val="16"/>
        <rFont val="方正仿宋_GBK"/>
        <charset val="134"/>
      </rPr>
      <t>以奖代补</t>
    </r>
    <r>
      <rPr>
        <sz val="16"/>
        <rFont val="Times New Roman"/>
        <charset val="134"/>
      </rPr>
      <t>”</t>
    </r>
    <r>
      <rPr>
        <sz val="16"/>
        <rFont val="方正仿宋_GBK"/>
        <charset val="134"/>
      </rPr>
      <t>形式，以新时代文明实践</t>
    </r>
    <r>
      <rPr>
        <sz val="16"/>
        <rFont val="Times New Roman"/>
        <charset val="134"/>
      </rPr>
      <t>“</t>
    </r>
    <r>
      <rPr>
        <sz val="16"/>
        <rFont val="方正仿宋_GBK"/>
        <charset val="134"/>
      </rPr>
      <t>积分超市</t>
    </r>
    <r>
      <rPr>
        <sz val="16"/>
        <rFont val="Times New Roman"/>
        <charset val="134"/>
      </rPr>
      <t>”</t>
    </r>
    <r>
      <rPr>
        <sz val="16"/>
        <rFont val="方正仿宋_GBK"/>
        <charset val="134"/>
      </rPr>
      <t>为载体，发挥积分兑换物品的激励杠杆作用，激发全乡</t>
    </r>
    <r>
      <rPr>
        <sz val="16"/>
        <rFont val="Times New Roman"/>
        <charset val="134"/>
      </rPr>
      <t>1800</t>
    </r>
    <r>
      <rPr>
        <sz val="16"/>
        <rFont val="方正仿宋_GBK"/>
        <charset val="134"/>
      </rPr>
      <t>余户群众参与美丽乡村建设的积极性，为推进乡风文明、促进乡村振兴提供精神动力，推动河鱼乡乡村治理、乡风文明、文化振兴，培育和践行社会主义核心价值观。</t>
    </r>
    <r>
      <rPr>
        <sz val="16"/>
        <rFont val="Times New Roman"/>
        <charset val="134"/>
      </rPr>
      <t xml:space="preserve">
</t>
    </r>
  </si>
  <si>
    <r>
      <rPr>
        <sz val="16"/>
        <rFont val="方正仿宋_GBK"/>
        <charset val="134"/>
      </rPr>
      <t>一、群众参与</t>
    </r>
    <r>
      <rPr>
        <sz val="16"/>
        <rFont val="Times New Roman"/>
        <charset val="134"/>
      </rPr>
      <t>:12</t>
    </r>
    <r>
      <rPr>
        <sz val="16"/>
        <rFont val="方正仿宋_GBK"/>
        <charset val="134"/>
      </rPr>
      <t>人参与前期项目确定会议、决议，</t>
    </r>
    <r>
      <rPr>
        <sz val="16"/>
        <rFont val="Times New Roman"/>
        <charset val="134"/>
      </rPr>
      <t>20</t>
    </r>
    <r>
      <rPr>
        <sz val="16"/>
        <rFont val="方正仿宋_GBK"/>
        <charset val="134"/>
      </rPr>
      <t>余人参与入库项目的选择，</t>
    </r>
    <r>
      <rPr>
        <sz val="16"/>
        <rFont val="Times New Roman"/>
        <charset val="134"/>
      </rPr>
      <t>8</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、通过积分和物品兑换，使人均增收</t>
    </r>
    <r>
      <rPr>
        <sz val="16"/>
        <rFont val="Times New Roman"/>
        <charset val="134"/>
      </rPr>
      <t>10</t>
    </r>
    <r>
      <rPr>
        <sz val="16"/>
        <rFont val="方正仿宋_GBK"/>
        <charset val="134"/>
      </rPr>
      <t>元。</t>
    </r>
    <r>
      <rPr>
        <sz val="16"/>
        <rFont val="Times New Roman"/>
        <charset val="134"/>
      </rPr>
      <t>2</t>
    </r>
    <r>
      <rPr>
        <sz val="16"/>
        <rFont val="方正仿宋_GBK"/>
        <charset val="134"/>
      </rPr>
      <t>、可以引导群众参与宣讲学习、村社公益事业、志愿服务活动等，养成良好文明习惯、遵纪守法、传承传统美德、破除陈规陋习、增强村民凝聚力、做有理想、有道德、有文化、有纪律的新型农民。</t>
    </r>
  </si>
  <si>
    <r>
      <rPr>
        <sz val="16"/>
        <rFont val="方正仿宋_GBK"/>
        <charset val="134"/>
      </rPr>
      <t>在乡建设推广</t>
    </r>
    <r>
      <rPr>
        <sz val="16"/>
        <rFont val="Times New Roman"/>
        <charset val="134"/>
      </rPr>
      <t>5</t>
    </r>
    <r>
      <rPr>
        <sz val="16"/>
        <rFont val="方正仿宋_GBK"/>
        <charset val="134"/>
      </rPr>
      <t>个积分超市。</t>
    </r>
  </si>
  <si>
    <r>
      <rPr>
        <sz val="16"/>
        <rFont val="方正仿宋_GBK"/>
        <charset val="134"/>
      </rPr>
      <t>积分超市</t>
    </r>
    <r>
      <rPr>
        <sz val="16"/>
        <rFont val="Times New Roman"/>
        <charset val="134"/>
      </rPr>
      <t>≥5</t>
    </r>
    <r>
      <rPr>
        <sz val="16"/>
        <rFont val="方正仿宋_GBK"/>
        <charset val="134"/>
      </rPr>
      <t>个</t>
    </r>
  </si>
  <si>
    <r>
      <rPr>
        <sz val="16"/>
        <rFont val="方正仿宋_GBK"/>
        <charset val="0"/>
      </rPr>
      <t>补助标准</t>
    </r>
    <r>
      <rPr>
        <sz val="16"/>
        <rFont val="Times New Roman"/>
        <charset val="0"/>
      </rPr>
      <t>≤2</t>
    </r>
    <r>
      <rPr>
        <sz val="16"/>
        <rFont val="方正仿宋_GBK"/>
        <charset val="0"/>
      </rPr>
      <t>万元</t>
    </r>
    <r>
      <rPr>
        <sz val="16"/>
        <rFont val="Times New Roman"/>
        <charset val="0"/>
      </rPr>
      <t>/</t>
    </r>
    <r>
      <rPr>
        <sz val="16"/>
        <rFont val="方正仿宋_GBK"/>
        <charset val="0"/>
      </rPr>
      <t>村</t>
    </r>
  </si>
  <si>
    <r>
      <rPr>
        <sz val="16"/>
        <rFont val="方正仿宋_GBK"/>
        <charset val="134"/>
      </rPr>
      <t>降低全乡公共服务总成本</t>
    </r>
    <r>
      <rPr>
        <sz val="16"/>
        <rFont val="Times New Roman"/>
        <charset val="134"/>
      </rPr>
      <t>10</t>
    </r>
    <r>
      <rPr>
        <sz val="16"/>
        <rFont val="方正仿宋_GBK"/>
        <charset val="134"/>
      </rPr>
      <t>万元。</t>
    </r>
  </si>
  <si>
    <r>
      <rPr>
        <sz val="16"/>
        <rFont val="Times New Roman"/>
        <charset val="134"/>
      </rPr>
      <t>1.</t>
    </r>
    <r>
      <rPr>
        <sz val="16"/>
        <rFont val="方正仿宋_GBK"/>
        <charset val="134"/>
      </rPr>
      <t>受益农户人数约</t>
    </r>
    <r>
      <rPr>
        <sz val="16"/>
        <rFont val="Times New Roman"/>
        <charset val="134"/>
      </rPr>
      <t>4000</t>
    </r>
    <r>
      <rPr>
        <sz val="16"/>
        <rFont val="方正仿宋_GBK"/>
        <charset val="134"/>
      </rPr>
      <t>人；</t>
    </r>
    <r>
      <rPr>
        <sz val="16"/>
        <rFont val="Times New Roman"/>
        <charset val="134"/>
      </rPr>
      <t xml:space="preserve">
2.</t>
    </r>
    <r>
      <rPr>
        <sz val="16"/>
        <rFont val="方正仿宋_GBK"/>
        <charset val="134"/>
      </rPr>
      <t>受益脱贫户和监测户人数约</t>
    </r>
    <r>
      <rPr>
        <sz val="16"/>
        <rFont val="Times New Roman"/>
        <charset val="134"/>
      </rPr>
      <t>600</t>
    </r>
    <r>
      <rPr>
        <sz val="16"/>
        <rFont val="方正仿宋_GBK"/>
        <charset val="134"/>
      </rPr>
      <t>余人。</t>
    </r>
  </si>
  <si>
    <r>
      <rPr>
        <sz val="16"/>
        <rFont val="方正仿宋_GBK"/>
        <charset val="134"/>
      </rPr>
      <t>维修使用年限</t>
    </r>
    <r>
      <rPr>
        <sz val="16"/>
        <rFont val="Times New Roman"/>
        <charset val="0"/>
      </rPr>
      <t>≥1</t>
    </r>
    <r>
      <rPr>
        <sz val="16"/>
        <rFont val="方正仿宋_GBK"/>
        <charset val="134"/>
      </rPr>
      <t>年</t>
    </r>
  </si>
  <si>
    <r>
      <rPr>
        <sz val="16"/>
        <rFont val="方正仿宋_GBK"/>
        <charset val="134"/>
      </rPr>
      <t>约</t>
    </r>
    <r>
      <rPr>
        <sz val="16"/>
        <rFont val="Times New Roman"/>
        <charset val="0"/>
      </rPr>
      <t>4000</t>
    </r>
    <r>
      <rPr>
        <sz val="16"/>
        <rFont val="方正仿宋_GBK"/>
        <charset val="134"/>
      </rPr>
      <t>余人</t>
    </r>
  </si>
  <si>
    <r>
      <rPr>
        <sz val="16"/>
        <rFont val="方正仿宋_GBK"/>
        <charset val="134"/>
      </rPr>
      <t>约</t>
    </r>
    <r>
      <rPr>
        <sz val="16"/>
        <rFont val="Times New Roman"/>
        <charset val="0"/>
      </rPr>
      <t>600</t>
    </r>
    <r>
      <rPr>
        <sz val="16"/>
        <rFont val="方正仿宋_GBK"/>
        <charset val="134"/>
      </rPr>
      <t>余人</t>
    </r>
  </si>
  <si>
    <r>
      <rPr>
        <sz val="16"/>
        <rFont val="方正仿宋_GBK"/>
        <charset val="134"/>
      </rPr>
      <t>城口县</t>
    </r>
    <r>
      <rPr>
        <sz val="16"/>
        <rFont val="Times New Roman"/>
        <charset val="0"/>
      </rPr>
      <t>2024</t>
    </r>
    <r>
      <rPr>
        <sz val="16"/>
        <rFont val="方正仿宋_GBK"/>
        <charset val="134"/>
      </rPr>
      <t>年河鱼乡人居环境整治项目</t>
    </r>
  </si>
  <si>
    <t>一是村域内的死角和重点脏乱差地段进行规范治理，二是对居民聚居点环境进行整治、提升。</t>
  </si>
  <si>
    <r>
      <rPr>
        <sz val="16"/>
        <rFont val="方正仿宋_GBK"/>
        <charset val="134"/>
      </rPr>
      <t>通过人居环境综合整治，提升群众居住环境，打造宜居宜游美丽乡村，提升群众旅游产业收入，全乡改善</t>
    </r>
    <r>
      <rPr>
        <sz val="16"/>
        <rFont val="Times New Roman"/>
        <charset val="134"/>
      </rPr>
      <t>450</t>
    </r>
    <r>
      <rPr>
        <sz val="16"/>
        <rFont val="方正仿宋_GBK"/>
        <charset val="134"/>
      </rPr>
      <t>余人（脱贫人口</t>
    </r>
    <r>
      <rPr>
        <sz val="16"/>
        <rFont val="Times New Roman"/>
        <charset val="134"/>
      </rPr>
      <t>50</t>
    </r>
    <r>
      <rPr>
        <sz val="16"/>
        <rFont val="方正仿宋_GBK"/>
        <charset val="134"/>
      </rPr>
      <t>余人）受益。</t>
    </r>
  </si>
  <si>
    <r>
      <rPr>
        <sz val="16"/>
        <rFont val="方正仿宋_GBK"/>
        <charset val="134"/>
      </rPr>
      <t>一、群众参与</t>
    </r>
    <r>
      <rPr>
        <sz val="16"/>
        <rFont val="Times New Roman"/>
        <charset val="134"/>
      </rPr>
      <t>:12</t>
    </r>
    <r>
      <rPr>
        <sz val="16"/>
        <rFont val="方正仿宋_GBK"/>
        <charset val="134"/>
      </rPr>
      <t>人参与前期项目确定会议、决议，</t>
    </r>
    <r>
      <rPr>
        <sz val="16"/>
        <rFont val="Times New Roman"/>
        <charset val="134"/>
      </rPr>
      <t>20</t>
    </r>
    <r>
      <rPr>
        <sz val="16"/>
        <rFont val="方正仿宋_GBK"/>
        <charset val="134"/>
      </rPr>
      <t>余人参与入库项目的选择，</t>
    </r>
    <r>
      <rPr>
        <sz val="16"/>
        <rFont val="Times New Roman"/>
        <charset val="134"/>
      </rPr>
      <t>8</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二、利益联结机制：通过人居环境综合整治，提升群众居住环境，打造宜居宜游美丽乡村，提升群众旅游产业收入，改善</t>
    </r>
    <r>
      <rPr>
        <sz val="16"/>
        <rFont val="Times New Roman"/>
        <charset val="134"/>
      </rPr>
      <t>450</t>
    </r>
    <r>
      <rPr>
        <sz val="16"/>
        <rFont val="方正仿宋_GBK"/>
        <charset val="134"/>
      </rPr>
      <t>余人（脱贫人口</t>
    </r>
    <r>
      <rPr>
        <sz val="16"/>
        <rFont val="Times New Roman"/>
        <charset val="134"/>
      </rPr>
      <t>50</t>
    </r>
    <r>
      <rPr>
        <sz val="16"/>
        <rFont val="方正仿宋_GBK"/>
        <charset val="134"/>
      </rPr>
      <t>余人）生产生活环境。</t>
    </r>
  </si>
  <si>
    <r>
      <rPr>
        <sz val="16"/>
        <rFont val="方正仿宋_GBK"/>
        <charset val="134"/>
      </rPr>
      <t>通过人居环境综合整治，提升群众居住环境，打造宜居宜游美丽乡村，提升群众旅游产业收入</t>
    </r>
    <r>
      <rPr>
        <sz val="16"/>
        <rFont val="Times New Roman"/>
        <charset val="0"/>
      </rPr>
      <t>1000</t>
    </r>
    <r>
      <rPr>
        <sz val="16"/>
        <rFont val="方正仿宋_GBK"/>
        <charset val="134"/>
      </rPr>
      <t>元</t>
    </r>
    <r>
      <rPr>
        <sz val="16"/>
        <rFont val="Times New Roman"/>
        <charset val="0"/>
      </rPr>
      <t>/</t>
    </r>
    <r>
      <rPr>
        <sz val="16"/>
        <rFont val="方正仿宋_GBK"/>
        <charset val="134"/>
      </rPr>
      <t>年。</t>
    </r>
  </si>
  <si>
    <r>
      <rPr>
        <sz val="16"/>
        <rFont val="方正仿宋_GBK"/>
        <charset val="134"/>
      </rPr>
      <t>整治点</t>
    </r>
    <r>
      <rPr>
        <sz val="16"/>
        <rFont val="Times New Roman"/>
        <charset val="0"/>
      </rPr>
      <t>≥5</t>
    </r>
    <r>
      <rPr>
        <sz val="16"/>
        <rFont val="方正仿宋_GBK"/>
        <charset val="134"/>
      </rPr>
      <t>处</t>
    </r>
  </si>
  <si>
    <r>
      <rPr>
        <sz val="16"/>
        <rFont val="方正仿宋_GBK"/>
        <charset val="134"/>
      </rPr>
      <t>增加务工收入</t>
    </r>
    <r>
      <rPr>
        <sz val="16"/>
        <rFont val="Times New Roman"/>
        <charset val="0"/>
      </rPr>
      <t>≥1000</t>
    </r>
    <r>
      <rPr>
        <sz val="16"/>
        <rFont val="方正仿宋_GBK"/>
        <charset val="134"/>
      </rPr>
      <t>元</t>
    </r>
    <r>
      <rPr>
        <sz val="16"/>
        <rFont val="Times New Roman"/>
        <charset val="0"/>
      </rPr>
      <t>/</t>
    </r>
    <r>
      <rPr>
        <sz val="16"/>
        <rFont val="方正仿宋_GBK"/>
        <charset val="134"/>
      </rPr>
      <t>户</t>
    </r>
  </si>
  <si>
    <r>
      <rPr>
        <sz val="16"/>
        <rFont val="方正仿宋_GBK"/>
        <charset val="134"/>
      </rPr>
      <t>受益脱贫人口约</t>
    </r>
    <r>
      <rPr>
        <sz val="16"/>
        <rFont val="Times New Roman"/>
        <charset val="0"/>
      </rPr>
      <t>50</t>
    </r>
    <r>
      <rPr>
        <sz val="16"/>
        <rFont val="方正仿宋_GBK"/>
        <charset val="134"/>
      </rPr>
      <t>余人</t>
    </r>
  </si>
  <si>
    <r>
      <rPr>
        <sz val="16"/>
        <rFont val="方正仿宋_GBK"/>
        <charset val="134"/>
      </rPr>
      <t>约</t>
    </r>
    <r>
      <rPr>
        <sz val="16"/>
        <rFont val="Times New Roman"/>
        <charset val="0"/>
      </rPr>
      <t>450</t>
    </r>
    <r>
      <rPr>
        <sz val="16"/>
        <rFont val="方正仿宋_GBK"/>
        <charset val="134"/>
      </rPr>
      <t>人</t>
    </r>
  </si>
  <si>
    <r>
      <rPr>
        <sz val="16"/>
        <rFont val="方正仿宋_GBK"/>
        <charset val="134"/>
      </rPr>
      <t>城口县</t>
    </r>
    <r>
      <rPr>
        <sz val="16"/>
        <rFont val="Times New Roman"/>
        <charset val="0"/>
      </rPr>
      <t>2024</t>
    </r>
    <r>
      <rPr>
        <sz val="16"/>
        <rFont val="方正仿宋_GBK"/>
        <charset val="134"/>
      </rPr>
      <t>年河鱼乡山地鸡粗加工及精深加工建设项目</t>
    </r>
  </si>
  <si>
    <r>
      <rPr>
        <sz val="16"/>
        <rFont val="方正仿宋_GBK"/>
        <charset val="134"/>
      </rPr>
      <t>在河鱼社区新建山地鸡粗加工及精深加工基地</t>
    </r>
    <r>
      <rPr>
        <sz val="16"/>
        <rFont val="Times New Roman"/>
        <charset val="0"/>
      </rPr>
      <t>1</t>
    </r>
    <r>
      <rPr>
        <sz val="16"/>
        <rFont val="方正仿宋_GBK"/>
        <charset val="134"/>
      </rPr>
      <t>个，包括产品展示点、产品销售平台、粗加工深度加工作坊、屠宰场、综合展示大厅为一体的产品加工中心，面积约</t>
    </r>
    <r>
      <rPr>
        <sz val="16"/>
        <rFont val="Times New Roman"/>
        <charset val="0"/>
      </rPr>
      <t>1000</t>
    </r>
    <r>
      <rPr>
        <sz val="16"/>
        <rFont val="方正仿宋_GBK"/>
        <charset val="134"/>
      </rPr>
      <t>平方米。</t>
    </r>
  </si>
  <si>
    <r>
      <rPr>
        <sz val="16"/>
        <rFont val="方正仿宋_GBK"/>
        <charset val="134"/>
      </rPr>
      <t>带领全乡有发展意愿和能力的群众（其中：脱贫人口</t>
    </r>
    <r>
      <rPr>
        <sz val="16"/>
        <rFont val="Times New Roman"/>
        <charset val="134"/>
      </rPr>
      <t>50</t>
    </r>
    <r>
      <rPr>
        <sz val="16"/>
        <rFont val="方正仿宋_GBK"/>
        <charset val="134"/>
      </rPr>
      <t>余人）发展山地鸡产业，全力构建农文旅融合山地鸡产业联合体，实现从山地鸡种源研发到销售一条链的产品生产线，提升品牌影响力、知名度，切实提高群众产业收入。预计带动养殖户实现户均稳定增收</t>
    </r>
    <r>
      <rPr>
        <sz val="16"/>
        <rFont val="Times New Roman"/>
        <charset val="134"/>
      </rPr>
      <t>1000</t>
    </r>
    <r>
      <rPr>
        <sz val="16"/>
        <rFont val="方正仿宋_GBK"/>
        <charset val="134"/>
      </rPr>
      <t>余元</t>
    </r>
  </si>
  <si>
    <r>
      <rPr>
        <sz val="16"/>
        <rFont val="方正仿宋_GBK"/>
        <charset val="134"/>
      </rPr>
      <t>一、群众参与</t>
    </r>
    <r>
      <rPr>
        <sz val="16"/>
        <rFont val="Times New Roman"/>
        <charset val="134"/>
      </rPr>
      <t>:7</t>
    </r>
    <r>
      <rPr>
        <sz val="16"/>
        <rFont val="方正仿宋_GBK"/>
        <charset val="134"/>
      </rPr>
      <t>人参与前期项目确定会议、决议，</t>
    </r>
    <r>
      <rPr>
        <sz val="16"/>
        <rFont val="Times New Roman"/>
        <charset val="134"/>
      </rPr>
      <t>15</t>
    </r>
    <r>
      <rPr>
        <sz val="16"/>
        <rFont val="方正仿宋_GBK"/>
        <charset val="134"/>
      </rPr>
      <t>余人参与入库项目的选择，</t>
    </r>
    <r>
      <rPr>
        <sz val="16"/>
        <rFont val="Times New Roman"/>
        <charset val="134"/>
      </rPr>
      <t>2</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二、利益联结机制：带领全乡有发展意愿和能力的群众（其中：脱贫人口</t>
    </r>
    <r>
      <rPr>
        <sz val="16"/>
        <rFont val="Times New Roman"/>
        <charset val="134"/>
      </rPr>
      <t>50</t>
    </r>
    <r>
      <rPr>
        <sz val="16"/>
        <rFont val="方正仿宋_GBK"/>
        <charset val="134"/>
      </rPr>
      <t>余人）发展山地鸡产业，预计带动养殖户实现户均增收约</t>
    </r>
    <r>
      <rPr>
        <sz val="16"/>
        <rFont val="Times New Roman"/>
        <charset val="134"/>
      </rPr>
      <t>1000</t>
    </r>
    <r>
      <rPr>
        <sz val="16"/>
        <rFont val="方正仿宋_GBK"/>
        <charset val="134"/>
      </rPr>
      <t>元。</t>
    </r>
  </si>
  <si>
    <r>
      <rPr>
        <sz val="16"/>
        <rFont val="方正仿宋_GBK"/>
        <charset val="134"/>
      </rPr>
      <t>通过山地鸡粗、精深度加工基地建设，调动辖区群众（其中：脱贫人口</t>
    </r>
    <r>
      <rPr>
        <sz val="16"/>
        <rFont val="Times New Roman"/>
        <charset val="0"/>
      </rPr>
      <t>50</t>
    </r>
    <r>
      <rPr>
        <sz val="16"/>
        <rFont val="方正仿宋_GBK"/>
        <charset val="134"/>
      </rPr>
      <t>余人）发展积极性，拓宽销售渠道，预计带动养殖户户实现户均稳定增收</t>
    </r>
    <r>
      <rPr>
        <sz val="16"/>
        <rFont val="Times New Roman"/>
        <charset val="0"/>
      </rPr>
      <t>1000</t>
    </r>
    <r>
      <rPr>
        <sz val="16"/>
        <rFont val="方正仿宋_GBK"/>
        <charset val="134"/>
      </rPr>
      <t>余元。</t>
    </r>
  </si>
  <si>
    <r>
      <rPr>
        <sz val="16"/>
        <rFont val="方正仿宋_GBK"/>
        <charset val="134"/>
      </rPr>
      <t>新建山地鸡粗加工、精深加工基地</t>
    </r>
    <r>
      <rPr>
        <sz val="16"/>
        <rFont val="Times New Roman"/>
        <charset val="0"/>
      </rPr>
      <t>1</t>
    </r>
    <r>
      <rPr>
        <sz val="16"/>
        <rFont val="方正仿宋_GBK"/>
        <charset val="134"/>
      </rPr>
      <t>个。</t>
    </r>
  </si>
  <si>
    <r>
      <rPr>
        <sz val="16"/>
        <rFont val="方正仿宋_GBK"/>
        <charset val="134"/>
      </rPr>
      <t>项目总投资</t>
    </r>
    <r>
      <rPr>
        <sz val="16"/>
        <rFont val="Times New Roman"/>
        <charset val="0"/>
      </rPr>
      <t>≤200</t>
    </r>
    <r>
      <rPr>
        <sz val="16"/>
        <rFont val="方正仿宋_GBK"/>
        <charset val="134"/>
      </rPr>
      <t>万</t>
    </r>
  </si>
  <si>
    <r>
      <rPr>
        <sz val="16"/>
        <rFont val="方正仿宋_GBK"/>
        <charset val="134"/>
      </rPr>
      <t>增加群众产业收入</t>
    </r>
    <r>
      <rPr>
        <sz val="16"/>
        <rFont val="Times New Roman"/>
        <charset val="0"/>
      </rPr>
      <t>≥1000</t>
    </r>
    <r>
      <rPr>
        <sz val="16"/>
        <rFont val="方正仿宋_GBK"/>
        <charset val="134"/>
      </rPr>
      <t>元</t>
    </r>
    <r>
      <rPr>
        <sz val="16"/>
        <rFont val="Times New Roman"/>
        <charset val="0"/>
      </rPr>
      <t>/</t>
    </r>
    <r>
      <rPr>
        <sz val="16"/>
        <rFont val="方正仿宋_GBK"/>
        <charset val="134"/>
      </rPr>
      <t>年</t>
    </r>
  </si>
  <si>
    <r>
      <rPr>
        <sz val="16"/>
        <rFont val="方正仿宋_GBK"/>
        <charset val="134"/>
      </rPr>
      <t>使用年限</t>
    </r>
    <r>
      <rPr>
        <sz val="16"/>
        <rFont val="Times New Roman"/>
        <charset val="0"/>
      </rPr>
      <t>≥10</t>
    </r>
    <r>
      <rPr>
        <sz val="16"/>
        <rFont val="方正仿宋_GBK"/>
        <charset val="134"/>
      </rPr>
      <t>年</t>
    </r>
  </si>
  <si>
    <r>
      <rPr>
        <sz val="16"/>
        <rFont val="方正仿宋_GBK"/>
        <charset val="134"/>
      </rPr>
      <t>约</t>
    </r>
    <r>
      <rPr>
        <sz val="16"/>
        <rFont val="Times New Roman"/>
        <charset val="0"/>
      </rPr>
      <t>240</t>
    </r>
    <r>
      <rPr>
        <sz val="16"/>
        <rFont val="方正仿宋_GBK"/>
        <charset val="134"/>
      </rPr>
      <t>余人</t>
    </r>
  </si>
  <si>
    <r>
      <rPr>
        <sz val="16"/>
        <rFont val="方正仿宋_GBK"/>
        <charset val="134"/>
      </rPr>
      <t>城口县厚坪乡庙坪村二社自然村通硬化路工程</t>
    </r>
    <r>
      <rPr>
        <sz val="16"/>
        <rFont val="Times New Roman"/>
        <charset val="134"/>
      </rPr>
      <t xml:space="preserve">
</t>
    </r>
  </si>
  <si>
    <r>
      <rPr>
        <sz val="16"/>
        <rFont val="方正仿宋_GBK"/>
        <charset val="134"/>
      </rPr>
      <t>新建长</t>
    </r>
    <r>
      <rPr>
        <sz val="16"/>
        <rFont val="Times New Roman"/>
        <charset val="134"/>
      </rPr>
      <t>3.761</t>
    </r>
    <r>
      <rPr>
        <sz val="16"/>
        <rFont val="方正仿宋_GBK"/>
        <charset val="134"/>
      </rPr>
      <t>公里，宽</t>
    </r>
    <r>
      <rPr>
        <sz val="16"/>
        <rFont val="Times New Roman"/>
        <charset val="134"/>
      </rPr>
      <t>3.5-4.5</t>
    </r>
    <r>
      <rPr>
        <sz val="16"/>
        <rFont val="方正仿宋_GBK"/>
        <charset val="134"/>
      </rPr>
      <t>米硬化路面产业路一条。</t>
    </r>
  </si>
  <si>
    <t>厚坪乡庙坪村二社</t>
  </si>
  <si>
    <t>项目实施后，有效促进厚坪乡生猪产业增效提质，扩大产业规模，增强联农带农能力，促进群众增收。</t>
  </si>
  <si>
    <r>
      <rPr>
        <sz val="16"/>
        <rFont val="方正仿宋_GBK"/>
        <charset val="134"/>
      </rPr>
      <t>村民代表参与前期项目确定会议，安排义务监督员参与实施过程中施工质量监管，和资金使用的监督。为脱贫户和监测对象提供就业岗位</t>
    </r>
    <r>
      <rPr>
        <sz val="16"/>
        <rFont val="Times New Roman"/>
        <charset val="134"/>
      </rPr>
      <t>4</t>
    </r>
    <r>
      <rPr>
        <sz val="16"/>
        <rFont val="方正仿宋_GBK"/>
        <charset val="134"/>
      </rPr>
      <t>个，增加工资性收入</t>
    </r>
    <r>
      <rPr>
        <sz val="16"/>
        <rFont val="Times New Roman"/>
        <charset val="134"/>
      </rPr>
      <t>1000</t>
    </r>
    <r>
      <rPr>
        <sz val="16"/>
        <rFont val="方正仿宋_GBK"/>
        <charset val="134"/>
      </rPr>
      <t>元</t>
    </r>
    <r>
      <rPr>
        <sz val="16"/>
        <rFont val="Times New Roman"/>
        <charset val="134"/>
      </rPr>
      <t>/</t>
    </r>
    <r>
      <rPr>
        <sz val="16"/>
        <rFont val="方正仿宋_GBK"/>
        <charset val="134"/>
      </rPr>
      <t>人年</t>
    </r>
  </si>
  <si>
    <r>
      <rPr>
        <sz val="16"/>
        <rFont val="方正仿宋_GBK"/>
        <charset val="134"/>
      </rPr>
      <t>带动农户增收</t>
    </r>
    <r>
      <rPr>
        <sz val="16"/>
        <rFont val="Times New Roman"/>
        <charset val="134"/>
      </rPr>
      <t>1000</t>
    </r>
    <r>
      <rPr>
        <sz val="16"/>
        <rFont val="方正仿宋_GBK"/>
        <charset val="134"/>
      </rPr>
      <t>元</t>
    </r>
  </si>
  <si>
    <r>
      <rPr>
        <sz val="16"/>
        <rFont val="方正仿宋_GBK"/>
        <charset val="134"/>
      </rPr>
      <t>受益群众为</t>
    </r>
    <r>
      <rPr>
        <sz val="16"/>
        <rFont val="Times New Roman"/>
        <charset val="134"/>
      </rPr>
      <t>42</t>
    </r>
    <r>
      <rPr>
        <sz val="16"/>
        <rFont val="方正仿宋_GBK"/>
        <charset val="134"/>
      </rPr>
      <t>户</t>
    </r>
    <r>
      <rPr>
        <sz val="16"/>
        <rFont val="Times New Roman"/>
        <charset val="134"/>
      </rPr>
      <t>156</t>
    </r>
    <r>
      <rPr>
        <sz val="16"/>
        <rFont val="方正仿宋_GBK"/>
        <charset val="134"/>
      </rPr>
      <t>人其中脱贫户、监测户</t>
    </r>
    <r>
      <rPr>
        <sz val="16"/>
        <rFont val="Times New Roman"/>
        <charset val="134"/>
      </rPr>
      <t>9</t>
    </r>
    <r>
      <rPr>
        <sz val="16"/>
        <rFont val="方正仿宋_GBK"/>
        <charset val="134"/>
      </rPr>
      <t>户</t>
    </r>
    <r>
      <rPr>
        <sz val="16"/>
        <rFont val="Times New Roman"/>
        <charset val="134"/>
      </rPr>
      <t>36</t>
    </r>
    <r>
      <rPr>
        <sz val="16"/>
        <rFont val="方正仿宋_GBK"/>
        <charset val="134"/>
      </rPr>
      <t>人</t>
    </r>
  </si>
  <si>
    <r>
      <rPr>
        <sz val="16"/>
        <rFont val="方正仿宋_GBK"/>
        <charset val="134"/>
      </rPr>
      <t>使用年限</t>
    </r>
    <r>
      <rPr>
        <sz val="16"/>
        <rFont val="Times New Roman"/>
        <charset val="134"/>
      </rPr>
      <t>≥5</t>
    </r>
    <r>
      <rPr>
        <sz val="16"/>
        <rFont val="方正仿宋_GBK"/>
        <charset val="134"/>
      </rPr>
      <t>年。</t>
    </r>
  </si>
  <si>
    <t>厚坪乡人民政府</t>
  </si>
  <si>
    <r>
      <rPr>
        <sz val="16"/>
        <rFont val="方正仿宋_GBK"/>
        <charset val="134"/>
      </rPr>
      <t>城口县</t>
    </r>
    <r>
      <rPr>
        <sz val="16"/>
        <rFont val="Times New Roman"/>
        <charset val="134"/>
      </rPr>
      <t>2024</t>
    </r>
    <r>
      <rPr>
        <sz val="16"/>
        <rFont val="方正仿宋_GBK"/>
        <charset val="134"/>
      </rPr>
      <t>年厚坪乡核桃综合管护项目</t>
    </r>
  </si>
  <si>
    <r>
      <rPr>
        <sz val="16"/>
        <rFont val="方正仿宋_GBK"/>
        <charset val="134"/>
      </rPr>
      <t>对全乡</t>
    </r>
    <r>
      <rPr>
        <sz val="16"/>
        <rFont val="Times New Roman"/>
        <charset val="134"/>
      </rPr>
      <t>6100</t>
    </r>
    <r>
      <rPr>
        <sz val="16"/>
        <rFont val="方正仿宋_GBK"/>
        <charset val="134"/>
      </rPr>
      <t>亩核桃产业（含野核桃）进行病虫害统防统治等综合管护。</t>
    </r>
  </si>
  <si>
    <t>厚坪乡</t>
  </si>
  <si>
    <r>
      <rPr>
        <sz val="16"/>
        <rFont val="方正仿宋_GBK"/>
        <charset val="134"/>
      </rPr>
      <t>对全乡</t>
    </r>
    <r>
      <rPr>
        <sz val="16"/>
        <rFont val="Times New Roman"/>
        <charset val="134"/>
      </rPr>
      <t>6100</t>
    </r>
    <r>
      <rPr>
        <sz val="16"/>
        <rFont val="方正仿宋_GBK"/>
        <charset val="134"/>
      </rPr>
      <t>亩核桃产业（含野核桃</t>
    </r>
    <r>
      <rPr>
        <sz val="16"/>
        <rFont val="Times New Roman"/>
        <charset val="134"/>
      </rPr>
      <t>)</t>
    </r>
    <r>
      <rPr>
        <sz val="16"/>
        <rFont val="方正仿宋_GBK"/>
        <charset val="134"/>
      </rPr>
      <t>进行病虫害统防统治等综合管护，鼓励农户转变产业发展理念，带动农户收入增加。</t>
    </r>
  </si>
  <si>
    <r>
      <rPr>
        <sz val="16"/>
        <rFont val="Times New Roman"/>
        <charset val="134"/>
      </rPr>
      <t>28</t>
    </r>
    <r>
      <rPr>
        <sz val="16"/>
        <rFont val="方正仿宋_GBK"/>
        <charset val="134"/>
      </rPr>
      <t>名群众代表参与项目前期申报，增加收入，提高群众满意度，促进农业产业增产增收。</t>
    </r>
  </si>
  <si>
    <r>
      <rPr>
        <sz val="16"/>
        <rFont val="方正仿宋_GBK"/>
        <charset val="134"/>
      </rPr>
      <t>对全乡</t>
    </r>
    <r>
      <rPr>
        <sz val="16"/>
        <rFont val="Times New Roman"/>
        <charset val="134"/>
      </rPr>
      <t>6100</t>
    </r>
    <r>
      <rPr>
        <sz val="16"/>
        <rFont val="方正仿宋_GBK"/>
        <charset val="134"/>
      </rPr>
      <t>亩核桃产业（含野核桃</t>
    </r>
    <r>
      <rPr>
        <sz val="16"/>
        <rFont val="Times New Roman"/>
        <charset val="134"/>
      </rPr>
      <t>)</t>
    </r>
    <r>
      <rPr>
        <sz val="16"/>
        <rFont val="方正仿宋_GBK"/>
        <charset val="134"/>
      </rPr>
      <t>进行病虫害统防统治等综合管护，鼓励农户转变产业发展理念，促农增收。</t>
    </r>
  </si>
  <si>
    <r>
      <rPr>
        <sz val="16"/>
        <rFont val="方正仿宋_GBK"/>
        <charset val="134"/>
      </rPr>
      <t>管护</t>
    </r>
    <r>
      <rPr>
        <sz val="16"/>
        <rFont val="Times New Roman"/>
        <charset val="134"/>
      </rPr>
      <t>6100</t>
    </r>
    <r>
      <rPr>
        <sz val="16"/>
        <rFont val="方正仿宋_GBK"/>
        <charset val="134"/>
      </rPr>
      <t>亩核桃产业（含野核桃）</t>
    </r>
  </si>
  <si>
    <t>以具体实施为准</t>
  </si>
  <si>
    <t>带动农户产业增收</t>
  </si>
  <si>
    <r>
      <rPr>
        <sz val="16"/>
        <rFont val="Times New Roman"/>
        <charset val="134"/>
      </rPr>
      <t>2564</t>
    </r>
    <r>
      <rPr>
        <sz val="16"/>
        <rFont val="方正仿宋_GBK"/>
        <charset val="134"/>
      </rPr>
      <t>名群众受益</t>
    </r>
  </si>
  <si>
    <t>杨威</t>
  </si>
  <si>
    <r>
      <rPr>
        <sz val="16"/>
        <rFont val="方正仿宋_GBK"/>
        <charset val="134"/>
      </rPr>
      <t>城口县</t>
    </r>
    <r>
      <rPr>
        <sz val="16"/>
        <rFont val="Times New Roman"/>
        <charset val="134"/>
      </rPr>
      <t>2024</t>
    </r>
    <r>
      <rPr>
        <sz val="16"/>
        <rFont val="方正仿宋_GBK"/>
        <charset val="134"/>
      </rPr>
      <t>年厚坪乡区域性乡村特色产业项目</t>
    </r>
  </si>
  <si>
    <r>
      <rPr>
        <sz val="16"/>
        <rFont val="Times New Roman"/>
        <charset val="134"/>
      </rPr>
      <t>1.</t>
    </r>
    <r>
      <rPr>
        <sz val="16"/>
        <rFont val="方正仿宋_GBK"/>
        <charset val="134"/>
      </rPr>
      <t>因地制宜发展高山蔬菜、渔业、乡村旅游等区域性乡村特色产业，打造厚坪鱼味美食体验园；</t>
    </r>
    <r>
      <rPr>
        <sz val="16"/>
        <rFont val="Times New Roman"/>
        <charset val="134"/>
      </rPr>
      <t>2.</t>
    </r>
    <r>
      <rPr>
        <sz val="16"/>
        <rFont val="方正仿宋_GBK"/>
        <charset val="134"/>
      </rPr>
      <t>完善相关农业产业配套设施，同时在水库增殖放流一批鱼苗；</t>
    </r>
    <r>
      <rPr>
        <sz val="16"/>
        <rFont val="Times New Roman"/>
        <charset val="134"/>
      </rPr>
      <t>3.</t>
    </r>
    <r>
      <rPr>
        <sz val="16"/>
        <rFont val="方正仿宋_GBK"/>
        <charset val="134"/>
      </rPr>
      <t>持续在云峰打造高山蔬菜基地</t>
    </r>
    <r>
      <rPr>
        <sz val="16"/>
        <rFont val="Times New Roman"/>
        <charset val="134"/>
      </rPr>
      <t>300</t>
    </r>
    <r>
      <rPr>
        <sz val="16"/>
        <rFont val="方正仿宋_GBK"/>
        <charset val="134"/>
      </rPr>
      <t>余亩，盘活利用闲置土地</t>
    </r>
    <r>
      <rPr>
        <sz val="16"/>
        <rFont val="Times New Roman"/>
        <charset val="134"/>
      </rPr>
      <t>20</t>
    </r>
    <r>
      <rPr>
        <sz val="16"/>
        <rFont val="方正仿宋_GBK"/>
        <charset val="134"/>
      </rPr>
      <t>余亩。</t>
    </r>
  </si>
  <si>
    <r>
      <rPr>
        <sz val="16"/>
        <rFont val="方正仿宋_GBK"/>
        <charset val="134"/>
      </rPr>
      <t>该项目实施后，助力乡村振兴，发展本乡特色产业，推广区域特色产业优势，带动休闲产业的发展；高山蔬菜、渔业、乡村旅游等蔬菜、渔业、乡村旅游的建设和发展可以带动周边群众</t>
    </r>
    <r>
      <rPr>
        <sz val="16"/>
        <rFont val="Times New Roman"/>
        <charset val="134"/>
      </rPr>
      <t>180</t>
    </r>
    <r>
      <rPr>
        <sz val="16"/>
        <rFont val="方正仿宋_GBK"/>
        <charset val="134"/>
      </rPr>
      <t>余人务工，自主创业</t>
    </r>
    <r>
      <rPr>
        <sz val="16"/>
        <rFont val="Times New Roman"/>
        <charset val="134"/>
      </rPr>
      <t>5</t>
    </r>
    <r>
      <rPr>
        <sz val="16"/>
        <rFont val="方正仿宋_GBK"/>
        <charset val="134"/>
      </rPr>
      <t>户，发展特色产业，提高群众收入，其中脱贫人口约</t>
    </r>
    <r>
      <rPr>
        <sz val="16"/>
        <rFont val="Times New Roman"/>
        <charset val="134"/>
      </rPr>
      <t>241</t>
    </r>
    <r>
      <rPr>
        <sz val="16"/>
        <rFont val="方正仿宋_GBK"/>
        <charset val="134"/>
      </rPr>
      <t>人，监测户</t>
    </r>
    <r>
      <rPr>
        <sz val="16"/>
        <rFont val="Times New Roman"/>
        <charset val="134"/>
      </rPr>
      <t>8</t>
    </r>
    <r>
      <rPr>
        <sz val="16"/>
        <rFont val="方正仿宋_GBK"/>
        <charset val="134"/>
      </rPr>
      <t>人。</t>
    </r>
  </si>
  <si>
    <r>
      <rPr>
        <sz val="16"/>
        <rFont val="方正仿宋_GBK"/>
        <charset val="134"/>
      </rPr>
      <t>一、群众参与：</t>
    </r>
    <r>
      <rPr>
        <sz val="16"/>
        <rFont val="Times New Roman"/>
        <charset val="134"/>
      </rPr>
      <t>273</t>
    </r>
    <r>
      <rPr>
        <sz val="16"/>
        <rFont val="方正仿宋_GBK"/>
        <charset val="134"/>
      </rPr>
      <t>人参与前期项目的确定会议、决议，</t>
    </r>
    <r>
      <rPr>
        <sz val="16"/>
        <rFont val="Times New Roman"/>
        <charset val="134"/>
      </rPr>
      <t>52</t>
    </r>
    <r>
      <rPr>
        <sz val="16"/>
        <rFont val="方正仿宋_GBK"/>
        <charset val="134"/>
      </rPr>
      <t>人参与项目入库的选择，覆盖全乡</t>
    </r>
    <r>
      <rPr>
        <sz val="16"/>
        <rFont val="Times New Roman"/>
        <charset val="134"/>
      </rPr>
      <t>120</t>
    </r>
    <r>
      <rPr>
        <sz val="16"/>
        <rFont val="方正仿宋_GBK"/>
        <charset val="134"/>
      </rPr>
      <t>余人参与监督实施与资金使用情况；</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增加沿线群众</t>
    </r>
    <r>
      <rPr>
        <sz val="16"/>
        <rFont val="Times New Roman"/>
        <charset val="134"/>
      </rPr>
      <t>180</t>
    </r>
    <r>
      <rPr>
        <sz val="16"/>
        <rFont val="方正仿宋_GBK"/>
        <charset val="134"/>
      </rPr>
      <t>余人的务工收入约</t>
    </r>
    <r>
      <rPr>
        <sz val="16"/>
        <rFont val="Times New Roman"/>
        <charset val="134"/>
      </rPr>
      <t>500</t>
    </r>
    <r>
      <rPr>
        <sz val="16"/>
        <rFont val="方正仿宋_GBK"/>
        <charset val="134"/>
      </rPr>
      <t>元</t>
    </r>
    <r>
      <rPr>
        <sz val="16"/>
        <rFont val="Times New Roman"/>
        <charset val="134"/>
      </rPr>
      <t>/</t>
    </r>
    <r>
      <rPr>
        <sz val="16"/>
        <rFont val="方正仿宋_GBK"/>
        <charset val="134"/>
      </rPr>
      <t>户，同时提高全乡特色产业发展，提高全乡收入水平；</t>
    </r>
    <r>
      <rPr>
        <sz val="16"/>
        <rFont val="Times New Roman"/>
        <charset val="134"/>
      </rPr>
      <t>2.</t>
    </r>
    <r>
      <rPr>
        <sz val="16"/>
        <rFont val="方正仿宋_GBK"/>
        <charset val="134"/>
      </rPr>
      <t>项目建成后可扶持庙坪村集体经济组织</t>
    </r>
    <r>
      <rPr>
        <sz val="16"/>
        <rFont val="Times New Roman"/>
        <charset val="134"/>
      </rPr>
      <t>2</t>
    </r>
    <r>
      <rPr>
        <sz val="16"/>
        <rFont val="方正仿宋_GBK"/>
        <charset val="134"/>
      </rPr>
      <t>万元，增加</t>
    </r>
    <r>
      <rPr>
        <sz val="16"/>
        <rFont val="Times New Roman"/>
        <charset val="134"/>
      </rPr>
      <t>139</t>
    </r>
    <r>
      <rPr>
        <sz val="16"/>
        <rFont val="方正仿宋_GBK"/>
        <charset val="134"/>
      </rPr>
      <t>户脱贫户集体经济分红约</t>
    </r>
    <r>
      <rPr>
        <sz val="16"/>
        <rFont val="Times New Roman"/>
        <charset val="134"/>
      </rPr>
      <t>50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次；</t>
    </r>
    <r>
      <rPr>
        <sz val="16"/>
        <rFont val="Times New Roman"/>
        <charset val="134"/>
      </rPr>
      <t>3.</t>
    </r>
    <r>
      <rPr>
        <sz val="16"/>
        <rFont val="方正仿宋_GBK"/>
        <charset val="134"/>
      </rPr>
      <t>实现</t>
    </r>
    <r>
      <rPr>
        <sz val="16"/>
        <rFont val="Times New Roman"/>
        <charset val="134"/>
      </rPr>
      <t>5</t>
    </r>
    <r>
      <rPr>
        <sz val="16"/>
        <rFont val="方正仿宋_GBK"/>
        <charset val="134"/>
      </rPr>
      <t>户自主创业户</t>
    </r>
    <r>
      <rPr>
        <sz val="16"/>
        <rFont val="Times New Roman"/>
        <charset val="134"/>
      </rPr>
      <t>5</t>
    </r>
    <r>
      <rPr>
        <sz val="16"/>
        <rFont val="方正仿宋_GBK"/>
        <charset val="134"/>
      </rPr>
      <t>户，增加经营性收入</t>
    </r>
    <r>
      <rPr>
        <sz val="16"/>
        <rFont val="Times New Roman"/>
        <charset val="134"/>
      </rPr>
      <t>30000</t>
    </r>
    <r>
      <rPr>
        <sz val="16"/>
        <rFont val="方正仿宋_GBK"/>
        <charset val="134"/>
      </rPr>
      <t>元</t>
    </r>
    <r>
      <rPr>
        <sz val="16"/>
        <rFont val="Times New Roman"/>
        <charset val="134"/>
      </rPr>
      <t>/</t>
    </r>
    <r>
      <rPr>
        <sz val="16"/>
        <rFont val="方正仿宋_GBK"/>
        <charset val="134"/>
      </rPr>
      <t>户</t>
    </r>
    <r>
      <rPr>
        <sz val="16"/>
        <rFont val="Times New Roman"/>
        <charset val="134"/>
      </rPr>
      <t>•</t>
    </r>
    <r>
      <rPr>
        <sz val="16"/>
        <rFont val="方正仿宋_GBK"/>
        <charset val="134"/>
      </rPr>
      <t>年。</t>
    </r>
  </si>
  <si>
    <r>
      <rPr>
        <sz val="16"/>
        <rFont val="方正仿宋_GBK"/>
        <charset val="134"/>
      </rPr>
      <t>巩固提升高山蔬菜、渔业、乡村旅游等蔬菜、渔业、乡村旅游等发展质效，扩大</t>
    </r>
    <r>
      <rPr>
        <sz val="16"/>
        <rFont val="Times New Roman"/>
        <charset val="134"/>
      </rPr>
      <t>“</t>
    </r>
    <r>
      <rPr>
        <sz val="16"/>
        <rFont val="方正仿宋_GBK"/>
        <charset val="134"/>
      </rPr>
      <t>公司</t>
    </r>
    <r>
      <rPr>
        <sz val="16"/>
        <rFont val="Times New Roman"/>
        <charset val="134"/>
      </rPr>
      <t>+</t>
    </r>
    <r>
      <rPr>
        <sz val="16"/>
        <rFont val="方正仿宋_GBK"/>
        <charset val="134"/>
      </rPr>
      <t>集体经济组织</t>
    </r>
    <r>
      <rPr>
        <sz val="16"/>
        <rFont val="Times New Roman"/>
        <charset val="134"/>
      </rPr>
      <t>+</t>
    </r>
    <r>
      <rPr>
        <sz val="16"/>
        <rFont val="方正仿宋_GBK"/>
        <charset val="134"/>
      </rPr>
      <t>农户</t>
    </r>
    <r>
      <rPr>
        <sz val="16"/>
        <rFont val="Times New Roman"/>
        <charset val="134"/>
      </rPr>
      <t>”</t>
    </r>
    <r>
      <rPr>
        <sz val="16"/>
        <rFont val="方正仿宋_GBK"/>
        <charset val="134"/>
      </rPr>
      <t>联农带农机制的覆盖面，带动农户稳定增收。</t>
    </r>
  </si>
  <si>
    <r>
      <rPr>
        <sz val="16"/>
        <rFont val="Times New Roman"/>
        <charset val="134"/>
      </rPr>
      <t>1.</t>
    </r>
    <r>
      <rPr>
        <sz val="16"/>
        <rFont val="方正仿宋_GBK"/>
        <charset val="134"/>
      </rPr>
      <t>高山蔬菜、渔业、乡村旅游基地</t>
    </r>
    <r>
      <rPr>
        <sz val="16"/>
        <rFont val="Times New Roman"/>
        <charset val="134"/>
      </rPr>
      <t>≥3</t>
    </r>
    <r>
      <rPr>
        <sz val="16"/>
        <rFont val="方正仿宋_GBK"/>
        <charset val="134"/>
      </rPr>
      <t>个</t>
    </r>
  </si>
  <si>
    <r>
      <rPr>
        <sz val="16"/>
        <rFont val="方正仿宋_GBK"/>
        <charset val="134"/>
      </rPr>
      <t>项目竣工验收率</t>
    </r>
    <r>
      <rPr>
        <sz val="16"/>
        <rFont val="Times New Roman"/>
        <charset val="134"/>
      </rPr>
      <t>100%</t>
    </r>
  </si>
  <si>
    <t>实现地方农民自主增收，地方经济自主创收。</t>
  </si>
  <si>
    <r>
      <rPr>
        <sz val="16"/>
        <rFont val="Times New Roman"/>
        <charset val="134"/>
      </rPr>
      <t>1.</t>
    </r>
    <r>
      <rPr>
        <sz val="16"/>
        <rFont val="方正仿宋_GBK"/>
        <charset val="134"/>
      </rPr>
      <t>受益农户人数</t>
    </r>
    <r>
      <rPr>
        <sz val="16"/>
        <rFont val="Times New Roman"/>
        <charset val="134"/>
      </rPr>
      <t>≥180</t>
    </r>
    <r>
      <rPr>
        <sz val="16"/>
        <rFont val="方正仿宋_GBK"/>
        <charset val="134"/>
      </rPr>
      <t>人；</t>
    </r>
    <r>
      <rPr>
        <sz val="16"/>
        <rFont val="Times New Roman"/>
        <charset val="134"/>
      </rPr>
      <t xml:space="preserve">
2.</t>
    </r>
    <r>
      <rPr>
        <sz val="16"/>
        <rFont val="方正仿宋_GBK"/>
        <charset val="134"/>
      </rPr>
      <t>受益脱贫户和监测户人数</t>
    </r>
    <r>
      <rPr>
        <sz val="16"/>
        <rFont val="Times New Roman"/>
        <charset val="134"/>
      </rPr>
      <t>≥249</t>
    </r>
    <r>
      <rPr>
        <sz val="16"/>
        <rFont val="方正仿宋_GBK"/>
        <charset val="134"/>
      </rPr>
      <t>人。</t>
    </r>
  </si>
  <si>
    <t>持续产生效益</t>
  </si>
  <si>
    <r>
      <rPr>
        <sz val="16"/>
        <rFont val="方正仿宋_GBK"/>
        <charset val="134"/>
      </rPr>
      <t>贫困人口满意度</t>
    </r>
    <r>
      <rPr>
        <sz val="16"/>
        <rFont val="Times New Roman"/>
        <charset val="134"/>
      </rPr>
      <t>95%</t>
    </r>
  </si>
  <si>
    <t>18696800448</t>
  </si>
  <si>
    <r>
      <rPr>
        <sz val="16"/>
        <rFont val="方正仿宋_GBK"/>
        <charset val="134"/>
      </rPr>
      <t>城口县</t>
    </r>
    <r>
      <rPr>
        <sz val="16"/>
        <rFont val="Times New Roman"/>
        <charset val="134"/>
      </rPr>
      <t>2024</t>
    </r>
    <r>
      <rPr>
        <sz val="16"/>
        <rFont val="方正仿宋_GBK"/>
        <charset val="134"/>
      </rPr>
      <t>年厚坪乡庭院经济建设项目</t>
    </r>
  </si>
  <si>
    <r>
      <rPr>
        <sz val="16"/>
        <rFont val="Times New Roman"/>
        <charset val="134"/>
      </rPr>
      <t>1.</t>
    </r>
    <r>
      <rPr>
        <sz val="16"/>
        <rFont val="方正仿宋_GBK"/>
        <charset val="134"/>
      </rPr>
      <t>组织全乡有意愿参与发展的</t>
    </r>
    <r>
      <rPr>
        <sz val="16"/>
        <rFont val="Times New Roman"/>
        <charset val="134"/>
      </rPr>
      <t>100</t>
    </r>
    <r>
      <rPr>
        <sz val="16"/>
        <rFont val="方正仿宋_GBK"/>
        <charset val="134"/>
      </rPr>
      <t>余户农户，利用各自家庭院落、房屋周边土地发展种养殖产业、种植环节补助（建设改造工匠小作坊</t>
    </r>
    <r>
      <rPr>
        <sz val="16"/>
        <rFont val="Times New Roman"/>
        <charset val="134"/>
      </rPr>
      <t>20</t>
    </r>
    <r>
      <rPr>
        <sz val="16"/>
        <rFont val="方正仿宋_GBK"/>
        <charset val="134"/>
      </rPr>
      <t>间、改造畜禽小圈舍</t>
    </r>
    <r>
      <rPr>
        <sz val="16"/>
        <rFont val="Times New Roman"/>
        <charset val="134"/>
      </rPr>
      <t>50</t>
    </r>
    <r>
      <rPr>
        <sz val="16"/>
        <rFont val="方正仿宋_GBK"/>
        <charset val="134"/>
      </rPr>
      <t>间、农副产品储存加工房</t>
    </r>
    <r>
      <rPr>
        <sz val="16"/>
        <rFont val="Times New Roman"/>
        <charset val="134"/>
      </rPr>
      <t>5</t>
    </r>
    <r>
      <rPr>
        <sz val="16"/>
        <rFont val="方正仿宋_GBK"/>
        <charset val="134"/>
      </rPr>
      <t>个，改造旅游住宿房间</t>
    </r>
    <r>
      <rPr>
        <sz val="16"/>
        <rFont val="Times New Roman"/>
        <charset val="134"/>
      </rPr>
      <t>5</t>
    </r>
    <r>
      <rPr>
        <sz val="16"/>
        <rFont val="方正仿宋_GBK"/>
        <charset val="134"/>
      </rPr>
      <t>家）。</t>
    </r>
  </si>
  <si>
    <r>
      <rPr>
        <sz val="16"/>
        <rFont val="方正仿宋_GBK"/>
        <charset val="134"/>
      </rPr>
      <t>通过该项目的实施，可实现多渠道发展</t>
    </r>
    <r>
      <rPr>
        <sz val="16"/>
        <rFont val="Times New Roman"/>
        <charset val="134"/>
      </rPr>
      <t>"</t>
    </r>
    <r>
      <rPr>
        <sz val="16"/>
        <rFont val="方正仿宋_GBK"/>
        <charset val="134"/>
      </rPr>
      <t>五小</t>
    </r>
    <r>
      <rPr>
        <sz val="16"/>
        <rFont val="Times New Roman"/>
        <charset val="134"/>
      </rPr>
      <t>"</t>
    </r>
    <r>
      <rPr>
        <sz val="16"/>
        <rFont val="方正仿宋_GBK"/>
        <charset val="134"/>
      </rPr>
      <t>庭院经济，充分实现农文旅融合发展。实现全乡有意愿参与发展的农户积极参与庭院经济的建设，提升群众生活质量和提高群众满意度；利用发展</t>
    </r>
    <r>
      <rPr>
        <sz val="16"/>
        <rFont val="Times New Roman"/>
        <charset val="134"/>
      </rPr>
      <t>"</t>
    </r>
    <r>
      <rPr>
        <sz val="16"/>
        <rFont val="方正仿宋_GBK"/>
        <charset val="134"/>
      </rPr>
      <t>五小</t>
    </r>
    <r>
      <rPr>
        <sz val="16"/>
        <rFont val="Times New Roman"/>
        <charset val="134"/>
      </rPr>
      <t>"</t>
    </r>
    <r>
      <rPr>
        <sz val="16"/>
        <rFont val="方正仿宋_GBK"/>
        <charset val="134"/>
      </rPr>
      <t>庭院落经济，可带动集体经济增收和群众增收，其中脱贫人口</t>
    </r>
    <r>
      <rPr>
        <sz val="16"/>
        <rFont val="Times New Roman"/>
        <charset val="134"/>
      </rPr>
      <t>96</t>
    </r>
    <r>
      <rPr>
        <sz val="16"/>
        <rFont val="方正仿宋_GBK"/>
        <charset val="134"/>
      </rPr>
      <t>余人，监测人口</t>
    </r>
    <r>
      <rPr>
        <sz val="16"/>
        <rFont val="Times New Roman"/>
        <charset val="134"/>
      </rPr>
      <t>5</t>
    </r>
    <r>
      <rPr>
        <sz val="16"/>
        <rFont val="方正仿宋_GBK"/>
        <charset val="134"/>
      </rPr>
      <t>余人，一般农户</t>
    </r>
    <r>
      <rPr>
        <sz val="16"/>
        <rFont val="Times New Roman"/>
        <charset val="134"/>
      </rPr>
      <t>143</t>
    </r>
    <r>
      <rPr>
        <sz val="16"/>
        <rFont val="方正仿宋_GBK"/>
        <charset val="134"/>
      </rPr>
      <t>余人。</t>
    </r>
  </si>
  <si>
    <r>
      <rPr>
        <sz val="16"/>
        <rFont val="方正仿宋_GBK"/>
        <charset val="134"/>
      </rPr>
      <t>一、群众参与：</t>
    </r>
    <r>
      <rPr>
        <sz val="16"/>
        <rFont val="Times New Roman"/>
        <charset val="134"/>
      </rPr>
      <t>323</t>
    </r>
    <r>
      <rPr>
        <sz val="16"/>
        <rFont val="方正仿宋_GBK"/>
        <charset val="134"/>
      </rPr>
      <t>人参与前期项目的确定会议、决议，</t>
    </r>
    <r>
      <rPr>
        <sz val="16"/>
        <rFont val="Times New Roman"/>
        <charset val="134"/>
      </rPr>
      <t>92</t>
    </r>
    <r>
      <rPr>
        <sz val="16"/>
        <rFont val="方正仿宋_GBK"/>
        <charset val="134"/>
      </rPr>
      <t>人参与项目入库的选择，覆盖全乡</t>
    </r>
    <r>
      <rPr>
        <sz val="16"/>
        <rFont val="Times New Roman"/>
        <charset val="134"/>
      </rPr>
      <t>120</t>
    </r>
    <r>
      <rPr>
        <sz val="16"/>
        <rFont val="方正仿宋_GBK"/>
        <charset val="134"/>
      </rPr>
      <t>余人参与监督实施与资金使用情况；</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增加农户及集体经济组织收入</t>
    </r>
    <r>
      <rPr>
        <sz val="16"/>
        <rFont val="Times New Roman"/>
        <charset val="134"/>
      </rPr>
      <t>15000</t>
    </r>
    <r>
      <rPr>
        <sz val="16"/>
        <rFont val="方正仿宋_GBK"/>
        <charset val="134"/>
      </rPr>
      <t>元左右，实现入股分红</t>
    </r>
    <r>
      <rPr>
        <sz val="16"/>
        <rFont val="Times New Roman"/>
        <charset val="134"/>
      </rPr>
      <t>50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次，</t>
    </r>
    <r>
      <rPr>
        <sz val="16"/>
        <rFont val="Times New Roman"/>
        <charset val="134"/>
      </rPr>
      <t>2.</t>
    </r>
    <r>
      <rPr>
        <sz val="16"/>
        <rFont val="方正仿宋_GBK"/>
        <charset val="134"/>
      </rPr>
      <t>有效解决辖区村民稳定就业、农产品销售难等问题，持续增加群众</t>
    </r>
    <r>
      <rPr>
        <sz val="16"/>
        <rFont val="Times New Roman"/>
        <charset val="134"/>
      </rPr>
      <t>200</t>
    </r>
    <r>
      <rPr>
        <sz val="16"/>
        <rFont val="方正仿宋_GBK"/>
        <charset val="134"/>
      </rPr>
      <t>余人收入</t>
    </r>
    <r>
      <rPr>
        <sz val="16"/>
        <rFont val="Times New Roman"/>
        <charset val="134"/>
      </rPr>
      <t>500-1000</t>
    </r>
    <r>
      <rPr>
        <sz val="16"/>
        <rFont val="方正仿宋_GBK"/>
        <charset val="134"/>
      </rPr>
      <t>元</t>
    </r>
    <r>
      <rPr>
        <sz val="16"/>
        <rFont val="Times New Roman"/>
        <charset val="134"/>
      </rPr>
      <t>/</t>
    </r>
    <r>
      <rPr>
        <sz val="16"/>
        <rFont val="方正仿宋_GBK"/>
        <charset val="134"/>
      </rPr>
      <t>次。</t>
    </r>
  </si>
  <si>
    <r>
      <rPr>
        <sz val="16"/>
        <rFont val="方正仿宋_GBK"/>
        <charset val="134"/>
      </rPr>
      <t>组织全乡有意愿参与发展的农户，利用各自家庭院落、房屋周边土地发展种养殖产业、（建设改造工匠小作坊、改造畜禽小圈舍、农副产品储存加工房，改造旅游住宿房间），多渠道发展</t>
    </r>
    <r>
      <rPr>
        <sz val="16"/>
        <rFont val="Times New Roman"/>
        <charset val="134"/>
      </rPr>
      <t>"</t>
    </r>
    <r>
      <rPr>
        <sz val="16"/>
        <rFont val="方正仿宋_GBK"/>
        <charset val="134"/>
      </rPr>
      <t>五小</t>
    </r>
    <r>
      <rPr>
        <sz val="16"/>
        <rFont val="Times New Roman"/>
        <charset val="134"/>
      </rPr>
      <t>"</t>
    </r>
    <r>
      <rPr>
        <sz val="16"/>
        <rFont val="方正仿宋_GBK"/>
        <charset val="134"/>
      </rPr>
      <t>庭院落经济，充分实现农文旅融合发展。</t>
    </r>
  </si>
  <si>
    <r>
      <rPr>
        <sz val="16"/>
        <rFont val="Times New Roman"/>
        <charset val="134"/>
      </rPr>
      <t>1.</t>
    </r>
    <r>
      <rPr>
        <sz val="16"/>
        <rFont val="方正仿宋_GBK"/>
        <charset val="134"/>
      </rPr>
      <t>家庭院落</t>
    </r>
    <r>
      <rPr>
        <sz val="16"/>
        <rFont val="Times New Roman"/>
        <charset val="134"/>
      </rPr>
      <t>≥40</t>
    </r>
    <r>
      <rPr>
        <sz val="16"/>
        <rFont val="方正仿宋_GBK"/>
        <charset val="134"/>
      </rPr>
      <t>个；</t>
    </r>
    <r>
      <rPr>
        <sz val="16"/>
        <rFont val="Times New Roman"/>
        <charset val="134"/>
      </rPr>
      <t>2.</t>
    </r>
    <r>
      <rPr>
        <sz val="16"/>
        <rFont val="方正仿宋_GBK"/>
        <charset val="134"/>
      </rPr>
      <t>工匠小作坊</t>
    </r>
    <r>
      <rPr>
        <sz val="16"/>
        <rFont val="Times New Roman"/>
        <charset val="134"/>
      </rPr>
      <t>≥20</t>
    </r>
    <r>
      <rPr>
        <sz val="16"/>
        <rFont val="方正仿宋_GBK"/>
        <charset val="134"/>
      </rPr>
      <t>间；</t>
    </r>
    <r>
      <rPr>
        <sz val="16"/>
        <rFont val="Times New Roman"/>
        <charset val="134"/>
      </rPr>
      <t>3.</t>
    </r>
    <r>
      <rPr>
        <sz val="16"/>
        <rFont val="方正仿宋_GBK"/>
        <charset val="134"/>
      </rPr>
      <t>畜禽小圈舍</t>
    </r>
    <r>
      <rPr>
        <sz val="16"/>
        <rFont val="Times New Roman"/>
        <charset val="134"/>
      </rPr>
      <t>≥50</t>
    </r>
    <r>
      <rPr>
        <sz val="16"/>
        <rFont val="方正仿宋_GBK"/>
        <charset val="134"/>
      </rPr>
      <t>间；</t>
    </r>
    <r>
      <rPr>
        <sz val="16"/>
        <rFont val="Times New Roman"/>
        <charset val="134"/>
      </rPr>
      <t>4.</t>
    </r>
    <r>
      <rPr>
        <sz val="16"/>
        <rFont val="方正仿宋_GBK"/>
        <charset val="134"/>
      </rPr>
      <t>农副产品储存加工房</t>
    </r>
    <r>
      <rPr>
        <sz val="16"/>
        <rFont val="Times New Roman"/>
        <charset val="134"/>
      </rPr>
      <t>≥5</t>
    </r>
    <r>
      <rPr>
        <sz val="16"/>
        <rFont val="方正仿宋_GBK"/>
        <charset val="134"/>
      </rPr>
      <t>个；</t>
    </r>
    <r>
      <rPr>
        <sz val="16"/>
        <rFont val="Times New Roman"/>
        <charset val="134"/>
      </rPr>
      <t>5.</t>
    </r>
    <r>
      <rPr>
        <sz val="16"/>
        <rFont val="方正仿宋_GBK"/>
        <charset val="134"/>
      </rPr>
      <t>旅游住宿房间</t>
    </r>
    <r>
      <rPr>
        <sz val="16"/>
        <rFont val="Times New Roman"/>
        <charset val="134"/>
      </rPr>
      <t>≥5</t>
    </r>
    <r>
      <rPr>
        <sz val="16"/>
        <rFont val="方正仿宋_GBK"/>
        <charset val="134"/>
      </rPr>
      <t>家</t>
    </r>
  </si>
  <si>
    <r>
      <rPr>
        <sz val="16"/>
        <rFont val="Times New Roman"/>
        <charset val="134"/>
      </rPr>
      <t>1.</t>
    </r>
    <r>
      <rPr>
        <sz val="16"/>
        <rFont val="方正仿宋_GBK"/>
        <charset val="134"/>
      </rPr>
      <t>受益农户人数</t>
    </r>
    <r>
      <rPr>
        <sz val="16"/>
        <rFont val="Times New Roman"/>
        <charset val="134"/>
      </rPr>
      <t>≥143</t>
    </r>
    <r>
      <rPr>
        <sz val="16"/>
        <rFont val="方正仿宋_GBK"/>
        <charset val="134"/>
      </rPr>
      <t>人；</t>
    </r>
    <r>
      <rPr>
        <sz val="16"/>
        <rFont val="Times New Roman"/>
        <charset val="134"/>
      </rPr>
      <t xml:space="preserve">
2.</t>
    </r>
    <r>
      <rPr>
        <sz val="16"/>
        <rFont val="方正仿宋_GBK"/>
        <charset val="134"/>
      </rPr>
      <t>受益脱贫户和监测户</t>
    </r>
    <r>
      <rPr>
        <sz val="16"/>
        <rFont val="Times New Roman"/>
        <charset val="134"/>
      </rPr>
      <t>101</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</si>
  <si>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年厚坪乡农村人居环境综合整治项目</t>
    </r>
  </si>
  <si>
    <r>
      <rPr>
        <sz val="16"/>
        <rFont val="方正仿宋_GBK"/>
        <charset val="134"/>
      </rPr>
      <t>对麻柳村桥头至白鹤村峡口</t>
    </r>
    <r>
      <rPr>
        <sz val="16"/>
        <rFont val="Times New Roman"/>
        <charset val="134"/>
      </rPr>
      <t>50</t>
    </r>
    <r>
      <rPr>
        <sz val="16"/>
        <rFont val="方正仿宋_GBK"/>
        <charset val="134"/>
      </rPr>
      <t>余户，庙坪村场镇至龙盘村紫云山庄桥头</t>
    </r>
    <r>
      <rPr>
        <sz val="16"/>
        <rFont val="Times New Roman"/>
        <charset val="134"/>
      </rPr>
      <t>40</t>
    </r>
    <r>
      <rPr>
        <sz val="16"/>
        <rFont val="方正仿宋_GBK"/>
        <charset val="134"/>
      </rPr>
      <t>余户农户开展环境整治，改造主公路沿线畜圈，花台，排水沟，提升村居形象，改善村庄环境。</t>
    </r>
  </si>
  <si>
    <t>麻柳村、白鹤村、庙坪村、龙盘村、红色村、熊竹村</t>
  </si>
  <si>
    <r>
      <rPr>
        <sz val="16"/>
        <rFont val="方正仿宋_GBK"/>
        <charset val="134"/>
      </rPr>
      <t>通过人居整治项目，可改善居民约</t>
    </r>
    <r>
      <rPr>
        <sz val="16"/>
        <rFont val="Times New Roman"/>
        <charset val="134"/>
      </rPr>
      <t>1500</t>
    </r>
    <r>
      <rPr>
        <sz val="16"/>
        <rFont val="方正仿宋_GBK"/>
        <charset val="134"/>
      </rPr>
      <t>户生产生活环境，改变</t>
    </r>
    <r>
      <rPr>
        <sz val="16"/>
        <rFont val="Times New Roman"/>
        <charset val="134"/>
      </rPr>
      <t>“</t>
    </r>
    <r>
      <rPr>
        <sz val="16"/>
        <rFont val="方正仿宋_GBK"/>
        <charset val="134"/>
      </rPr>
      <t>脏乱差</t>
    </r>
    <r>
      <rPr>
        <sz val="16"/>
        <rFont val="Times New Roman"/>
        <charset val="134"/>
      </rPr>
      <t>”</t>
    </r>
    <r>
      <rPr>
        <sz val="16"/>
        <rFont val="方正仿宋_GBK"/>
        <charset val="134"/>
      </rPr>
      <t>的问题，建立长效的清洁机制，提升居民的清洁卫生文明意识，全乡</t>
    </r>
    <r>
      <rPr>
        <sz val="16"/>
        <rFont val="Times New Roman"/>
        <charset val="134"/>
      </rPr>
      <t>1500</t>
    </r>
    <r>
      <rPr>
        <sz val="16"/>
        <rFont val="方正仿宋_GBK"/>
        <charset val="134"/>
      </rPr>
      <t>户约</t>
    </r>
    <r>
      <rPr>
        <sz val="16"/>
        <rFont val="Times New Roman"/>
        <charset val="134"/>
      </rPr>
      <t>6000</t>
    </r>
    <r>
      <rPr>
        <sz val="16"/>
        <rFont val="方正仿宋_GBK"/>
        <charset val="134"/>
      </rPr>
      <t>余人受益。其中包括脱贫户</t>
    </r>
    <r>
      <rPr>
        <sz val="16"/>
        <rFont val="Times New Roman"/>
        <charset val="134"/>
      </rPr>
      <t>501</t>
    </r>
    <r>
      <rPr>
        <sz val="16"/>
        <rFont val="方正仿宋_GBK"/>
        <charset val="134"/>
      </rPr>
      <t>户</t>
    </r>
    <r>
      <rPr>
        <sz val="16"/>
        <rFont val="Times New Roman"/>
        <charset val="134"/>
      </rPr>
      <t>1703</t>
    </r>
    <r>
      <rPr>
        <sz val="16"/>
        <rFont val="方正仿宋_GBK"/>
        <charset val="134"/>
      </rPr>
      <t>人。</t>
    </r>
  </si>
  <si>
    <r>
      <rPr>
        <sz val="16"/>
        <rFont val="方正仿宋_GBK"/>
        <charset val="134"/>
      </rPr>
      <t>一、群众参与：</t>
    </r>
    <r>
      <rPr>
        <sz val="16"/>
        <rFont val="Times New Roman"/>
        <charset val="134"/>
      </rPr>
      <t>159</t>
    </r>
    <r>
      <rPr>
        <sz val="16"/>
        <rFont val="方正仿宋_GBK"/>
        <charset val="134"/>
      </rPr>
      <t>人参与前期项目的确定会议、决议，</t>
    </r>
    <r>
      <rPr>
        <sz val="16"/>
        <rFont val="Times New Roman"/>
        <charset val="134"/>
      </rPr>
      <t>48</t>
    </r>
    <r>
      <rPr>
        <sz val="16"/>
        <rFont val="方正仿宋_GBK"/>
        <charset val="134"/>
      </rPr>
      <t>人参与项目入库的选择，覆盖全乡</t>
    </r>
    <r>
      <rPr>
        <sz val="16"/>
        <rFont val="Times New Roman"/>
        <charset val="134"/>
      </rPr>
      <t>679</t>
    </r>
    <r>
      <rPr>
        <sz val="16"/>
        <rFont val="方正仿宋_GBK"/>
        <charset val="134"/>
      </rPr>
      <t>余人参与监督实施与资金使用情况。</t>
    </r>
    <r>
      <rPr>
        <sz val="16"/>
        <rFont val="Times New Roman"/>
        <charset val="134"/>
      </rPr>
      <t xml:space="preserve">
</t>
    </r>
    <r>
      <rPr>
        <sz val="16"/>
        <rFont val="方正仿宋_GBK"/>
        <charset val="134"/>
      </rPr>
      <t>二、利益联结机制：为脱贫户和监测对象提供就业岗位</t>
    </r>
    <r>
      <rPr>
        <sz val="16"/>
        <rFont val="Times New Roman"/>
        <charset val="134"/>
      </rPr>
      <t>6</t>
    </r>
    <r>
      <rPr>
        <sz val="16"/>
        <rFont val="方正仿宋_GBK"/>
        <charset val="134"/>
      </rPr>
      <t>个，增加工资性收入</t>
    </r>
    <r>
      <rPr>
        <sz val="16"/>
        <rFont val="Times New Roman"/>
        <charset val="134"/>
      </rPr>
      <t>3000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t>
    </r>
  </si>
  <si>
    <r>
      <rPr>
        <sz val="16"/>
        <rFont val="方正仿宋_GBK"/>
        <charset val="134"/>
      </rPr>
      <t>对全乡</t>
    </r>
    <r>
      <rPr>
        <sz val="16"/>
        <rFont val="Times New Roman"/>
        <charset val="134"/>
      </rPr>
      <t>7</t>
    </r>
    <r>
      <rPr>
        <sz val="16"/>
        <rFont val="方正仿宋_GBK"/>
        <charset val="134"/>
      </rPr>
      <t>个村居民聚集点、集中连片区域等开展环境整治。</t>
    </r>
  </si>
  <si>
    <r>
      <rPr>
        <sz val="16"/>
        <rFont val="Times New Roman"/>
        <charset val="134"/>
      </rPr>
      <t>1.</t>
    </r>
    <r>
      <rPr>
        <sz val="16"/>
        <rFont val="方正仿宋_GBK"/>
        <charset val="134"/>
      </rPr>
      <t>对全乡居民聚集点、集中连片整治区域</t>
    </r>
    <r>
      <rPr>
        <sz val="16"/>
        <rFont val="Times New Roman"/>
        <charset val="134"/>
      </rPr>
      <t>≥7</t>
    </r>
    <r>
      <rPr>
        <sz val="16"/>
        <rFont val="方正仿宋_GBK"/>
        <charset val="134"/>
      </rPr>
      <t>。</t>
    </r>
  </si>
  <si>
    <r>
      <rPr>
        <sz val="16"/>
        <rFont val="Times New Roman"/>
        <charset val="0"/>
      </rPr>
      <t>28.5</t>
    </r>
    <r>
      <rPr>
        <sz val="16"/>
        <rFont val="方正仿宋_GBK"/>
        <charset val="134"/>
      </rPr>
      <t>万元</t>
    </r>
    <r>
      <rPr>
        <sz val="16"/>
        <rFont val="Times New Roman"/>
        <charset val="0"/>
      </rPr>
      <t>/</t>
    </r>
    <r>
      <rPr>
        <sz val="16"/>
        <rFont val="方正仿宋_GBK"/>
        <charset val="134"/>
      </rPr>
      <t>村</t>
    </r>
  </si>
  <si>
    <r>
      <rPr>
        <sz val="16"/>
        <rFont val="方正仿宋_GBK"/>
        <charset val="134"/>
      </rPr>
      <t>带动农户增收</t>
    </r>
    <r>
      <rPr>
        <sz val="16"/>
        <rFont val="Times New Roman"/>
        <charset val="0"/>
      </rPr>
      <t>2000</t>
    </r>
    <r>
      <rPr>
        <sz val="16"/>
        <rFont val="方正仿宋_GBK"/>
        <charset val="134"/>
      </rPr>
      <t>元</t>
    </r>
  </si>
  <si>
    <r>
      <rPr>
        <sz val="16"/>
        <rFont val="Times New Roman"/>
        <charset val="134"/>
      </rPr>
      <t>1.</t>
    </r>
    <r>
      <rPr>
        <sz val="16"/>
        <rFont val="方正仿宋_GBK"/>
        <charset val="134"/>
      </rPr>
      <t>受益农户人数</t>
    </r>
    <r>
      <rPr>
        <sz val="16"/>
        <rFont val="Times New Roman"/>
        <charset val="134"/>
      </rPr>
      <t>≥4297</t>
    </r>
    <r>
      <rPr>
        <sz val="16"/>
        <rFont val="方正仿宋_GBK"/>
        <charset val="134"/>
      </rPr>
      <t>人；</t>
    </r>
    <r>
      <rPr>
        <sz val="16"/>
        <rFont val="Times New Roman"/>
        <charset val="134"/>
      </rPr>
      <t xml:space="preserve">
2.</t>
    </r>
    <r>
      <rPr>
        <sz val="16"/>
        <rFont val="方正仿宋_GBK"/>
        <charset val="134"/>
      </rPr>
      <t>受益脱贫户和监测户</t>
    </r>
    <r>
      <rPr>
        <sz val="16"/>
        <rFont val="Times New Roman"/>
        <charset val="134"/>
      </rPr>
      <t>1703</t>
    </r>
    <r>
      <rPr>
        <sz val="16"/>
        <rFont val="方正仿宋_GBK"/>
        <charset val="134"/>
      </rPr>
      <t>人。</t>
    </r>
  </si>
  <si>
    <r>
      <rPr>
        <sz val="16"/>
        <rFont val="方正仿宋_GBK"/>
        <charset val="134"/>
      </rPr>
      <t>使用年限</t>
    </r>
    <r>
      <rPr>
        <sz val="16"/>
        <rFont val="Times New Roman"/>
        <charset val="0"/>
      </rPr>
      <t>≥5</t>
    </r>
    <r>
      <rPr>
        <sz val="16"/>
        <rFont val="方正仿宋_GBK"/>
        <charset val="134"/>
      </rPr>
      <t>年。</t>
    </r>
  </si>
  <si>
    <r>
      <rPr>
        <sz val="16"/>
        <rFont val="方正仿宋_GBK"/>
        <charset val="134"/>
      </rPr>
      <t>群众满意度</t>
    </r>
    <r>
      <rPr>
        <sz val="16"/>
        <rFont val="Times New Roman"/>
        <charset val="0"/>
      </rPr>
      <t>≥95%</t>
    </r>
  </si>
  <si>
    <t>袁加伟</t>
  </si>
  <si>
    <r>
      <rPr>
        <sz val="16"/>
        <rFont val="方正仿宋_GBK"/>
        <charset val="134"/>
      </rPr>
      <t>城口县</t>
    </r>
    <r>
      <rPr>
        <sz val="16"/>
        <rFont val="Times New Roman"/>
        <charset val="134"/>
      </rPr>
      <t>2024</t>
    </r>
    <r>
      <rPr>
        <sz val="16"/>
        <rFont val="方正仿宋_GBK"/>
        <charset val="134"/>
      </rPr>
      <t>年厚坪乡庙坪村集体经济组织区域特色产业项目</t>
    </r>
  </si>
  <si>
    <r>
      <rPr>
        <sz val="16"/>
        <rFont val="Times New Roman"/>
        <charset val="134"/>
      </rPr>
      <t>1.</t>
    </r>
    <r>
      <rPr>
        <sz val="16"/>
        <rFont val="方正仿宋_GBK"/>
        <charset val="134"/>
      </rPr>
      <t>由厚坪乡庙坪村集体经济对还建路环境综合改造；</t>
    </r>
    <r>
      <rPr>
        <sz val="16"/>
        <rFont val="Times New Roman"/>
        <charset val="134"/>
      </rPr>
      <t>2.</t>
    </r>
    <r>
      <rPr>
        <sz val="16"/>
        <rFont val="方正仿宋_GBK"/>
        <charset val="134"/>
      </rPr>
      <t>收储</t>
    </r>
    <r>
      <rPr>
        <sz val="16"/>
        <rFont val="Times New Roman"/>
        <charset val="134"/>
      </rPr>
      <t>4-5</t>
    </r>
    <r>
      <rPr>
        <sz val="16"/>
        <rFont val="方正仿宋_GBK"/>
        <charset val="134"/>
      </rPr>
      <t>户村民房屋，完成</t>
    </r>
    <r>
      <rPr>
        <sz val="16"/>
        <rFont val="Times New Roman"/>
        <charset val="134"/>
      </rPr>
      <t>1-2</t>
    </r>
    <r>
      <rPr>
        <sz val="16"/>
        <rFont val="方正仿宋_GBK"/>
        <charset val="134"/>
      </rPr>
      <t>户民房变民宿的升级改造工作（以最终设计为准）；</t>
    </r>
    <r>
      <rPr>
        <sz val="16"/>
        <rFont val="Times New Roman"/>
        <charset val="134"/>
      </rPr>
      <t>3.</t>
    </r>
    <r>
      <rPr>
        <sz val="16"/>
        <rFont val="方正仿宋_GBK"/>
        <charset val="134"/>
      </rPr>
      <t>建设改造民宿</t>
    </r>
    <r>
      <rPr>
        <sz val="16"/>
        <rFont val="Times New Roman"/>
        <charset val="134"/>
      </rPr>
      <t>6</t>
    </r>
    <r>
      <rPr>
        <sz val="16"/>
        <rFont val="方正仿宋_GBK"/>
        <charset val="134"/>
      </rPr>
      <t>个，建设渔文化展示中心</t>
    </r>
    <r>
      <rPr>
        <sz val="16"/>
        <rFont val="Times New Roman"/>
        <charset val="134"/>
      </rPr>
      <t>1</t>
    </r>
    <r>
      <rPr>
        <sz val="16"/>
        <rFont val="方正仿宋_GBK"/>
        <charset val="134"/>
      </rPr>
      <t>个，修建钓位</t>
    </r>
    <r>
      <rPr>
        <sz val="16"/>
        <rFont val="Times New Roman"/>
        <charset val="134"/>
      </rPr>
      <t>20</t>
    </r>
    <r>
      <rPr>
        <sz val="16"/>
        <rFont val="方正仿宋_GBK"/>
        <charset val="134"/>
      </rPr>
      <t>个，购买钓鱼浮台</t>
    </r>
    <r>
      <rPr>
        <sz val="16"/>
        <rFont val="Times New Roman"/>
        <charset val="134"/>
      </rPr>
      <t>10</t>
    </r>
    <r>
      <rPr>
        <sz val="16"/>
        <rFont val="方正仿宋_GBK"/>
        <charset val="134"/>
      </rPr>
      <t>个。</t>
    </r>
  </si>
  <si>
    <r>
      <rPr>
        <sz val="16"/>
        <rFont val="方正仿宋_GBK"/>
        <charset val="134"/>
      </rPr>
      <t>厚坪乡庙坪村</t>
    </r>
    <r>
      <rPr>
        <sz val="16"/>
        <rFont val="Times New Roman"/>
        <charset val="134"/>
      </rPr>
      <t>1</t>
    </r>
    <r>
      <rPr>
        <sz val="16"/>
        <rFont val="方正仿宋_GBK"/>
        <charset val="134"/>
      </rPr>
      <t>社</t>
    </r>
  </si>
  <si>
    <r>
      <rPr>
        <sz val="16"/>
        <rFont val="方正仿宋_GBK"/>
        <charset val="134"/>
      </rPr>
      <t>通过项目实施，可持续推动区域特色产业发展，对调整农业产业结构、发展特色优势产业起到积极的推动作用，增加渔文化氛围，持续巩固脱贫攻坚成果，带动集体经济增收，带动约</t>
    </r>
    <r>
      <rPr>
        <sz val="16"/>
        <rFont val="Times New Roman"/>
        <charset val="134"/>
      </rPr>
      <t>12</t>
    </r>
    <r>
      <rPr>
        <sz val="16"/>
        <rFont val="方正仿宋_GBK"/>
        <charset val="134"/>
      </rPr>
      <t>名群众增加务工收入，受益群众约</t>
    </r>
    <r>
      <rPr>
        <sz val="16"/>
        <rFont val="Times New Roman"/>
        <charset val="134"/>
      </rPr>
      <t>580</t>
    </r>
    <r>
      <rPr>
        <sz val="16"/>
        <rFont val="方正仿宋_GBK"/>
        <charset val="134"/>
      </rPr>
      <t>余人，其中脱贫户</t>
    </r>
    <r>
      <rPr>
        <sz val="16"/>
        <rFont val="Times New Roman"/>
        <charset val="134"/>
      </rPr>
      <t>154</t>
    </r>
    <r>
      <rPr>
        <sz val="16"/>
        <rFont val="方正仿宋_GBK"/>
        <charset val="134"/>
      </rPr>
      <t>人，监测户</t>
    </r>
    <r>
      <rPr>
        <sz val="16"/>
        <rFont val="Times New Roman"/>
        <charset val="134"/>
      </rPr>
      <t>12</t>
    </r>
    <r>
      <rPr>
        <sz val="16"/>
        <rFont val="方正仿宋_GBK"/>
        <charset val="134"/>
      </rPr>
      <t>人</t>
    </r>
  </si>
  <si>
    <r>
      <rPr>
        <sz val="16"/>
        <rFont val="方正仿宋_GBK"/>
        <charset val="134"/>
      </rPr>
      <t>一、群众参与：</t>
    </r>
    <r>
      <rPr>
        <sz val="16"/>
        <rFont val="Times New Roman"/>
        <charset val="134"/>
      </rPr>
      <t>147</t>
    </r>
    <r>
      <rPr>
        <sz val="16"/>
        <rFont val="方正仿宋_GBK"/>
        <charset val="134"/>
      </rPr>
      <t>人参与前期项目的确定会议、决议，</t>
    </r>
    <r>
      <rPr>
        <sz val="16"/>
        <rFont val="Times New Roman"/>
        <charset val="134"/>
      </rPr>
      <t>97</t>
    </r>
    <r>
      <rPr>
        <sz val="16"/>
        <rFont val="方正仿宋_GBK"/>
        <charset val="134"/>
      </rPr>
      <t>人参与项目入库的选择，村集体经济组织</t>
    </r>
    <r>
      <rPr>
        <sz val="16"/>
        <rFont val="Times New Roman"/>
        <charset val="134"/>
      </rPr>
      <t>97</t>
    </r>
    <r>
      <rPr>
        <sz val="16"/>
        <rFont val="方正仿宋_GBK"/>
        <charset val="134"/>
      </rPr>
      <t>位股民代表参与项目决议，直接参与监督。</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该项目建成后带动周边居民</t>
    </r>
    <r>
      <rPr>
        <sz val="16"/>
        <rFont val="Times New Roman"/>
        <charset val="134"/>
      </rPr>
      <t>12</t>
    </r>
    <r>
      <rPr>
        <sz val="16"/>
        <rFont val="方正仿宋_GBK"/>
        <charset val="134"/>
      </rPr>
      <t>名参与务工，增加务工收入约</t>
    </r>
    <r>
      <rPr>
        <sz val="16"/>
        <rFont val="Times New Roman"/>
        <charset val="134"/>
      </rPr>
      <t>200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天；</t>
    </r>
    <r>
      <rPr>
        <sz val="16"/>
        <rFont val="Times New Roman"/>
        <charset val="134"/>
      </rPr>
      <t>2.</t>
    </r>
    <r>
      <rPr>
        <sz val="16"/>
        <rFont val="方正仿宋_GBK"/>
        <charset val="134"/>
      </rPr>
      <t>民宿建成后提高大巴山森林人家</t>
    </r>
    <r>
      <rPr>
        <sz val="16"/>
        <rFont val="Times New Roman"/>
        <charset val="134"/>
      </rPr>
      <t>7-8</t>
    </r>
    <r>
      <rPr>
        <sz val="16"/>
        <rFont val="方正仿宋_GBK"/>
        <charset val="134"/>
      </rPr>
      <t>户的经济收入约</t>
    </r>
    <r>
      <rPr>
        <sz val="16"/>
        <rFont val="Times New Roman"/>
        <charset val="134"/>
      </rPr>
      <t>150000</t>
    </r>
    <r>
      <rPr>
        <sz val="16"/>
        <rFont val="方正仿宋_GBK"/>
        <charset val="134"/>
      </rPr>
      <t>元</t>
    </r>
    <r>
      <rPr>
        <sz val="16"/>
        <rFont val="Times New Roman"/>
        <charset val="134"/>
      </rPr>
      <t>/</t>
    </r>
    <r>
      <rPr>
        <sz val="16"/>
        <rFont val="方正仿宋_GBK"/>
        <charset val="134"/>
      </rPr>
      <t>年</t>
    </r>
  </si>
  <si>
    <r>
      <rPr>
        <sz val="16"/>
        <rFont val="方正仿宋_GBK"/>
        <charset val="134"/>
      </rPr>
      <t>通过庙坪村集体经济组织区域特色产业项目的建设，有效的推动全乡农文旅融合发展，有效的带动区域周边就地务工约</t>
    </r>
    <r>
      <rPr>
        <sz val="16"/>
        <rFont val="Times New Roman"/>
        <charset val="134"/>
      </rPr>
      <t>20</t>
    </r>
    <r>
      <rPr>
        <sz val="16"/>
        <rFont val="方正仿宋_GBK"/>
        <charset val="134"/>
      </rPr>
      <t>余人，增加务工收入约</t>
    </r>
    <r>
      <rPr>
        <sz val="16"/>
        <rFont val="Times New Roman"/>
        <charset val="134"/>
      </rPr>
      <t>200</t>
    </r>
    <r>
      <rPr>
        <sz val="16"/>
        <rFont val="方正仿宋_GBK"/>
        <charset val="134"/>
      </rPr>
      <t>元</t>
    </r>
    <r>
      <rPr>
        <sz val="16"/>
        <rFont val="Times New Roman"/>
        <charset val="134"/>
      </rPr>
      <t>/</t>
    </r>
    <r>
      <rPr>
        <sz val="16"/>
        <rFont val="方正仿宋_GBK"/>
        <charset val="134"/>
      </rPr>
      <t>天，提高大巴山森林人家收入约</t>
    </r>
    <r>
      <rPr>
        <sz val="16"/>
        <rFont val="Times New Roman"/>
        <charset val="134"/>
      </rPr>
      <t>3000</t>
    </r>
    <r>
      <rPr>
        <sz val="16"/>
        <rFont val="方正仿宋_GBK"/>
        <charset val="134"/>
      </rPr>
      <t>元</t>
    </r>
    <r>
      <rPr>
        <sz val="16"/>
        <rFont val="Times New Roman"/>
        <charset val="134"/>
      </rPr>
      <t>/</t>
    </r>
    <r>
      <rPr>
        <sz val="16"/>
        <rFont val="方正仿宋_GBK"/>
        <charset val="134"/>
      </rPr>
      <t>年。</t>
    </r>
  </si>
  <si>
    <r>
      <rPr>
        <sz val="16"/>
        <rFont val="Times New Roman"/>
        <charset val="134"/>
      </rPr>
      <t>1.</t>
    </r>
    <r>
      <rPr>
        <sz val="16"/>
        <rFont val="方正仿宋_GBK"/>
        <charset val="134"/>
      </rPr>
      <t>改造民宿</t>
    </r>
    <r>
      <rPr>
        <sz val="16"/>
        <rFont val="Times New Roman"/>
        <charset val="134"/>
      </rPr>
      <t>≥6</t>
    </r>
    <r>
      <rPr>
        <sz val="16"/>
        <rFont val="方正仿宋_GBK"/>
        <charset val="134"/>
      </rPr>
      <t>个；</t>
    </r>
    <r>
      <rPr>
        <sz val="16"/>
        <rFont val="Times New Roman"/>
        <charset val="134"/>
      </rPr>
      <t>2.</t>
    </r>
    <r>
      <rPr>
        <sz val="16"/>
        <rFont val="方正仿宋_GBK"/>
        <charset val="134"/>
      </rPr>
      <t>还建路环境综合改造</t>
    </r>
    <r>
      <rPr>
        <sz val="16"/>
        <rFont val="Times New Roman"/>
        <charset val="134"/>
      </rPr>
      <t>≥1</t>
    </r>
    <r>
      <rPr>
        <sz val="16"/>
        <rFont val="方正仿宋_GBK"/>
        <charset val="134"/>
      </rPr>
      <t>条；</t>
    </r>
    <r>
      <rPr>
        <sz val="16"/>
        <rFont val="Times New Roman"/>
        <charset val="134"/>
      </rPr>
      <t>3.</t>
    </r>
    <r>
      <rPr>
        <sz val="16"/>
        <rFont val="方正仿宋_GBK"/>
        <charset val="134"/>
      </rPr>
      <t>修建渔文化展示中心</t>
    </r>
    <r>
      <rPr>
        <sz val="16"/>
        <rFont val="Times New Roman"/>
        <charset val="134"/>
      </rPr>
      <t>≥1</t>
    </r>
    <r>
      <rPr>
        <sz val="16"/>
        <rFont val="方正仿宋_GBK"/>
        <charset val="134"/>
      </rPr>
      <t>个，</t>
    </r>
    <r>
      <rPr>
        <sz val="16"/>
        <rFont val="Times New Roman"/>
        <charset val="134"/>
      </rPr>
      <t>4.</t>
    </r>
    <r>
      <rPr>
        <sz val="16"/>
        <rFont val="方正仿宋_GBK"/>
        <charset val="134"/>
      </rPr>
      <t>修建钓位</t>
    </r>
    <r>
      <rPr>
        <sz val="16"/>
        <rFont val="Times New Roman"/>
        <charset val="134"/>
      </rPr>
      <t>≥20</t>
    </r>
    <r>
      <rPr>
        <sz val="16"/>
        <rFont val="方正仿宋_GBK"/>
        <charset val="134"/>
      </rPr>
      <t>个；</t>
    </r>
    <r>
      <rPr>
        <sz val="16"/>
        <rFont val="Times New Roman"/>
        <charset val="134"/>
      </rPr>
      <t>5.</t>
    </r>
    <r>
      <rPr>
        <sz val="16"/>
        <rFont val="方正仿宋_GBK"/>
        <charset val="134"/>
      </rPr>
      <t>购买钓鱼浮台</t>
    </r>
    <r>
      <rPr>
        <sz val="16"/>
        <rFont val="Times New Roman"/>
        <charset val="134"/>
      </rPr>
      <t>≥10</t>
    </r>
    <r>
      <rPr>
        <sz val="16"/>
        <rFont val="方正仿宋_GBK"/>
        <charset val="134"/>
      </rPr>
      <t>个</t>
    </r>
  </si>
  <si>
    <r>
      <rPr>
        <sz val="16"/>
        <rFont val="Times New Roman"/>
        <charset val="134"/>
      </rPr>
      <t>50</t>
    </r>
    <r>
      <rPr>
        <sz val="16"/>
        <rFont val="方正仿宋_GBK"/>
        <charset val="134"/>
      </rPr>
      <t>万</t>
    </r>
  </si>
  <si>
    <r>
      <rPr>
        <sz val="16"/>
        <rFont val="方正仿宋_GBK"/>
        <charset val="134"/>
      </rPr>
      <t>带动脱贫户增收</t>
    </r>
    <r>
      <rPr>
        <sz val="16"/>
        <rFont val="Times New Roman"/>
        <charset val="0"/>
      </rPr>
      <t>2000</t>
    </r>
    <r>
      <rPr>
        <sz val="16"/>
        <rFont val="方正仿宋_GBK"/>
        <charset val="134"/>
      </rPr>
      <t>元</t>
    </r>
  </si>
  <si>
    <r>
      <rPr>
        <sz val="16"/>
        <rFont val="Times New Roman"/>
        <charset val="134"/>
      </rPr>
      <t>1.</t>
    </r>
    <r>
      <rPr>
        <sz val="16"/>
        <rFont val="方正仿宋_GBK"/>
        <charset val="134"/>
      </rPr>
      <t>受益群众</t>
    </r>
    <r>
      <rPr>
        <sz val="16"/>
        <rFont val="Times New Roman"/>
        <charset val="134"/>
      </rPr>
      <t>≥112</t>
    </r>
    <r>
      <rPr>
        <sz val="16"/>
        <rFont val="方正仿宋_GBK"/>
        <charset val="134"/>
      </rPr>
      <t>户</t>
    </r>
    <r>
      <rPr>
        <sz val="16"/>
        <rFont val="Times New Roman"/>
        <charset val="134"/>
      </rPr>
      <t>580</t>
    </r>
    <r>
      <rPr>
        <sz val="16"/>
        <rFont val="方正仿宋_GBK"/>
        <charset val="134"/>
      </rPr>
      <t>人</t>
    </r>
  </si>
  <si>
    <r>
      <rPr>
        <sz val="16"/>
        <rFont val="方正仿宋_GBK"/>
        <charset val="134"/>
      </rPr>
      <t>群众满意度</t>
    </r>
    <r>
      <rPr>
        <sz val="16"/>
        <rFont val="Times New Roman"/>
        <charset val="0"/>
      </rPr>
      <t>98%</t>
    </r>
    <r>
      <rPr>
        <sz val="16"/>
        <rFont val="方正仿宋_GBK"/>
        <charset val="134"/>
      </rPr>
      <t>以上</t>
    </r>
  </si>
  <si>
    <t>暂无方案</t>
  </si>
  <si>
    <r>
      <rPr>
        <sz val="16"/>
        <rFont val="方正仿宋_GBK"/>
        <charset val="134"/>
      </rPr>
      <t>城口县厚坪乡</t>
    </r>
    <r>
      <rPr>
        <sz val="16"/>
        <rFont val="Times New Roman"/>
        <charset val="134"/>
      </rPr>
      <t>2023</t>
    </r>
    <r>
      <rPr>
        <sz val="16"/>
        <rFont val="方正仿宋_GBK"/>
        <charset val="134"/>
      </rPr>
      <t>年白鹤村二社自然村通硬化路工程</t>
    </r>
  </si>
  <si>
    <r>
      <rPr>
        <sz val="16"/>
        <rFont val="方正仿宋_GBK"/>
        <charset val="134"/>
      </rPr>
      <t>硬化白鹤村二社产业道路长</t>
    </r>
    <r>
      <rPr>
        <sz val="16"/>
        <rFont val="Times New Roman"/>
        <charset val="134"/>
      </rPr>
      <t>0.88</t>
    </r>
    <r>
      <rPr>
        <sz val="16"/>
        <rFont val="方正仿宋_GBK"/>
        <charset val="134"/>
      </rPr>
      <t>公里。</t>
    </r>
  </si>
  <si>
    <t>白鹤村</t>
  </si>
  <si>
    <t>参与项目前期申报，群众参与建设，增加群众务工收入。</t>
  </si>
  <si>
    <r>
      <rPr>
        <sz val="16"/>
        <rFont val="方正仿宋_GBK"/>
        <charset val="134"/>
      </rPr>
      <t>提供务工岗位</t>
    </r>
    <r>
      <rPr>
        <sz val="16"/>
        <rFont val="Times New Roman"/>
        <charset val="134"/>
      </rPr>
      <t>30</t>
    </r>
    <r>
      <rPr>
        <sz val="16"/>
        <rFont val="方正仿宋_GBK"/>
        <charset val="134"/>
      </rPr>
      <t>个，与重庆市川渝产业有限责任公司、城口县高发钡矿有限公司签订合同，预计集体经济收入年收入</t>
    </r>
    <r>
      <rPr>
        <sz val="16"/>
        <rFont val="Times New Roman"/>
        <charset val="134"/>
      </rPr>
      <t>31</t>
    </r>
    <r>
      <rPr>
        <sz val="16"/>
        <rFont val="方正仿宋_GBK"/>
        <charset val="134"/>
      </rPr>
      <t>万元。</t>
    </r>
  </si>
  <si>
    <r>
      <rPr>
        <sz val="16"/>
        <rFont val="方正仿宋_GBK"/>
        <charset val="134"/>
      </rPr>
      <t>群众参与务工，增加收入</t>
    </r>
    <r>
      <rPr>
        <sz val="16"/>
        <rFont val="Times New Roman"/>
        <charset val="134"/>
      </rPr>
      <t>2000</t>
    </r>
    <r>
      <rPr>
        <sz val="16"/>
        <rFont val="方正仿宋_GBK"/>
        <charset val="134"/>
      </rPr>
      <t>元</t>
    </r>
  </si>
  <si>
    <r>
      <rPr>
        <sz val="16"/>
        <rFont val="Times New Roman"/>
        <charset val="134"/>
      </rPr>
      <t>81</t>
    </r>
    <r>
      <rPr>
        <sz val="16"/>
        <rFont val="方正仿宋_GBK"/>
        <charset val="134"/>
      </rPr>
      <t>名群众受益</t>
    </r>
  </si>
  <si>
    <r>
      <rPr>
        <sz val="16"/>
        <rFont val="方正仿宋_GBK"/>
        <charset val="134"/>
      </rPr>
      <t>维修使用年限</t>
    </r>
    <r>
      <rPr>
        <sz val="16"/>
        <rFont val="Times New Roman"/>
        <charset val="134"/>
      </rPr>
      <t>≥6</t>
    </r>
    <r>
      <rPr>
        <sz val="16"/>
        <rFont val="方正仿宋_GBK"/>
        <charset val="134"/>
      </rPr>
      <t>年</t>
    </r>
  </si>
  <si>
    <r>
      <rPr>
        <sz val="16"/>
        <rFont val="方正仿宋_GBK"/>
        <charset val="134"/>
      </rPr>
      <t>满意度</t>
    </r>
    <r>
      <rPr>
        <sz val="16"/>
        <rFont val="Times New Roman"/>
        <charset val="134"/>
      </rPr>
      <t>96%</t>
    </r>
    <r>
      <rPr>
        <sz val="16"/>
        <rFont val="方正仿宋_GBK"/>
        <charset val="134"/>
      </rPr>
      <t>以上</t>
    </r>
  </si>
  <si>
    <r>
      <rPr>
        <sz val="16"/>
        <rFont val="Times New Roman"/>
        <charset val="134"/>
      </rPr>
      <t>81</t>
    </r>
    <r>
      <rPr>
        <sz val="16"/>
        <rFont val="方正仿宋_GBK"/>
        <charset val="134"/>
      </rPr>
      <t>人</t>
    </r>
  </si>
  <si>
    <r>
      <rPr>
        <sz val="16"/>
        <rFont val="Times New Roman"/>
        <charset val="134"/>
      </rPr>
      <t>12</t>
    </r>
    <r>
      <rPr>
        <sz val="16"/>
        <rFont val="方正仿宋_GBK"/>
        <charset val="134"/>
      </rPr>
      <t>人</t>
    </r>
  </si>
  <si>
    <r>
      <rPr>
        <sz val="16"/>
        <rFont val="方正仿宋_GBK"/>
        <charset val="134"/>
      </rPr>
      <t>城口县厚坪乡</t>
    </r>
    <r>
      <rPr>
        <sz val="16"/>
        <rFont val="Times New Roman"/>
        <charset val="134"/>
      </rPr>
      <t>2023</t>
    </r>
    <r>
      <rPr>
        <sz val="16"/>
        <rFont val="方正仿宋_GBK"/>
        <charset val="134"/>
      </rPr>
      <t>年庙坪村三社自然村通硬化路工程</t>
    </r>
  </si>
  <si>
    <r>
      <rPr>
        <sz val="16"/>
        <rFont val="方正仿宋_GBK"/>
        <charset val="134"/>
      </rPr>
      <t>硬化庙坪村三社产业道路长</t>
    </r>
    <r>
      <rPr>
        <sz val="16"/>
        <rFont val="Times New Roman"/>
        <charset val="134"/>
      </rPr>
      <t>1.8</t>
    </r>
    <r>
      <rPr>
        <sz val="16"/>
        <rFont val="方正仿宋_GBK"/>
        <charset val="134"/>
      </rPr>
      <t>公里。</t>
    </r>
  </si>
  <si>
    <t>庙坪村</t>
  </si>
  <si>
    <r>
      <rPr>
        <sz val="16"/>
        <rFont val="方正仿宋_GBK"/>
        <charset val="134"/>
      </rPr>
      <t>提供务工岗位</t>
    </r>
    <r>
      <rPr>
        <sz val="16"/>
        <rFont val="Times New Roman"/>
        <charset val="134"/>
      </rPr>
      <t>30</t>
    </r>
    <r>
      <rPr>
        <sz val="16"/>
        <rFont val="方正仿宋_GBK"/>
        <charset val="134"/>
      </rPr>
      <t>个，与重庆市川渝产业有限责任公司、城口县高发钡矿有限公司签订合同，预计集体经济收入年收入</t>
    </r>
    <r>
      <rPr>
        <sz val="16"/>
        <rFont val="Times New Roman"/>
        <charset val="134"/>
      </rPr>
      <t>32</t>
    </r>
    <r>
      <rPr>
        <sz val="16"/>
        <rFont val="方正仿宋_GBK"/>
        <charset val="134"/>
      </rPr>
      <t>万元。</t>
    </r>
  </si>
  <si>
    <r>
      <rPr>
        <sz val="16"/>
        <rFont val="Times New Roman"/>
        <charset val="134"/>
      </rPr>
      <t>102</t>
    </r>
    <r>
      <rPr>
        <sz val="16"/>
        <rFont val="方正仿宋_GBK"/>
        <charset val="134"/>
      </rPr>
      <t>名群众受益</t>
    </r>
  </si>
  <si>
    <r>
      <rPr>
        <sz val="16"/>
        <rFont val="方正仿宋_GBK"/>
        <charset val="134"/>
      </rPr>
      <t>维修使用年限</t>
    </r>
    <r>
      <rPr>
        <sz val="16"/>
        <rFont val="Times New Roman"/>
        <charset val="134"/>
      </rPr>
      <t>≥7</t>
    </r>
    <r>
      <rPr>
        <sz val="16"/>
        <rFont val="方正仿宋_GBK"/>
        <charset val="134"/>
      </rPr>
      <t>年</t>
    </r>
  </si>
  <si>
    <r>
      <rPr>
        <sz val="16"/>
        <rFont val="方正仿宋_GBK"/>
        <charset val="134"/>
      </rPr>
      <t>满意度</t>
    </r>
    <r>
      <rPr>
        <sz val="16"/>
        <rFont val="Times New Roman"/>
        <charset val="134"/>
      </rPr>
      <t>97%</t>
    </r>
    <r>
      <rPr>
        <sz val="16"/>
        <rFont val="方正仿宋_GBK"/>
        <charset val="134"/>
      </rPr>
      <t>以上</t>
    </r>
  </si>
  <si>
    <r>
      <rPr>
        <sz val="16"/>
        <rFont val="Times New Roman"/>
        <charset val="134"/>
      </rPr>
      <t>102</t>
    </r>
    <r>
      <rPr>
        <sz val="16"/>
        <rFont val="方正仿宋_GBK"/>
        <charset val="134"/>
      </rPr>
      <t>人</t>
    </r>
  </si>
  <si>
    <r>
      <rPr>
        <sz val="16"/>
        <rFont val="Times New Roman"/>
        <charset val="134"/>
      </rPr>
      <t>15</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</si>
  <si>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年厚坪乡积分兑现改补为奖项目</t>
    </r>
  </si>
  <si>
    <r>
      <rPr>
        <sz val="16"/>
        <rFont val="方正仿宋_GBK"/>
        <charset val="134"/>
      </rPr>
      <t>全乡</t>
    </r>
    <r>
      <rPr>
        <sz val="16"/>
        <rFont val="Times New Roman"/>
        <charset val="134"/>
      </rPr>
      <t>7</t>
    </r>
    <r>
      <rPr>
        <sz val="16"/>
        <rFont val="方正仿宋_GBK"/>
        <charset val="134"/>
      </rPr>
      <t>个村，每个村安排</t>
    </r>
    <r>
      <rPr>
        <sz val="16"/>
        <rFont val="Times New Roman"/>
        <charset val="134"/>
      </rPr>
      <t>2</t>
    </r>
    <r>
      <rPr>
        <sz val="16"/>
        <rFont val="方正仿宋_GBK"/>
        <charset val="134"/>
      </rPr>
      <t>万元用于新时代文明实践积分超市积分兑换。通过积分和物品兑换引导群众参与宣讲学习、村社公益事业、志愿服务活动等，养成良好文明习惯，遵纪守法，传承传统美德，破除陈规陋习，增强村民凝聚力。</t>
    </r>
  </si>
  <si>
    <r>
      <rPr>
        <sz val="16"/>
        <rFont val="方正仿宋_GBK"/>
        <charset val="134"/>
      </rPr>
      <t>通过</t>
    </r>
    <r>
      <rPr>
        <sz val="16"/>
        <rFont val="Times New Roman"/>
        <charset val="134"/>
      </rPr>
      <t>“</t>
    </r>
    <r>
      <rPr>
        <sz val="16"/>
        <rFont val="方正仿宋_GBK"/>
        <charset val="134"/>
      </rPr>
      <t>以奖代补</t>
    </r>
    <r>
      <rPr>
        <sz val="16"/>
        <rFont val="Times New Roman"/>
        <charset val="134"/>
      </rPr>
      <t>”</t>
    </r>
    <r>
      <rPr>
        <sz val="16"/>
        <rFont val="方正仿宋_GBK"/>
        <charset val="134"/>
      </rPr>
      <t>形式，以新时代文明实践</t>
    </r>
    <r>
      <rPr>
        <sz val="16"/>
        <rFont val="Times New Roman"/>
        <charset val="134"/>
      </rPr>
      <t>“</t>
    </r>
    <r>
      <rPr>
        <sz val="16"/>
        <rFont val="方正仿宋_GBK"/>
        <charset val="134"/>
      </rPr>
      <t>积分超市</t>
    </r>
    <r>
      <rPr>
        <sz val="16"/>
        <rFont val="Times New Roman"/>
        <charset val="134"/>
      </rPr>
      <t>”</t>
    </r>
    <r>
      <rPr>
        <sz val="16"/>
        <rFont val="方正仿宋_GBK"/>
        <charset val="134"/>
      </rPr>
      <t>为载体，发挥积分兑换物品的激励杠杆作用，激发全乡</t>
    </r>
    <r>
      <rPr>
        <sz val="16"/>
        <rFont val="Times New Roman"/>
        <charset val="134"/>
      </rPr>
      <t>2490</t>
    </r>
    <r>
      <rPr>
        <sz val="16"/>
        <rFont val="方正仿宋_GBK"/>
        <charset val="134"/>
      </rPr>
      <t>名群众参与美丽乡村建设的积极性，为推进乡风文明、促进乡村振兴提供精神动力，推动厚坪乡乡村治理、乡风文明、文化振兴，培育和践行社会主义核心价值观。</t>
    </r>
  </si>
  <si>
    <r>
      <rPr>
        <sz val="16"/>
        <rFont val="方正仿宋_GBK"/>
        <charset val="134"/>
      </rPr>
      <t>一、群众参与：</t>
    </r>
    <r>
      <rPr>
        <sz val="16"/>
        <rFont val="Times New Roman"/>
        <charset val="134"/>
      </rPr>
      <t>106</t>
    </r>
    <r>
      <rPr>
        <sz val="16"/>
        <rFont val="方正仿宋_GBK"/>
        <charset val="134"/>
      </rPr>
      <t>人参与前期项目的确定会议、决议，</t>
    </r>
    <r>
      <rPr>
        <sz val="16"/>
        <rFont val="Times New Roman"/>
        <charset val="134"/>
      </rPr>
      <t>78</t>
    </r>
    <r>
      <rPr>
        <sz val="16"/>
        <rFont val="方正仿宋_GBK"/>
        <charset val="134"/>
      </rPr>
      <t>人参与项目入库的选择，覆盖全乡</t>
    </r>
    <r>
      <rPr>
        <sz val="16"/>
        <rFont val="Times New Roman"/>
        <charset val="134"/>
      </rPr>
      <t>78</t>
    </r>
    <r>
      <rPr>
        <sz val="16"/>
        <rFont val="方正仿宋_GBK"/>
        <charset val="134"/>
      </rPr>
      <t>余人参与监督实施与资金使用情况。</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通过积分和物品兑换，实现人均增收</t>
    </r>
    <r>
      <rPr>
        <sz val="16"/>
        <rFont val="Times New Roman"/>
        <charset val="134"/>
      </rPr>
      <t>50</t>
    </r>
    <r>
      <rPr>
        <sz val="16"/>
        <rFont val="方正仿宋_GBK"/>
        <charset val="134"/>
      </rPr>
      <t>元。</t>
    </r>
    <r>
      <rPr>
        <sz val="16"/>
        <rFont val="Times New Roman"/>
        <charset val="134"/>
      </rPr>
      <t>2.</t>
    </r>
    <r>
      <rPr>
        <sz val="16"/>
        <rFont val="方正仿宋_GBK"/>
        <charset val="134"/>
      </rPr>
      <t>可以引导群众参与宣讲学习、村社公益事业、志愿服务活动等，养成良好文明习惯、遵纪守法、传承传统美德、破除陈规陋习、增强村民凝聚力、做有理想、有道德、有文化、有纪律的新型村民。进一步促进农村精神文明和乡村治理发展。</t>
    </r>
  </si>
  <si>
    <r>
      <rPr>
        <sz val="16"/>
        <rFont val="方正仿宋_GBK"/>
        <charset val="134"/>
      </rPr>
      <t>全乡</t>
    </r>
    <r>
      <rPr>
        <sz val="16"/>
        <rFont val="Times New Roman"/>
        <charset val="0"/>
      </rPr>
      <t>7</t>
    </r>
    <r>
      <rPr>
        <sz val="16"/>
        <rFont val="方正仿宋_GBK"/>
        <charset val="134"/>
      </rPr>
      <t>个村，每个村</t>
    </r>
    <r>
      <rPr>
        <sz val="16"/>
        <rFont val="Times New Roman"/>
        <charset val="0"/>
      </rPr>
      <t>2</t>
    </r>
    <r>
      <rPr>
        <sz val="16"/>
        <rFont val="方正仿宋_GBK"/>
        <charset val="134"/>
      </rPr>
      <t>万元用于新时代文明实践积分超市积分兑换。通过积分和物品兑换引导群众参与宣讲学习、村社公益事业、志愿服务活动等，养成良好文明习惯，遵纪守法，传承传统美德，破除陈规陋习，增强村民凝聚力。</t>
    </r>
  </si>
  <si>
    <r>
      <rPr>
        <sz val="16"/>
        <rFont val="Times New Roman"/>
        <charset val="134"/>
      </rPr>
      <t>1.</t>
    </r>
    <r>
      <rPr>
        <sz val="16"/>
        <rFont val="方正仿宋_GBK"/>
        <charset val="134"/>
      </rPr>
      <t>积分超市</t>
    </r>
    <r>
      <rPr>
        <sz val="16"/>
        <rFont val="Times New Roman"/>
        <charset val="134"/>
      </rPr>
      <t>≥7</t>
    </r>
    <r>
      <rPr>
        <sz val="16"/>
        <rFont val="方正仿宋_GBK"/>
        <charset val="134"/>
      </rPr>
      <t>个</t>
    </r>
  </si>
  <si>
    <r>
      <rPr>
        <sz val="16"/>
        <rFont val="Times New Roman"/>
        <charset val="134"/>
      </rPr>
      <t>14</t>
    </r>
    <r>
      <rPr>
        <sz val="16"/>
        <rFont val="方正仿宋_GBK"/>
        <charset val="134"/>
      </rPr>
      <t>万元</t>
    </r>
  </si>
  <si>
    <r>
      <rPr>
        <sz val="16"/>
        <rFont val="方正仿宋_GBK"/>
        <charset val="134"/>
      </rPr>
      <t>减少群众生活成本支出</t>
    </r>
    <r>
      <rPr>
        <sz val="16"/>
        <rFont val="Times New Roman"/>
        <charset val="0"/>
      </rPr>
      <t>14</t>
    </r>
    <r>
      <rPr>
        <sz val="16"/>
        <rFont val="方正仿宋_GBK"/>
        <charset val="134"/>
      </rPr>
      <t>万元</t>
    </r>
  </si>
  <si>
    <r>
      <rPr>
        <sz val="16"/>
        <rFont val="Times New Roman"/>
        <charset val="134"/>
      </rPr>
      <t>1.</t>
    </r>
    <r>
      <rPr>
        <sz val="16"/>
        <rFont val="方正仿宋_GBK"/>
        <charset val="134"/>
      </rPr>
      <t>受益人口</t>
    </r>
    <r>
      <rPr>
        <sz val="16"/>
        <rFont val="Times New Roman"/>
        <charset val="134"/>
      </rPr>
      <t>≥2490</t>
    </r>
    <r>
      <rPr>
        <sz val="16"/>
        <rFont val="方正仿宋_GBK"/>
        <charset val="134"/>
      </rPr>
      <t>人；</t>
    </r>
    <r>
      <rPr>
        <sz val="16"/>
        <rFont val="Times New Roman"/>
        <charset val="134"/>
      </rPr>
      <t xml:space="preserve">
2.</t>
    </r>
    <r>
      <rPr>
        <sz val="16"/>
        <rFont val="方正仿宋_GBK"/>
        <charset val="134"/>
      </rPr>
      <t>脱贫人口</t>
    </r>
    <r>
      <rPr>
        <sz val="16"/>
        <rFont val="Times New Roman"/>
        <charset val="134"/>
      </rPr>
      <t>≥1603</t>
    </r>
    <r>
      <rPr>
        <sz val="16"/>
        <rFont val="方正仿宋_GBK"/>
        <charset val="134"/>
      </rPr>
      <t>人</t>
    </r>
  </si>
  <si>
    <r>
      <rPr>
        <sz val="16"/>
        <rFont val="方正仿宋_GBK"/>
        <charset val="134"/>
      </rPr>
      <t>使用年限</t>
    </r>
    <r>
      <rPr>
        <sz val="16"/>
        <rFont val="Times New Roman"/>
        <charset val="0"/>
      </rPr>
      <t>1</t>
    </r>
    <r>
      <rPr>
        <sz val="16"/>
        <rFont val="方正仿宋_GBK"/>
        <charset val="134"/>
      </rPr>
      <t>年。</t>
    </r>
  </si>
  <si>
    <t>袁维静</t>
  </si>
  <si>
    <t>17783712843</t>
  </si>
  <si>
    <r>
      <rPr>
        <sz val="16"/>
        <rFont val="方正仿宋_GBK"/>
        <charset val="134"/>
      </rPr>
      <t>城口县</t>
    </r>
    <r>
      <rPr>
        <sz val="16"/>
        <rFont val="Times New Roman"/>
        <charset val="134"/>
      </rPr>
      <t>2024</t>
    </r>
    <r>
      <rPr>
        <sz val="16"/>
        <rFont val="方正仿宋_GBK"/>
        <charset val="134"/>
      </rPr>
      <t>年治平乡农村人居环境综合整治建设项目</t>
    </r>
  </si>
  <si>
    <r>
      <rPr>
        <sz val="16"/>
        <rFont val="方正仿宋_GBK"/>
        <charset val="134"/>
      </rPr>
      <t>对全乡重要节点进行环境综合整治，包括农户房前屋后整治、院坝打造，排水沟治理、入户便道建设，残垣断壁整治等。其中公共区域整治约</t>
    </r>
    <r>
      <rPr>
        <sz val="16"/>
        <rFont val="Times New Roman"/>
        <charset val="134"/>
      </rPr>
      <t>1200</t>
    </r>
    <r>
      <rPr>
        <sz val="16"/>
        <rFont val="方正仿宋_GBK"/>
        <charset val="134"/>
      </rPr>
      <t>平方米，污水沟治理约</t>
    </r>
    <r>
      <rPr>
        <sz val="16"/>
        <rFont val="Times New Roman"/>
        <charset val="134"/>
      </rPr>
      <t>400</t>
    </r>
    <r>
      <rPr>
        <sz val="16"/>
        <rFont val="方正仿宋_GBK"/>
        <charset val="134"/>
      </rPr>
      <t>米，排水沟维修约</t>
    </r>
    <r>
      <rPr>
        <sz val="16"/>
        <rFont val="Times New Roman"/>
        <charset val="134"/>
      </rPr>
      <t>600</t>
    </r>
    <r>
      <rPr>
        <sz val="16"/>
        <rFont val="方正仿宋_GBK"/>
        <charset val="134"/>
      </rPr>
      <t>米，配套建设其它零星基础设施。以最终设计为准</t>
    </r>
  </si>
  <si>
    <t>治平乡</t>
  </si>
  <si>
    <r>
      <rPr>
        <sz val="16"/>
        <rFont val="方正仿宋_GBK"/>
        <charset val="134"/>
      </rPr>
      <t>项目实施可改善全乡</t>
    </r>
    <r>
      <rPr>
        <sz val="16"/>
        <rFont val="Times New Roman"/>
        <charset val="134"/>
      </rPr>
      <t>200</t>
    </r>
    <r>
      <rPr>
        <sz val="16"/>
        <rFont val="方正仿宋_GBK"/>
        <charset val="134"/>
      </rPr>
      <t>余人（其中脱贫人口和监测对象</t>
    </r>
    <r>
      <rPr>
        <sz val="16"/>
        <rFont val="Times New Roman"/>
        <charset val="134"/>
      </rPr>
      <t>20</t>
    </r>
    <r>
      <rPr>
        <sz val="16"/>
        <rFont val="方正仿宋_GBK"/>
        <charset val="134"/>
      </rPr>
      <t>余人）农村人居环境整治问题，群众通过务工增收</t>
    </r>
    <r>
      <rPr>
        <sz val="16"/>
        <rFont val="Times New Roman"/>
        <charset val="134"/>
      </rPr>
      <t>3000</t>
    </r>
    <r>
      <rPr>
        <sz val="16"/>
        <rFont val="方正仿宋_GBK"/>
        <charset val="134"/>
      </rPr>
      <t>元</t>
    </r>
    <r>
      <rPr>
        <sz val="16"/>
        <rFont val="Times New Roman"/>
        <charset val="134"/>
      </rPr>
      <t>/</t>
    </r>
    <r>
      <rPr>
        <sz val="16"/>
        <rFont val="方正仿宋_GBK"/>
        <charset val="134"/>
      </rPr>
      <t>人。</t>
    </r>
  </si>
  <si>
    <r>
      <rPr>
        <sz val="16"/>
        <rFont val="方正仿宋_GBK"/>
        <charset val="134"/>
      </rPr>
      <t>一、群众参与：</t>
    </r>
    <r>
      <rPr>
        <sz val="16"/>
        <rFont val="Times New Roman"/>
        <charset val="134"/>
      </rPr>
      <t>30</t>
    </r>
    <r>
      <rPr>
        <sz val="16"/>
        <rFont val="方正仿宋_GBK"/>
        <charset val="134"/>
      </rPr>
      <t>余人参与前期项目确定会议、决议，</t>
    </r>
    <r>
      <rPr>
        <sz val="16"/>
        <rFont val="Times New Roman"/>
        <charset val="134"/>
      </rPr>
      <t>30</t>
    </r>
    <r>
      <rPr>
        <sz val="16"/>
        <rFont val="方正仿宋_GBK"/>
        <charset val="134"/>
      </rPr>
      <t>余人参与入库项目的选择，</t>
    </r>
    <r>
      <rPr>
        <sz val="16"/>
        <rFont val="Times New Roman"/>
        <charset val="134"/>
      </rPr>
      <t>30</t>
    </r>
    <r>
      <rPr>
        <sz val="16"/>
        <rFont val="方正仿宋_GBK"/>
        <charset val="134"/>
      </rPr>
      <t>余人参与项目实施过程中施工质量和资金使用的监督；</t>
    </r>
    <r>
      <rPr>
        <sz val="16"/>
        <rFont val="Times New Roman"/>
        <charset val="134"/>
      </rPr>
      <t xml:space="preserve">          </t>
    </r>
    <r>
      <rPr>
        <sz val="16"/>
        <rFont val="方正仿宋_GBK"/>
        <charset val="134"/>
      </rPr>
      <t>二、利益联结机制：改善全</t>
    </r>
    <r>
      <rPr>
        <sz val="16"/>
        <rFont val="Times New Roman"/>
        <charset val="134"/>
      </rPr>
      <t>200</t>
    </r>
    <r>
      <rPr>
        <sz val="16"/>
        <rFont val="方正仿宋_GBK"/>
        <charset val="134"/>
      </rPr>
      <t>余人人居环境整治问题，群众通过务工增收</t>
    </r>
    <r>
      <rPr>
        <sz val="16"/>
        <rFont val="Times New Roman"/>
        <charset val="134"/>
      </rPr>
      <t>3000</t>
    </r>
    <r>
      <rPr>
        <sz val="16"/>
        <rFont val="方正仿宋_GBK"/>
        <charset val="134"/>
      </rPr>
      <t>元</t>
    </r>
    <r>
      <rPr>
        <sz val="16"/>
        <rFont val="Times New Roman"/>
        <charset val="134"/>
      </rPr>
      <t>/</t>
    </r>
    <r>
      <rPr>
        <sz val="16"/>
        <rFont val="方正仿宋_GBK"/>
        <charset val="134"/>
      </rPr>
      <t>人。</t>
    </r>
  </si>
  <si>
    <r>
      <rPr>
        <sz val="16"/>
        <rFont val="方正仿宋_GBK"/>
        <charset val="134"/>
      </rPr>
      <t>公共区域整治约</t>
    </r>
    <r>
      <rPr>
        <sz val="16"/>
        <rFont val="Times New Roman"/>
        <charset val="134"/>
      </rPr>
      <t>1200</t>
    </r>
    <r>
      <rPr>
        <sz val="16"/>
        <rFont val="方正仿宋_GBK"/>
        <charset val="134"/>
      </rPr>
      <t>平方米，污水沟治理约</t>
    </r>
    <r>
      <rPr>
        <sz val="16"/>
        <rFont val="Times New Roman"/>
        <charset val="134"/>
      </rPr>
      <t>400</t>
    </r>
    <r>
      <rPr>
        <sz val="16"/>
        <rFont val="方正仿宋_GBK"/>
        <charset val="134"/>
      </rPr>
      <t>米，排水沟维修约</t>
    </r>
    <r>
      <rPr>
        <sz val="16"/>
        <rFont val="Times New Roman"/>
        <charset val="134"/>
      </rPr>
      <t>600</t>
    </r>
    <r>
      <rPr>
        <sz val="16"/>
        <rFont val="方正仿宋_GBK"/>
        <charset val="134"/>
      </rPr>
      <t>米，配套建设其它零星基础设施。</t>
    </r>
  </si>
  <si>
    <r>
      <rPr>
        <sz val="16"/>
        <rFont val="方正仿宋_GBK"/>
        <charset val="134"/>
      </rPr>
      <t>公共区域整公共区域整治</t>
    </r>
    <r>
      <rPr>
        <sz val="16"/>
        <rFont val="Times New Roman"/>
        <charset val="134"/>
      </rPr>
      <t>1200</t>
    </r>
    <r>
      <rPr>
        <sz val="16"/>
        <rFont val="方正仿宋_GBK"/>
        <charset val="134"/>
      </rPr>
      <t>平方米，污水沟治理</t>
    </r>
    <r>
      <rPr>
        <sz val="16"/>
        <rFont val="Times New Roman"/>
        <charset val="134"/>
      </rPr>
      <t>400</t>
    </r>
    <r>
      <rPr>
        <sz val="16"/>
        <rFont val="方正仿宋_GBK"/>
        <charset val="134"/>
      </rPr>
      <t>米，排水沟维修</t>
    </r>
    <r>
      <rPr>
        <sz val="16"/>
        <rFont val="Times New Roman"/>
        <charset val="134"/>
      </rPr>
      <t>600</t>
    </r>
    <r>
      <rPr>
        <sz val="16"/>
        <rFont val="方正仿宋_GBK"/>
        <charset val="134"/>
      </rPr>
      <t>米，配套建设其它零星基础设施。</t>
    </r>
  </si>
  <si>
    <r>
      <rPr>
        <sz val="16"/>
        <rFont val="Times New Roman"/>
        <charset val="134"/>
      </rPr>
      <t>M7.5</t>
    </r>
    <r>
      <rPr>
        <sz val="16"/>
        <rFont val="方正仿宋_GBK"/>
        <charset val="134"/>
      </rPr>
      <t>片石挡墙</t>
    </r>
    <r>
      <rPr>
        <sz val="16"/>
        <rFont val="Times New Roman"/>
        <charset val="134"/>
      </rPr>
      <t>350</t>
    </r>
    <r>
      <rPr>
        <sz val="16"/>
        <rFont val="方正仿宋_GBK"/>
        <charset val="134"/>
      </rPr>
      <t>元</t>
    </r>
    <r>
      <rPr>
        <sz val="16"/>
        <rFont val="Times New Roman"/>
        <charset val="134"/>
      </rPr>
      <t>/</t>
    </r>
    <r>
      <rPr>
        <sz val="16"/>
        <rFont val="方正仿宋_GBK"/>
        <charset val="134"/>
      </rPr>
      <t>立方米；硬化</t>
    </r>
    <r>
      <rPr>
        <sz val="16"/>
        <rFont val="Times New Roman"/>
        <charset val="134"/>
      </rPr>
      <t>130</t>
    </r>
    <r>
      <rPr>
        <sz val="16"/>
        <rFont val="方正仿宋_GBK"/>
        <charset val="134"/>
      </rPr>
      <t>元</t>
    </r>
    <r>
      <rPr>
        <sz val="16"/>
        <rFont val="Times New Roman"/>
        <charset val="134"/>
      </rPr>
      <t>/</t>
    </r>
    <r>
      <rPr>
        <sz val="16"/>
        <rFont val="方正仿宋_GBK"/>
        <charset val="134"/>
      </rPr>
      <t>平方米。</t>
    </r>
  </si>
  <si>
    <r>
      <rPr>
        <sz val="16"/>
        <rFont val="方正仿宋_GBK"/>
        <charset val="134"/>
      </rPr>
      <t>实现财政投资</t>
    </r>
    <r>
      <rPr>
        <sz val="16"/>
        <rFont val="Times New Roman"/>
        <charset val="134"/>
      </rPr>
      <t>100</t>
    </r>
    <r>
      <rPr>
        <sz val="16"/>
        <rFont val="方正仿宋_GBK"/>
        <charset val="134"/>
      </rPr>
      <t>万元。</t>
    </r>
  </si>
  <si>
    <t>治平乡人民政府</t>
  </si>
  <si>
    <t>于粲</t>
  </si>
  <si>
    <r>
      <rPr>
        <sz val="16"/>
        <rFont val="方正仿宋_GBK"/>
        <charset val="134"/>
      </rPr>
      <t>城口县</t>
    </r>
    <r>
      <rPr>
        <sz val="16"/>
        <rFont val="Times New Roman"/>
        <charset val="134"/>
      </rPr>
      <t>2024</t>
    </r>
    <r>
      <rPr>
        <sz val="16"/>
        <rFont val="方正仿宋_GBK"/>
        <charset val="134"/>
      </rPr>
      <t>年治平乡惠民社区（苏家湾）农文旅融合项目</t>
    </r>
  </si>
  <si>
    <r>
      <rPr>
        <sz val="16"/>
        <rFont val="Times New Roman"/>
        <charset val="134"/>
      </rPr>
      <t>1.</t>
    </r>
    <r>
      <rPr>
        <sz val="16"/>
        <rFont val="方正仿宋_GBK"/>
        <charset val="134"/>
      </rPr>
      <t>采取</t>
    </r>
    <r>
      <rPr>
        <sz val="16"/>
        <rFont val="Times New Roman"/>
        <charset val="134"/>
      </rPr>
      <t>“</t>
    </r>
    <r>
      <rPr>
        <sz val="16"/>
        <rFont val="方正仿宋_GBK"/>
        <charset val="134"/>
      </rPr>
      <t>国有企业（绿发公司）</t>
    </r>
    <r>
      <rPr>
        <sz val="16"/>
        <rFont val="Times New Roman"/>
        <charset val="134"/>
      </rPr>
      <t>+</t>
    </r>
    <r>
      <rPr>
        <sz val="16"/>
        <rFont val="方正仿宋_GBK"/>
        <charset val="134"/>
      </rPr>
      <t>惠民社区集体经济组织股份合作社</t>
    </r>
    <r>
      <rPr>
        <sz val="16"/>
        <rFont val="Times New Roman"/>
        <charset val="134"/>
      </rPr>
      <t>+</t>
    </r>
    <r>
      <rPr>
        <sz val="16"/>
        <rFont val="方正仿宋_GBK"/>
        <charset val="134"/>
      </rPr>
      <t>市场主体</t>
    </r>
    <r>
      <rPr>
        <sz val="16"/>
        <rFont val="Times New Roman"/>
        <charset val="134"/>
      </rPr>
      <t>”</t>
    </r>
    <r>
      <rPr>
        <sz val="16"/>
        <rFont val="方正仿宋_GBK"/>
        <charset val="134"/>
      </rPr>
      <t>的经营模式，把原场镇老粮站改造为集餐饮、住宿为一体的特色民宿，建设改造旧房</t>
    </r>
    <r>
      <rPr>
        <sz val="16"/>
        <rFont val="Times New Roman"/>
        <charset val="134"/>
      </rPr>
      <t>4</t>
    </r>
    <r>
      <rPr>
        <sz val="16"/>
        <rFont val="方正仿宋_GBK"/>
        <charset val="134"/>
      </rPr>
      <t>栋、院坝</t>
    </r>
    <r>
      <rPr>
        <sz val="16"/>
        <rFont val="Times New Roman"/>
        <charset val="134"/>
      </rPr>
      <t>500</t>
    </r>
    <r>
      <rPr>
        <sz val="16"/>
        <rFont val="方正仿宋_GBK"/>
        <charset val="134"/>
      </rPr>
      <t>平方米等。具体以实施方案（含设计）为准。</t>
    </r>
  </si>
  <si>
    <t>惠民社区</t>
  </si>
  <si>
    <r>
      <rPr>
        <sz val="16"/>
        <rFont val="方正仿宋_GBK"/>
        <charset val="134"/>
      </rPr>
      <t>吸引游客</t>
    </r>
    <r>
      <rPr>
        <sz val="16"/>
        <rFont val="Times New Roman"/>
        <charset val="134"/>
      </rPr>
      <t>3000</t>
    </r>
    <r>
      <rPr>
        <sz val="16"/>
        <rFont val="方正仿宋_GBK"/>
        <charset val="134"/>
      </rPr>
      <t>人，每年带动旅游增收</t>
    </r>
    <r>
      <rPr>
        <sz val="16"/>
        <rFont val="Times New Roman"/>
        <charset val="134"/>
      </rPr>
      <t>200</t>
    </r>
    <r>
      <rPr>
        <sz val="16"/>
        <rFont val="方正仿宋_GBK"/>
        <charset val="134"/>
      </rPr>
      <t>万元，推广社区特色农产品销售，带动产业收入</t>
    </r>
    <r>
      <rPr>
        <sz val="16"/>
        <rFont val="Times New Roman"/>
        <charset val="134"/>
      </rPr>
      <t>100</t>
    </r>
    <r>
      <rPr>
        <sz val="16"/>
        <rFont val="方正仿宋_GBK"/>
        <charset val="134"/>
      </rPr>
      <t>万元。</t>
    </r>
  </si>
  <si>
    <r>
      <rPr>
        <sz val="16"/>
        <rFont val="方正仿宋_GBK"/>
        <charset val="134"/>
      </rPr>
      <t>一、群众参与：</t>
    </r>
    <r>
      <rPr>
        <sz val="16"/>
        <rFont val="Times New Roman"/>
        <charset val="134"/>
      </rPr>
      <t>30</t>
    </r>
    <r>
      <rPr>
        <sz val="16"/>
        <rFont val="方正仿宋_GBK"/>
        <charset val="134"/>
      </rPr>
      <t>余人参与前期项目确定讨论申报会议、决议，</t>
    </r>
    <r>
      <rPr>
        <sz val="16"/>
        <rFont val="Times New Roman"/>
        <charset val="134"/>
      </rPr>
      <t>30</t>
    </r>
    <r>
      <rPr>
        <sz val="16"/>
        <rFont val="方正仿宋_GBK"/>
        <charset val="134"/>
      </rPr>
      <t>余人参与入库项目的选择，</t>
    </r>
    <r>
      <rPr>
        <sz val="16"/>
        <rFont val="Times New Roman"/>
        <charset val="134"/>
      </rPr>
      <t>50</t>
    </r>
    <r>
      <rPr>
        <sz val="16"/>
        <rFont val="方正仿宋_GBK"/>
        <charset val="134"/>
      </rPr>
      <t>余人参与项目实施过程中施工质量和资金使用的监督等。</t>
    </r>
    <r>
      <rPr>
        <sz val="16"/>
        <rFont val="Times New Roman"/>
        <charset val="134"/>
      </rPr>
      <t xml:space="preserve">  </t>
    </r>
    <r>
      <rPr>
        <sz val="16"/>
        <rFont val="方正仿宋_GBK"/>
        <charset val="134"/>
      </rPr>
      <t>二、利益联结机制带动脱贫人口和监测帮扶对象增加收入</t>
    </r>
    <r>
      <rPr>
        <sz val="16"/>
        <rFont val="Times New Roman"/>
        <charset val="134"/>
      </rPr>
      <t>1000-1500</t>
    </r>
    <r>
      <rPr>
        <sz val="16"/>
        <rFont val="方正仿宋_GBK"/>
        <charset val="134"/>
      </rPr>
      <t>元。</t>
    </r>
  </si>
  <si>
    <t>助推社区旅游产业发展</t>
  </si>
  <si>
    <r>
      <rPr>
        <sz val="16"/>
        <rFont val="方正仿宋_GBK"/>
        <charset val="134"/>
      </rPr>
      <t>年吸引游客</t>
    </r>
    <r>
      <rPr>
        <sz val="16"/>
        <rFont val="Times New Roman"/>
        <charset val="134"/>
      </rPr>
      <t>3000</t>
    </r>
    <r>
      <rPr>
        <sz val="16"/>
        <rFont val="方正仿宋_GBK"/>
        <charset val="134"/>
      </rPr>
      <t>人次</t>
    </r>
  </si>
  <si>
    <r>
      <rPr>
        <sz val="16"/>
        <rFont val="方正仿宋_GBK"/>
        <charset val="134"/>
      </rPr>
      <t>带动脱贫人口增加</t>
    </r>
    <r>
      <rPr>
        <sz val="16"/>
        <rFont val="Times New Roman"/>
        <charset val="134"/>
      </rPr>
      <t>1000-1500</t>
    </r>
    <r>
      <rPr>
        <sz val="16"/>
        <rFont val="方正仿宋_GBK"/>
        <charset val="134"/>
      </rPr>
      <t>元</t>
    </r>
    <r>
      <rPr>
        <sz val="16"/>
        <rFont val="Times New Roman"/>
        <charset val="134"/>
      </rPr>
      <t>/</t>
    </r>
    <r>
      <rPr>
        <sz val="16"/>
        <rFont val="方正仿宋_GBK"/>
        <charset val="134"/>
      </rPr>
      <t>年，生产经营性收入</t>
    </r>
  </si>
  <si>
    <r>
      <rPr>
        <sz val="16"/>
        <rFont val="方正仿宋_GBK"/>
        <charset val="134"/>
      </rPr>
      <t>带动</t>
    </r>
    <r>
      <rPr>
        <sz val="16"/>
        <rFont val="Times New Roman"/>
        <charset val="134"/>
      </rPr>
      <t>160</t>
    </r>
    <r>
      <rPr>
        <sz val="16"/>
        <rFont val="方正仿宋_GBK"/>
        <charset val="134"/>
      </rPr>
      <t>余人其中脱贫户</t>
    </r>
    <r>
      <rPr>
        <sz val="16"/>
        <rFont val="Times New Roman"/>
        <charset val="134"/>
      </rPr>
      <t>20</t>
    </r>
    <r>
      <rPr>
        <sz val="16"/>
        <rFont val="方正仿宋_GBK"/>
        <charset val="134"/>
      </rPr>
      <t>余人受益</t>
    </r>
  </si>
  <si>
    <r>
      <rPr>
        <sz val="16"/>
        <rFont val="方正仿宋_GBK"/>
        <charset val="134"/>
      </rPr>
      <t>采取</t>
    </r>
    <r>
      <rPr>
        <sz val="16"/>
        <rFont val="Times New Roman"/>
        <charset val="134"/>
      </rPr>
      <t>“</t>
    </r>
    <r>
      <rPr>
        <sz val="16"/>
        <rFont val="方正仿宋_GBK"/>
        <charset val="134"/>
      </rPr>
      <t>国有企业（绿发公司）</t>
    </r>
    <r>
      <rPr>
        <sz val="16"/>
        <rFont val="Times New Roman"/>
        <charset val="134"/>
      </rPr>
      <t>+</t>
    </r>
    <r>
      <rPr>
        <sz val="16"/>
        <rFont val="方正仿宋_GBK"/>
        <charset val="134"/>
      </rPr>
      <t>惠民社区集体经济组织股份合作社</t>
    </r>
    <r>
      <rPr>
        <sz val="16"/>
        <rFont val="Times New Roman"/>
        <charset val="134"/>
      </rPr>
      <t>+</t>
    </r>
    <r>
      <rPr>
        <sz val="16"/>
        <rFont val="方正仿宋_GBK"/>
        <charset val="134"/>
      </rPr>
      <t>市场主体</t>
    </r>
    <r>
      <rPr>
        <sz val="16"/>
        <rFont val="Times New Roman"/>
        <charset val="134"/>
      </rPr>
      <t>”</t>
    </r>
    <r>
      <rPr>
        <sz val="16"/>
        <rFont val="方正仿宋_GBK"/>
        <charset val="134"/>
      </rPr>
      <t>的经营模式</t>
    </r>
  </si>
  <si>
    <t>村集体经济收入分红给弱能、失能成员或参与产业发展的脱贫户、边缘易致贫户，还可以用于成员分红、村公益设施建设、产业发展等。</t>
  </si>
  <si>
    <r>
      <rPr>
        <sz val="16"/>
        <rFont val="方正仿宋_GBK"/>
        <charset val="134"/>
      </rPr>
      <t>城口县</t>
    </r>
    <r>
      <rPr>
        <sz val="16"/>
        <rFont val="Times New Roman"/>
        <charset val="134"/>
      </rPr>
      <t>2024</t>
    </r>
    <r>
      <rPr>
        <sz val="16"/>
        <rFont val="方正仿宋_GBK"/>
        <charset val="134"/>
      </rPr>
      <t>年治平乡山地鸡产业提升基地项目</t>
    </r>
  </si>
  <si>
    <r>
      <rPr>
        <sz val="16"/>
        <rFont val="方正仿宋_GBK"/>
        <charset val="134"/>
      </rPr>
      <t>对山地鸡养殖户鸡苗按照</t>
    </r>
    <r>
      <rPr>
        <sz val="16"/>
        <rFont val="Times New Roman"/>
        <charset val="134"/>
      </rPr>
      <t>10</t>
    </r>
    <r>
      <rPr>
        <sz val="16"/>
        <rFont val="方正仿宋_GBK"/>
        <charset val="134"/>
      </rPr>
      <t>元每只进行扶持；对养殖场进行规范化提升，按照农户投入</t>
    </r>
    <r>
      <rPr>
        <sz val="16"/>
        <rFont val="Times New Roman"/>
        <charset val="134"/>
      </rPr>
      <t>50%</t>
    </r>
    <r>
      <rPr>
        <sz val="16"/>
        <rFont val="方正仿宋_GBK"/>
        <charset val="134"/>
      </rPr>
      <t>、财政奖补</t>
    </r>
    <r>
      <rPr>
        <sz val="16"/>
        <rFont val="Times New Roman"/>
        <charset val="134"/>
      </rPr>
      <t>50%</t>
    </r>
    <r>
      <rPr>
        <sz val="16"/>
        <rFont val="方正仿宋_GBK"/>
        <charset val="134"/>
      </rPr>
      <t>的标准进行奖补等养殖环境的改善；开发山地鸡食品；对食品开发、山地鸡销售进行奖补；配备山地鸡文化标识标牌等；打造山地鸡体验场所；开展山地鸡文化宣传推介等</t>
    </r>
  </si>
  <si>
    <t>岩湾村、新胜村、新红村、阳河村、惠民社区</t>
  </si>
  <si>
    <r>
      <rPr>
        <sz val="16"/>
        <rFont val="方正仿宋_GBK"/>
        <charset val="134"/>
      </rPr>
      <t>项目可带动全乡发展山地鸡产业</t>
    </r>
    <r>
      <rPr>
        <sz val="16"/>
        <rFont val="Times New Roman"/>
        <charset val="134"/>
      </rPr>
      <t>5</t>
    </r>
    <r>
      <rPr>
        <sz val="16"/>
        <rFont val="方正仿宋_GBK"/>
        <charset val="134"/>
      </rPr>
      <t>万只以上，带动发展山地鸡产业企业</t>
    </r>
    <r>
      <rPr>
        <sz val="16"/>
        <rFont val="Times New Roman"/>
        <charset val="134"/>
      </rPr>
      <t>2</t>
    </r>
    <r>
      <rPr>
        <sz val="16"/>
        <rFont val="方正仿宋_GBK"/>
        <charset val="134"/>
      </rPr>
      <t>家，侧面带动</t>
    </r>
    <r>
      <rPr>
        <sz val="16"/>
        <rFont val="Times New Roman"/>
        <charset val="134"/>
      </rPr>
      <t>10</t>
    </r>
    <r>
      <rPr>
        <sz val="16"/>
        <rFont val="方正仿宋_GBK"/>
        <charset val="134"/>
      </rPr>
      <t>余人务工，带动</t>
    </r>
    <r>
      <rPr>
        <sz val="16"/>
        <rFont val="Times New Roman"/>
        <charset val="134"/>
      </rPr>
      <t>200</t>
    </r>
    <r>
      <rPr>
        <sz val="16"/>
        <rFont val="方正仿宋_GBK"/>
        <charset val="134"/>
      </rPr>
      <t>余户发展山地鸡产业，其中脱贫户和监测对象</t>
    </r>
    <r>
      <rPr>
        <sz val="16"/>
        <rFont val="Times New Roman"/>
        <charset val="134"/>
      </rPr>
      <t>80</t>
    </r>
    <r>
      <rPr>
        <sz val="16"/>
        <rFont val="方正仿宋_GBK"/>
        <charset val="134"/>
      </rPr>
      <t>余户</t>
    </r>
    <r>
      <rPr>
        <sz val="16"/>
        <rFont val="Times New Roman"/>
        <charset val="134"/>
      </rPr>
      <t>.</t>
    </r>
    <r>
      <rPr>
        <sz val="16"/>
        <rFont val="方正仿宋_GBK"/>
        <charset val="134"/>
      </rPr>
      <t>户均增收</t>
    </r>
    <r>
      <rPr>
        <sz val="16"/>
        <rFont val="Times New Roman"/>
        <charset val="134"/>
      </rPr>
      <t>3000</t>
    </r>
    <r>
      <rPr>
        <sz val="16"/>
        <rFont val="方正仿宋_GBK"/>
        <charset val="134"/>
      </rPr>
      <t>元。</t>
    </r>
  </si>
  <si>
    <r>
      <rPr>
        <sz val="16"/>
        <rFont val="方正仿宋_GBK"/>
        <charset val="134"/>
      </rPr>
      <t>一、群众参与：</t>
    </r>
    <r>
      <rPr>
        <sz val="16"/>
        <rFont val="Times New Roman"/>
        <charset val="134"/>
      </rPr>
      <t>30</t>
    </r>
    <r>
      <rPr>
        <sz val="16"/>
        <rFont val="方正仿宋_GBK"/>
        <charset val="134"/>
      </rPr>
      <t>余人参与前期项目确定会议、决议，入库项目的选择，</t>
    </r>
    <r>
      <rPr>
        <sz val="16"/>
        <rFont val="Times New Roman"/>
        <charset val="134"/>
      </rPr>
      <t>1080</t>
    </r>
    <r>
      <rPr>
        <sz val="16"/>
        <rFont val="方正仿宋_GBK"/>
        <charset val="134"/>
      </rPr>
      <t>余人参与资金使用的监督等。二、利益联结机制：带动</t>
    </r>
    <r>
      <rPr>
        <sz val="16"/>
        <rFont val="Times New Roman"/>
        <charset val="134"/>
      </rPr>
      <t>312</t>
    </r>
    <r>
      <rPr>
        <sz val="16"/>
        <rFont val="方正仿宋_GBK"/>
        <charset val="134"/>
      </rPr>
      <t>户户均产业增收</t>
    </r>
    <r>
      <rPr>
        <sz val="16"/>
        <rFont val="Times New Roman"/>
        <charset val="134"/>
      </rPr>
      <t>3000</t>
    </r>
    <r>
      <rPr>
        <sz val="16"/>
        <rFont val="方正仿宋_GBK"/>
        <charset val="134"/>
      </rPr>
      <t>元</t>
    </r>
    <r>
      <rPr>
        <sz val="16"/>
        <rFont val="Times New Roman"/>
        <charset val="134"/>
      </rPr>
      <t>/</t>
    </r>
    <r>
      <rPr>
        <sz val="16"/>
        <rFont val="方正仿宋_GBK"/>
        <charset val="134"/>
      </rPr>
      <t>年。</t>
    </r>
  </si>
  <si>
    <r>
      <rPr>
        <sz val="16"/>
        <rFont val="方正仿宋_GBK"/>
        <charset val="134"/>
      </rPr>
      <t>完成全乡</t>
    </r>
    <r>
      <rPr>
        <sz val="16"/>
        <rFont val="Times New Roman"/>
        <charset val="134"/>
      </rPr>
      <t>5</t>
    </r>
    <r>
      <rPr>
        <sz val="16"/>
        <rFont val="方正仿宋_GBK"/>
        <charset val="134"/>
      </rPr>
      <t>万只山地鸡出栏</t>
    </r>
  </si>
  <si>
    <r>
      <rPr>
        <sz val="16"/>
        <rFont val="方正仿宋_GBK"/>
        <charset val="134"/>
      </rPr>
      <t>发展山地鸡</t>
    </r>
    <r>
      <rPr>
        <sz val="16"/>
        <rFont val="Times New Roman"/>
        <charset val="134"/>
      </rPr>
      <t>5</t>
    </r>
    <r>
      <rPr>
        <sz val="16"/>
        <rFont val="方正仿宋_GBK"/>
        <charset val="134"/>
      </rPr>
      <t>万只</t>
    </r>
  </si>
  <si>
    <r>
      <rPr>
        <sz val="16"/>
        <rFont val="方正仿宋_GBK"/>
        <charset val="134"/>
      </rPr>
      <t>养殖成活率＞</t>
    </r>
    <r>
      <rPr>
        <sz val="16"/>
        <rFont val="Times New Roman"/>
        <charset val="134"/>
      </rPr>
      <t>85%</t>
    </r>
  </si>
  <si>
    <r>
      <rPr>
        <sz val="16"/>
        <rFont val="方正仿宋_GBK"/>
        <charset val="134"/>
      </rPr>
      <t>每只山地鸡投资</t>
    </r>
    <r>
      <rPr>
        <sz val="16"/>
        <rFont val="Times New Roman"/>
        <charset val="134"/>
      </rPr>
      <t>30</t>
    </r>
    <r>
      <rPr>
        <sz val="16"/>
        <rFont val="方正仿宋_GBK"/>
        <charset val="134"/>
      </rPr>
      <t>元</t>
    </r>
  </si>
  <si>
    <r>
      <rPr>
        <sz val="16"/>
        <rFont val="方正仿宋_GBK"/>
        <charset val="134"/>
      </rPr>
      <t>贫困人口大力发展山地鸡养殖，户均增收</t>
    </r>
    <r>
      <rPr>
        <sz val="16"/>
        <rFont val="Times New Roman"/>
        <charset val="134"/>
      </rPr>
      <t>3000</t>
    </r>
    <r>
      <rPr>
        <sz val="16"/>
        <rFont val="方正仿宋_GBK"/>
        <charset val="134"/>
      </rPr>
      <t>元</t>
    </r>
  </si>
  <si>
    <r>
      <rPr>
        <sz val="16"/>
        <rFont val="方正仿宋_GBK"/>
        <charset val="134"/>
      </rPr>
      <t>贫困人口大力发展山地鸡养殖，受益群众</t>
    </r>
    <r>
      <rPr>
        <sz val="16"/>
        <rFont val="Times New Roman"/>
        <charset val="134"/>
      </rPr>
      <t>1088</t>
    </r>
    <r>
      <rPr>
        <sz val="16"/>
        <rFont val="方正仿宋_GBK"/>
        <charset val="134"/>
      </rPr>
      <t>人，其中脱贫户</t>
    </r>
    <r>
      <rPr>
        <sz val="16"/>
        <rFont val="Times New Roman"/>
        <charset val="134"/>
      </rPr>
      <t>256</t>
    </r>
    <r>
      <rPr>
        <sz val="16"/>
        <rFont val="方正仿宋_GBK"/>
        <charset val="134"/>
      </rPr>
      <t>人</t>
    </r>
  </si>
  <si>
    <r>
      <rPr>
        <sz val="16"/>
        <rFont val="方正仿宋_GBK"/>
        <charset val="134"/>
      </rPr>
      <t>项目可持续年限大于</t>
    </r>
    <r>
      <rPr>
        <sz val="16"/>
        <rFont val="Times New Roman"/>
        <charset val="134"/>
      </rPr>
      <t>5</t>
    </r>
    <r>
      <rPr>
        <sz val="16"/>
        <rFont val="方正仿宋_GBK"/>
        <charset val="134"/>
      </rPr>
      <t>年</t>
    </r>
  </si>
  <si>
    <r>
      <rPr>
        <sz val="16"/>
        <rFont val="方正仿宋_GBK"/>
        <charset val="134"/>
      </rPr>
      <t>贫困人口满意度</t>
    </r>
    <r>
      <rPr>
        <sz val="16"/>
        <rFont val="Times New Roman"/>
        <charset val="134"/>
      </rPr>
      <t>95%</t>
    </r>
    <r>
      <rPr>
        <sz val="16"/>
        <rFont val="方正仿宋_GBK"/>
        <charset val="134"/>
      </rPr>
      <t>。</t>
    </r>
  </si>
  <si>
    <r>
      <rPr>
        <sz val="16"/>
        <rFont val="方正仿宋_GBK"/>
        <charset val="134"/>
      </rPr>
      <t>城口县</t>
    </r>
    <r>
      <rPr>
        <sz val="16"/>
        <rFont val="Times New Roman"/>
        <charset val="134"/>
      </rPr>
      <t>2024</t>
    </r>
    <r>
      <rPr>
        <sz val="16"/>
        <rFont val="方正仿宋_GBK"/>
        <charset val="134"/>
      </rPr>
      <t>年治平乡蔬菜特色产业深加工项目</t>
    </r>
  </si>
  <si>
    <r>
      <rPr>
        <sz val="16"/>
        <rFont val="方正仿宋_GBK"/>
        <charset val="134"/>
      </rPr>
      <t>依托治平乡蔬菜基地及</t>
    </r>
    <r>
      <rPr>
        <sz val="16"/>
        <rFont val="Times New Roman"/>
        <charset val="134"/>
      </rPr>
      <t>“</t>
    </r>
    <r>
      <rPr>
        <sz val="16"/>
        <rFont val="方正仿宋_GBK"/>
        <charset val="134"/>
      </rPr>
      <t>瑶池泡菜</t>
    </r>
    <r>
      <rPr>
        <sz val="16"/>
        <rFont val="Times New Roman"/>
        <charset val="134"/>
      </rPr>
      <t>”</t>
    </r>
    <r>
      <rPr>
        <sz val="16"/>
        <rFont val="方正仿宋_GBK"/>
        <charset val="134"/>
      </rPr>
      <t>历史文化，引进市场主体，投资</t>
    </r>
    <r>
      <rPr>
        <sz val="16"/>
        <rFont val="Times New Roman"/>
        <charset val="134"/>
      </rPr>
      <t>500</t>
    </r>
    <r>
      <rPr>
        <sz val="16"/>
        <rFont val="方正仿宋_GBK"/>
        <charset val="134"/>
      </rPr>
      <t>万元左右，打造</t>
    </r>
    <r>
      <rPr>
        <sz val="16"/>
        <rFont val="Times New Roman"/>
        <charset val="134"/>
      </rPr>
      <t>“</t>
    </r>
    <r>
      <rPr>
        <sz val="16"/>
        <rFont val="方正仿宋_GBK"/>
        <charset val="134"/>
      </rPr>
      <t>瑶池泡菜</t>
    </r>
    <r>
      <rPr>
        <sz val="16"/>
        <rFont val="Times New Roman"/>
        <charset val="134"/>
      </rPr>
      <t>”</t>
    </r>
    <r>
      <rPr>
        <sz val="16"/>
        <rFont val="方正仿宋_GBK"/>
        <charset val="134"/>
      </rPr>
      <t>品牌，市场主体投资</t>
    </r>
    <r>
      <rPr>
        <sz val="16"/>
        <rFont val="Times New Roman"/>
        <charset val="134"/>
      </rPr>
      <t>300</t>
    </r>
    <r>
      <rPr>
        <sz val="16"/>
        <rFont val="方正仿宋_GBK"/>
        <charset val="134"/>
      </rPr>
      <t>万元左右，产业资金配套</t>
    </r>
    <r>
      <rPr>
        <sz val="16"/>
        <rFont val="Times New Roman"/>
        <charset val="134"/>
      </rPr>
      <t>200</t>
    </r>
    <r>
      <rPr>
        <sz val="16"/>
        <rFont val="方正仿宋_GBK"/>
        <charset val="134"/>
      </rPr>
      <t>万元，采取股权化改革的方式，岩湾村集体经济每年收取租金。围绕基础设施及配套设施建设，建设泡菜生产厂房一个，建筑面积</t>
    </r>
    <r>
      <rPr>
        <sz val="16"/>
        <rFont val="Times New Roman"/>
        <charset val="134"/>
      </rPr>
      <t>1000</t>
    </r>
    <r>
      <rPr>
        <sz val="16"/>
        <rFont val="方正仿宋_GBK"/>
        <charset val="134"/>
      </rPr>
      <t>平方米左右，利用传统工艺生产泡菜，例如：泡竹笋，泡椒，泡萝卜等等，预计设计年产量</t>
    </r>
    <r>
      <rPr>
        <sz val="16"/>
        <rFont val="Times New Roman"/>
        <charset val="134"/>
      </rPr>
      <t>2000</t>
    </r>
    <r>
      <rPr>
        <sz val="16"/>
        <rFont val="方正仿宋_GBK"/>
        <charset val="134"/>
      </rPr>
      <t>吨，年产值</t>
    </r>
    <r>
      <rPr>
        <sz val="16"/>
        <rFont val="Times New Roman"/>
        <charset val="134"/>
      </rPr>
      <t>5000</t>
    </r>
    <r>
      <rPr>
        <sz val="16"/>
        <rFont val="方正仿宋_GBK"/>
        <charset val="134"/>
      </rPr>
      <t>万元。具体建设内容以设计为准。</t>
    </r>
  </si>
  <si>
    <t>岩湾村</t>
  </si>
  <si>
    <r>
      <rPr>
        <sz val="16"/>
        <rFont val="方正仿宋_GBK"/>
        <charset val="134"/>
      </rPr>
      <t>提升</t>
    </r>
    <r>
      <rPr>
        <sz val="16"/>
        <rFont val="Times New Roman"/>
        <charset val="134"/>
      </rPr>
      <t>“</t>
    </r>
    <r>
      <rPr>
        <sz val="16"/>
        <rFont val="方正仿宋_GBK"/>
        <charset val="134"/>
      </rPr>
      <t>瑶池泡菜</t>
    </r>
    <r>
      <rPr>
        <sz val="16"/>
        <rFont val="Times New Roman"/>
        <charset val="134"/>
      </rPr>
      <t>”</t>
    </r>
    <r>
      <rPr>
        <sz val="16"/>
        <rFont val="方正仿宋_GBK"/>
        <charset val="134"/>
      </rPr>
      <t>品牌知晓度，提高销售额，增加群众原材料销售、生产及务工收入，户均增收</t>
    </r>
    <r>
      <rPr>
        <sz val="16"/>
        <rFont val="Times New Roman"/>
        <charset val="134"/>
      </rPr>
      <t>4000</t>
    </r>
    <r>
      <rPr>
        <sz val="16"/>
        <rFont val="方正仿宋_GBK"/>
        <charset val="134"/>
      </rPr>
      <t>元。</t>
    </r>
  </si>
  <si>
    <r>
      <rPr>
        <sz val="16"/>
        <rFont val="方正仿宋_GBK"/>
        <charset val="134"/>
      </rPr>
      <t>一、群众参与：</t>
    </r>
    <r>
      <rPr>
        <sz val="16"/>
        <rFont val="Times New Roman"/>
        <charset val="134"/>
      </rPr>
      <t>30</t>
    </r>
    <r>
      <rPr>
        <sz val="16"/>
        <rFont val="方正仿宋_GBK"/>
        <charset val="134"/>
      </rPr>
      <t>余人参与前期项目确定讨论申报会议、决议，</t>
    </r>
    <r>
      <rPr>
        <sz val="16"/>
        <rFont val="Times New Roman"/>
        <charset val="134"/>
      </rPr>
      <t>30</t>
    </r>
    <r>
      <rPr>
        <sz val="16"/>
        <rFont val="方正仿宋_GBK"/>
        <charset val="134"/>
      </rPr>
      <t>余人参与入库项目的选择，</t>
    </r>
    <r>
      <rPr>
        <sz val="16"/>
        <rFont val="Times New Roman"/>
        <charset val="134"/>
      </rPr>
      <t>100</t>
    </r>
    <r>
      <rPr>
        <sz val="16"/>
        <rFont val="方正仿宋_GBK"/>
        <charset val="134"/>
      </rPr>
      <t>余人参与项目实施过程中施工质量和资金使用的监督等。二、利益联结机制：提供就业岗位</t>
    </r>
    <r>
      <rPr>
        <sz val="16"/>
        <rFont val="Times New Roman"/>
        <charset val="134"/>
      </rPr>
      <t>20</t>
    </r>
    <r>
      <rPr>
        <sz val="16"/>
        <rFont val="方正仿宋_GBK"/>
        <charset val="134"/>
      </rPr>
      <t>个，户均增加收入</t>
    </r>
    <r>
      <rPr>
        <sz val="16"/>
        <rFont val="Times New Roman"/>
        <charset val="134"/>
      </rPr>
      <t>3000</t>
    </r>
    <r>
      <rPr>
        <sz val="16"/>
        <rFont val="方正仿宋_GBK"/>
        <charset val="134"/>
      </rPr>
      <t>元</t>
    </r>
    <r>
      <rPr>
        <sz val="16"/>
        <rFont val="Times New Roman"/>
        <charset val="134"/>
      </rPr>
      <t>/</t>
    </r>
    <r>
      <rPr>
        <sz val="16"/>
        <rFont val="方正仿宋_GBK"/>
        <charset val="134"/>
      </rPr>
      <t>年。</t>
    </r>
  </si>
  <si>
    <t>促进当地群众稳定就业，切实提升产业基础，打造地方品牌。</t>
  </si>
  <si>
    <r>
      <rPr>
        <sz val="16"/>
        <rFont val="方正仿宋_GBK"/>
        <charset val="134"/>
      </rPr>
      <t>建设</t>
    </r>
    <r>
      <rPr>
        <sz val="16"/>
        <rFont val="Times New Roman"/>
        <charset val="134"/>
      </rPr>
      <t>“</t>
    </r>
    <r>
      <rPr>
        <sz val="16"/>
        <rFont val="方正仿宋_GBK"/>
        <charset val="134"/>
      </rPr>
      <t>瑶池泡菜</t>
    </r>
    <r>
      <rPr>
        <sz val="16"/>
        <rFont val="Times New Roman"/>
        <charset val="134"/>
      </rPr>
      <t>”</t>
    </r>
    <r>
      <rPr>
        <sz val="16"/>
        <rFont val="方正仿宋_GBK"/>
        <charset val="134"/>
      </rPr>
      <t>产业品牌基地</t>
    </r>
    <r>
      <rPr>
        <sz val="16"/>
        <rFont val="Times New Roman"/>
        <charset val="134"/>
      </rPr>
      <t>1</t>
    </r>
    <r>
      <rPr>
        <sz val="16"/>
        <rFont val="方正仿宋_GBK"/>
        <charset val="134"/>
      </rPr>
      <t>个</t>
    </r>
  </si>
  <si>
    <r>
      <rPr>
        <u/>
        <sz val="16"/>
        <rFont val="方正仿宋_GBK"/>
        <charset val="134"/>
      </rPr>
      <t>项目完工及时率</t>
    </r>
    <r>
      <rPr>
        <u/>
        <sz val="16"/>
        <rFont val="Times New Roman"/>
        <charset val="134"/>
      </rPr>
      <t>100%</t>
    </r>
  </si>
  <si>
    <r>
      <rPr>
        <sz val="16"/>
        <rFont val="Times New Roman"/>
        <charset val="134"/>
      </rPr>
      <t>1556</t>
    </r>
    <r>
      <rPr>
        <sz val="16"/>
        <rFont val="方正仿宋_GBK"/>
        <charset val="134"/>
      </rPr>
      <t>人其中脱贫户</t>
    </r>
    <r>
      <rPr>
        <sz val="16"/>
        <rFont val="Times New Roman"/>
        <charset val="134"/>
      </rPr>
      <t>339</t>
    </r>
    <r>
      <rPr>
        <sz val="16"/>
        <rFont val="方正仿宋_GBK"/>
        <charset val="134"/>
      </rPr>
      <t>人受益</t>
    </r>
  </si>
  <si>
    <r>
      <rPr>
        <sz val="16"/>
        <rFont val="方正仿宋_GBK"/>
        <charset val="134"/>
      </rPr>
      <t>项目持续在</t>
    </r>
    <r>
      <rPr>
        <sz val="16"/>
        <rFont val="Times New Roman"/>
        <charset val="134"/>
      </rPr>
      <t>≥5</t>
    </r>
    <r>
      <rPr>
        <sz val="16"/>
        <rFont val="方正仿宋_GBK"/>
        <charset val="134"/>
      </rPr>
      <t>年以上</t>
    </r>
  </si>
  <si>
    <r>
      <rPr>
        <sz val="16"/>
        <rFont val="方正仿宋_GBK"/>
        <charset val="134"/>
      </rPr>
      <t>引进市场主体，投资</t>
    </r>
    <r>
      <rPr>
        <sz val="16"/>
        <rFont val="Times New Roman"/>
        <charset val="134"/>
      </rPr>
      <t>500</t>
    </r>
    <r>
      <rPr>
        <sz val="16"/>
        <rFont val="方正仿宋_GBK"/>
        <charset val="134"/>
      </rPr>
      <t>万元左右，打造</t>
    </r>
    <r>
      <rPr>
        <sz val="16"/>
        <rFont val="Times New Roman"/>
        <charset val="134"/>
      </rPr>
      <t>“</t>
    </r>
    <r>
      <rPr>
        <sz val="16"/>
        <rFont val="方正仿宋_GBK"/>
        <charset val="134"/>
      </rPr>
      <t>瑶池泡菜</t>
    </r>
    <r>
      <rPr>
        <sz val="16"/>
        <rFont val="Times New Roman"/>
        <charset val="134"/>
      </rPr>
      <t>”</t>
    </r>
    <r>
      <rPr>
        <sz val="16"/>
        <rFont val="方正仿宋_GBK"/>
        <charset val="134"/>
      </rPr>
      <t>品牌，市场主体投资</t>
    </r>
    <r>
      <rPr>
        <sz val="16"/>
        <rFont val="Times New Roman"/>
        <charset val="134"/>
      </rPr>
      <t>300</t>
    </r>
    <r>
      <rPr>
        <sz val="16"/>
        <rFont val="方正仿宋_GBK"/>
        <charset val="134"/>
      </rPr>
      <t>万元左右，产业资金配套</t>
    </r>
    <r>
      <rPr>
        <sz val="16"/>
        <rFont val="Times New Roman"/>
        <charset val="134"/>
      </rPr>
      <t>200</t>
    </r>
    <r>
      <rPr>
        <sz val="16"/>
        <rFont val="方正仿宋_GBK"/>
        <charset val="134"/>
      </rPr>
      <t>万元，采取股权化改革的方式，岩湾村集体经济每年收取租金</t>
    </r>
  </si>
  <si>
    <r>
      <rPr>
        <sz val="16"/>
        <rFont val="方正仿宋_GBK"/>
        <charset val="134"/>
      </rPr>
      <t>城口县</t>
    </r>
    <r>
      <rPr>
        <sz val="16"/>
        <rFont val="Times New Roman"/>
        <charset val="134"/>
      </rPr>
      <t>2024</t>
    </r>
    <r>
      <rPr>
        <sz val="16"/>
        <rFont val="方正仿宋_GBK"/>
        <charset val="134"/>
      </rPr>
      <t>年治平乡核桃树综合抚育及病虫害防治项目</t>
    </r>
  </si>
  <si>
    <r>
      <rPr>
        <sz val="16"/>
        <rFont val="方正仿宋_GBK"/>
        <charset val="134"/>
      </rPr>
      <t>对治平乡惠民社区、新红村、新胜村、岩湾村、阳河村等</t>
    </r>
    <r>
      <rPr>
        <sz val="16"/>
        <rFont val="Times New Roman"/>
        <charset val="134"/>
      </rPr>
      <t>5</t>
    </r>
    <r>
      <rPr>
        <sz val="16"/>
        <rFont val="方正仿宋_GBK"/>
        <charset val="134"/>
      </rPr>
      <t>个村（社区）</t>
    </r>
    <r>
      <rPr>
        <sz val="16"/>
        <rFont val="Times New Roman"/>
        <charset val="134"/>
      </rPr>
      <t>2000</t>
    </r>
    <r>
      <rPr>
        <sz val="16"/>
        <rFont val="方正仿宋_GBK"/>
        <charset val="134"/>
      </rPr>
      <t>余亩核桃产业进行实施病虫害防治、整形修枝、施肥综合管护。</t>
    </r>
  </si>
  <si>
    <t>治平乡惠民社区、新红村、新胜村、岩湾村、阳河村</t>
  </si>
  <si>
    <r>
      <rPr>
        <sz val="16"/>
        <rFont val="方正仿宋_GBK"/>
        <charset val="134"/>
      </rPr>
      <t>通过该项目实施，能有效的对全乡核桃进行病虫害的管护，降低核桃种植的的损耗成本，提高核桃产量、品质，增加核桃销售量，从而提高农户的生产经营性收入；可带动</t>
    </r>
    <r>
      <rPr>
        <sz val="16"/>
        <rFont val="Times New Roman"/>
        <charset val="134"/>
      </rPr>
      <t>10</t>
    </r>
    <r>
      <rPr>
        <sz val="16"/>
        <rFont val="方正仿宋_GBK"/>
        <charset val="134"/>
      </rPr>
      <t>余名群众务工，实现全乡</t>
    </r>
    <r>
      <rPr>
        <sz val="16"/>
        <rFont val="Times New Roman"/>
        <charset val="134"/>
      </rPr>
      <t>200</t>
    </r>
    <r>
      <rPr>
        <sz val="16"/>
        <rFont val="方正仿宋_GBK"/>
        <charset val="134"/>
      </rPr>
      <t>余名核桃种植户增收。</t>
    </r>
  </si>
  <si>
    <r>
      <rPr>
        <sz val="16"/>
        <rFont val="方正仿宋_GBK"/>
        <charset val="134"/>
      </rPr>
      <t>一、群众参与：</t>
    </r>
    <r>
      <rPr>
        <sz val="16"/>
        <rFont val="Times New Roman"/>
        <charset val="134"/>
      </rPr>
      <t>30</t>
    </r>
    <r>
      <rPr>
        <sz val="16"/>
        <rFont val="方正仿宋_GBK"/>
        <charset val="134"/>
      </rPr>
      <t>余人参与前期项目确定会议、决议，</t>
    </r>
    <r>
      <rPr>
        <sz val="16"/>
        <rFont val="Times New Roman"/>
        <charset val="134"/>
      </rPr>
      <t>30</t>
    </r>
    <r>
      <rPr>
        <sz val="16"/>
        <rFont val="方正仿宋_GBK"/>
        <charset val="134"/>
      </rPr>
      <t>余人参与入库项目的选择，</t>
    </r>
    <r>
      <rPr>
        <sz val="16"/>
        <rFont val="Times New Roman"/>
        <charset val="134"/>
      </rPr>
      <t>150</t>
    </r>
    <r>
      <rPr>
        <sz val="16"/>
        <rFont val="方正仿宋_GBK"/>
        <charset val="134"/>
      </rPr>
      <t>余人参与项目实施过程中施工质量和资金使用的监督等。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实现</t>
    </r>
    <r>
      <rPr>
        <sz val="16"/>
        <rFont val="Times New Roman"/>
        <charset val="134"/>
      </rPr>
      <t>200</t>
    </r>
    <r>
      <rPr>
        <sz val="16"/>
        <rFont val="方正仿宋_GBK"/>
        <charset val="134"/>
      </rPr>
      <t>余户核桃种植户增收</t>
    </r>
    <r>
      <rPr>
        <sz val="16"/>
        <rFont val="Times New Roman"/>
        <charset val="134"/>
      </rPr>
      <t>1000</t>
    </r>
    <r>
      <rPr>
        <sz val="16"/>
        <rFont val="方正仿宋_GBK"/>
        <charset val="134"/>
      </rPr>
      <t>元</t>
    </r>
    <r>
      <rPr>
        <sz val="16"/>
        <rFont val="Times New Roman"/>
        <charset val="134"/>
      </rPr>
      <t>/</t>
    </r>
    <r>
      <rPr>
        <sz val="16"/>
        <rFont val="方正仿宋_GBK"/>
        <charset val="134"/>
      </rPr>
      <t>户</t>
    </r>
    <r>
      <rPr>
        <sz val="16"/>
        <rFont val="Times New Roman"/>
        <charset val="134"/>
      </rPr>
      <t>•</t>
    </r>
    <r>
      <rPr>
        <sz val="16"/>
        <rFont val="方正仿宋_GBK"/>
        <charset val="134"/>
      </rPr>
      <t>年；</t>
    </r>
    <r>
      <rPr>
        <sz val="16"/>
        <rFont val="Times New Roman"/>
        <charset val="134"/>
      </rPr>
      <t>2.</t>
    </r>
    <r>
      <rPr>
        <sz val="16"/>
        <rFont val="方正仿宋_GBK"/>
        <charset val="134"/>
      </rPr>
      <t>带动周边群众务工</t>
    </r>
    <r>
      <rPr>
        <sz val="16"/>
        <rFont val="Times New Roman"/>
        <charset val="134"/>
      </rPr>
      <t>10</t>
    </r>
    <r>
      <rPr>
        <sz val="16"/>
        <rFont val="方正仿宋_GBK"/>
        <charset val="134"/>
      </rPr>
      <t>余人次约</t>
    </r>
    <r>
      <rPr>
        <sz val="16"/>
        <rFont val="Times New Roman"/>
        <charset val="134"/>
      </rPr>
      <t>150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t>
    </r>
  </si>
  <si>
    <r>
      <rPr>
        <sz val="16"/>
        <rFont val="方正仿宋_GBK"/>
        <charset val="134"/>
      </rPr>
      <t>对全乡</t>
    </r>
    <r>
      <rPr>
        <sz val="16"/>
        <rFont val="Times New Roman"/>
        <charset val="134"/>
      </rPr>
      <t>2000</t>
    </r>
    <r>
      <rPr>
        <sz val="16"/>
        <rFont val="方正仿宋_GBK"/>
        <charset val="134"/>
      </rPr>
      <t>余亩核桃产业进行实施病虫害防治、整形修枝、施肥等综合管护，降低核桃损耗，提高核桃的生产质量，进一步提高核桃种植户的收入水平。</t>
    </r>
  </si>
  <si>
    <r>
      <rPr>
        <sz val="16"/>
        <rFont val="方正仿宋_GBK"/>
        <charset val="134"/>
      </rPr>
      <t>全乡范围进行修枝、除草、施肥、杀虫等管护</t>
    </r>
    <r>
      <rPr>
        <sz val="16"/>
        <rFont val="Times New Roman"/>
        <charset val="134"/>
      </rPr>
      <t>≥2000</t>
    </r>
    <r>
      <rPr>
        <sz val="16"/>
        <rFont val="方正仿宋_GBK"/>
        <charset val="134"/>
      </rPr>
      <t>亩</t>
    </r>
  </si>
  <si>
    <r>
      <rPr>
        <sz val="16"/>
        <rFont val="方正仿宋_GBK"/>
        <charset val="134"/>
      </rPr>
      <t>促进群众产业稳定增收</t>
    </r>
    <r>
      <rPr>
        <sz val="16"/>
        <rFont val="Times New Roman"/>
        <charset val="134"/>
      </rPr>
      <t>≥2000</t>
    </r>
    <r>
      <rPr>
        <sz val="16"/>
        <rFont val="方正仿宋_GBK"/>
        <charset val="134"/>
      </rPr>
      <t>元</t>
    </r>
    <r>
      <rPr>
        <sz val="16"/>
        <rFont val="Times New Roman"/>
        <charset val="134"/>
      </rPr>
      <t>/</t>
    </r>
    <r>
      <rPr>
        <sz val="16"/>
        <rFont val="方正仿宋_GBK"/>
        <charset val="134"/>
      </rPr>
      <t>年</t>
    </r>
  </si>
  <si>
    <r>
      <rPr>
        <sz val="16"/>
        <rFont val="方正仿宋_GBK"/>
        <charset val="134"/>
      </rPr>
      <t>受益脱贫人口数</t>
    </r>
    <r>
      <rPr>
        <sz val="16"/>
        <rFont val="Times New Roman"/>
        <charset val="134"/>
      </rPr>
      <t>≥65</t>
    </r>
    <r>
      <rPr>
        <sz val="16"/>
        <rFont val="方正仿宋_GBK"/>
        <charset val="134"/>
      </rPr>
      <t>人</t>
    </r>
  </si>
  <si>
    <r>
      <rPr>
        <sz val="16"/>
        <rFont val="方正仿宋_GBK"/>
        <charset val="134"/>
      </rPr>
      <t>带动群众可持续稳定增收</t>
    </r>
    <r>
      <rPr>
        <sz val="16"/>
        <rFont val="Times New Roman"/>
        <charset val="134"/>
      </rPr>
      <t>≥3</t>
    </r>
    <r>
      <rPr>
        <sz val="16"/>
        <rFont val="方正仿宋_GBK"/>
        <charset val="134"/>
      </rPr>
      <t>年</t>
    </r>
  </si>
  <si>
    <r>
      <rPr>
        <sz val="16"/>
        <rFont val="方正仿宋_GBK"/>
        <charset val="134"/>
      </rPr>
      <t>贫困人口满意度</t>
    </r>
    <r>
      <rPr>
        <sz val="16"/>
        <rFont val="Times New Roman"/>
        <charset val="134"/>
      </rPr>
      <t>95%</t>
    </r>
    <r>
      <rPr>
        <sz val="16"/>
        <rFont val="方正仿宋_GBK"/>
        <charset val="134"/>
      </rPr>
      <t>以上</t>
    </r>
  </si>
  <si>
    <r>
      <rPr>
        <sz val="16"/>
        <rFont val="方正仿宋_GBK"/>
        <charset val="134"/>
      </rPr>
      <t>城口县</t>
    </r>
    <r>
      <rPr>
        <sz val="16"/>
        <rFont val="Times New Roman"/>
        <charset val="134"/>
      </rPr>
      <t>2024</t>
    </r>
    <r>
      <rPr>
        <sz val="16"/>
        <rFont val="方正仿宋_GBK"/>
        <charset val="134"/>
      </rPr>
      <t>年治平乡经济林抚育项目</t>
    </r>
  </si>
  <si>
    <r>
      <rPr>
        <sz val="16"/>
        <rFont val="方正仿宋_GBK"/>
        <charset val="134"/>
      </rPr>
      <t>对治平乡全乡</t>
    </r>
    <r>
      <rPr>
        <sz val="16"/>
        <rFont val="Times New Roman"/>
        <charset val="134"/>
      </rPr>
      <t>5</t>
    </r>
    <r>
      <rPr>
        <sz val="16"/>
        <rFont val="方正仿宋_GBK"/>
        <charset val="134"/>
      </rPr>
      <t>个村的</t>
    </r>
    <r>
      <rPr>
        <sz val="16"/>
        <rFont val="Times New Roman"/>
        <charset val="134"/>
      </rPr>
      <t>300</t>
    </r>
    <r>
      <rPr>
        <sz val="16"/>
        <rFont val="方正仿宋_GBK"/>
        <charset val="134"/>
      </rPr>
      <t>余亩经济林木及笋竹进行补植补栽、疏林、技术改造。</t>
    </r>
  </si>
  <si>
    <t>惠民社区、新红村、新胜村、阳河村、岩湾村</t>
  </si>
  <si>
    <r>
      <rPr>
        <sz val="16"/>
        <rFont val="方正仿宋_GBK"/>
        <charset val="134"/>
      </rPr>
      <t>通过对现有传统产业进行培育，起到示范带头作用，增长群众产业发展积极性和收入。受益群众人口</t>
    </r>
    <r>
      <rPr>
        <sz val="16"/>
        <rFont val="Times New Roman"/>
        <charset val="134"/>
      </rPr>
      <t>4200</t>
    </r>
    <r>
      <rPr>
        <sz val="16"/>
        <rFont val="方正仿宋_GBK"/>
        <charset val="134"/>
      </rPr>
      <t>余人。项目实施可带动</t>
    </r>
    <r>
      <rPr>
        <sz val="16"/>
        <rFont val="Times New Roman"/>
        <charset val="134"/>
      </rPr>
      <t>30</t>
    </r>
    <r>
      <rPr>
        <sz val="16"/>
        <rFont val="方正仿宋_GBK"/>
        <charset val="134"/>
      </rPr>
      <t>余户农户务工，年人均纯收入增加</t>
    </r>
    <r>
      <rPr>
        <sz val="16"/>
        <rFont val="Times New Roman"/>
        <charset val="134"/>
      </rPr>
      <t>300-500</t>
    </r>
    <r>
      <rPr>
        <sz val="16"/>
        <rFont val="方正仿宋_GBK"/>
        <charset val="134"/>
      </rPr>
      <t>元。</t>
    </r>
  </si>
  <si>
    <r>
      <rPr>
        <sz val="16"/>
        <rFont val="方正仿宋_GBK"/>
        <charset val="134"/>
      </rPr>
      <t>一、群众参与：</t>
    </r>
    <r>
      <rPr>
        <sz val="16"/>
        <rFont val="Times New Roman"/>
        <charset val="134"/>
      </rPr>
      <t>30</t>
    </r>
    <r>
      <rPr>
        <sz val="16"/>
        <rFont val="方正仿宋_GBK"/>
        <charset val="134"/>
      </rPr>
      <t>余人参与前期项目确定会议、决议，</t>
    </r>
    <r>
      <rPr>
        <sz val="16"/>
        <rFont val="Times New Roman"/>
        <charset val="134"/>
      </rPr>
      <t>30</t>
    </r>
    <r>
      <rPr>
        <sz val="16"/>
        <rFont val="方正仿宋_GBK"/>
        <charset val="134"/>
      </rPr>
      <t>余人参与入库项目的选择，</t>
    </r>
    <r>
      <rPr>
        <sz val="16"/>
        <rFont val="Times New Roman"/>
        <charset val="134"/>
      </rPr>
      <t>4200</t>
    </r>
    <r>
      <rPr>
        <sz val="16"/>
        <rFont val="方正仿宋_GBK"/>
        <charset val="134"/>
      </rPr>
      <t>余人参与项目实施过程中施工质量和资金使用的监督等。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提供就业岗位</t>
    </r>
    <r>
      <rPr>
        <sz val="16"/>
        <rFont val="Times New Roman"/>
        <charset val="134"/>
      </rPr>
      <t>30</t>
    </r>
    <r>
      <rPr>
        <sz val="16"/>
        <rFont val="方正仿宋_GBK"/>
        <charset val="134"/>
      </rPr>
      <t>余个，增加工资性收入</t>
    </r>
    <r>
      <rPr>
        <sz val="16"/>
        <rFont val="Times New Roman"/>
        <charset val="134"/>
      </rPr>
      <t>300-500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t>
    </r>
  </si>
  <si>
    <r>
      <rPr>
        <sz val="16"/>
        <rFont val="方正仿宋_GBK"/>
        <charset val="134"/>
      </rPr>
      <t>经济林木及笋竹进行补植补栽、疏林、技术改造</t>
    </r>
    <r>
      <rPr>
        <sz val="16"/>
        <rFont val="Times New Roman"/>
        <charset val="134"/>
      </rPr>
      <t>≥300</t>
    </r>
    <r>
      <rPr>
        <sz val="16"/>
        <rFont val="方正仿宋_GBK"/>
        <charset val="134"/>
      </rPr>
      <t>亩。</t>
    </r>
    <r>
      <rPr>
        <sz val="16"/>
        <rFont val="Times New Roman"/>
        <charset val="134"/>
      </rPr>
      <t xml:space="preserve">
</t>
    </r>
  </si>
  <si>
    <r>
      <rPr>
        <sz val="16"/>
        <rFont val="方正仿宋_GBK"/>
        <charset val="134"/>
      </rPr>
      <t>周边村民可以通过参与管护进行务工，增加收入</t>
    </r>
    <r>
      <rPr>
        <sz val="16"/>
        <rFont val="Times New Roman"/>
        <charset val="134"/>
      </rPr>
      <t>300-500</t>
    </r>
    <r>
      <rPr>
        <sz val="16"/>
        <rFont val="方正仿宋_GBK"/>
        <charset val="134"/>
      </rPr>
      <t>元</t>
    </r>
  </si>
  <si>
    <r>
      <rPr>
        <sz val="16"/>
        <rFont val="方正仿宋_GBK"/>
        <charset val="134"/>
      </rPr>
      <t>受益群众人口</t>
    </r>
    <r>
      <rPr>
        <sz val="16"/>
        <rFont val="Times New Roman"/>
        <charset val="134"/>
      </rPr>
      <t>1500</t>
    </r>
    <r>
      <rPr>
        <sz val="16"/>
        <rFont val="方正仿宋_GBK"/>
        <charset val="134"/>
      </rPr>
      <t>余人。</t>
    </r>
  </si>
  <si>
    <r>
      <rPr>
        <sz val="16"/>
        <rFont val="方正仿宋_GBK"/>
        <charset val="134"/>
      </rPr>
      <t>城口县</t>
    </r>
    <r>
      <rPr>
        <sz val="16"/>
        <rFont val="Times New Roman"/>
        <charset val="134"/>
      </rPr>
      <t>2024</t>
    </r>
    <r>
      <rPr>
        <sz val="16"/>
        <rFont val="方正仿宋_GBK"/>
        <charset val="134"/>
      </rPr>
      <t>年治平乡高山蔬菜基地项目</t>
    </r>
  </si>
  <si>
    <r>
      <rPr>
        <sz val="16"/>
        <rFont val="方正仿宋_GBK"/>
        <charset val="134"/>
      </rPr>
      <t>一是发展高山蔬菜</t>
    </r>
    <r>
      <rPr>
        <sz val="16"/>
        <rFont val="Times New Roman"/>
        <charset val="134"/>
      </rPr>
      <t>300</t>
    </r>
    <r>
      <rPr>
        <sz val="16"/>
        <rFont val="方正仿宋_GBK"/>
        <charset val="134"/>
      </rPr>
      <t>余亩</t>
    </r>
    <r>
      <rPr>
        <sz val="16"/>
        <rFont val="Times New Roman"/>
        <charset val="134"/>
      </rPr>
      <t xml:space="preserve"> </t>
    </r>
    <r>
      <rPr>
        <sz val="16"/>
        <rFont val="方正仿宋_GBK"/>
        <charset val="134"/>
      </rPr>
      <t>；二是开展高山生态蔬菜试点示范建设；三是配套沟渠、水池、生产步道等相关基础设施，四是建设剁椒加工车间，品牌宣传等。</t>
    </r>
  </si>
  <si>
    <t>治平乡新红村</t>
  </si>
  <si>
    <r>
      <rPr>
        <sz val="16"/>
        <rFont val="方正仿宋_GBK"/>
        <charset val="134"/>
      </rPr>
      <t>项目实施可使</t>
    </r>
    <r>
      <rPr>
        <sz val="16"/>
        <rFont val="Times New Roman"/>
        <charset val="134"/>
      </rPr>
      <t>210</t>
    </r>
    <r>
      <rPr>
        <sz val="16"/>
        <rFont val="方正仿宋_GBK"/>
        <charset val="134"/>
      </rPr>
      <t>余人，其中脱贫户和监测对象</t>
    </r>
    <r>
      <rPr>
        <sz val="16"/>
        <rFont val="Times New Roman"/>
        <charset val="134"/>
      </rPr>
      <t>48</t>
    </r>
    <r>
      <rPr>
        <sz val="16"/>
        <rFont val="方正仿宋_GBK"/>
        <charset val="134"/>
      </rPr>
      <t>人，可发展蔬菜产业</t>
    </r>
    <r>
      <rPr>
        <sz val="16"/>
        <rFont val="Times New Roman"/>
        <charset val="134"/>
      </rPr>
      <t>300</t>
    </r>
    <r>
      <rPr>
        <sz val="16"/>
        <rFont val="方正仿宋_GBK"/>
        <charset val="134"/>
      </rPr>
      <t>余亩。人均年收入增加</t>
    </r>
    <r>
      <rPr>
        <sz val="16"/>
        <rFont val="Times New Roman"/>
        <charset val="134"/>
      </rPr>
      <t>1000-2000</t>
    </r>
    <r>
      <rPr>
        <sz val="16"/>
        <rFont val="方正仿宋_GBK"/>
        <charset val="134"/>
      </rPr>
      <t>元，</t>
    </r>
  </si>
  <si>
    <r>
      <rPr>
        <sz val="16"/>
        <rFont val="方正仿宋_GBK"/>
        <charset val="134"/>
      </rPr>
      <t>一、群众参与：</t>
    </r>
    <r>
      <rPr>
        <sz val="16"/>
        <rFont val="Times New Roman"/>
        <charset val="134"/>
      </rPr>
      <t>30</t>
    </r>
    <r>
      <rPr>
        <sz val="16"/>
        <rFont val="方正仿宋_GBK"/>
        <charset val="134"/>
      </rPr>
      <t>余人参与前期项目确定讨论申报会议、决议，</t>
    </r>
    <r>
      <rPr>
        <sz val="16"/>
        <rFont val="Times New Roman"/>
        <charset val="134"/>
      </rPr>
      <t>30</t>
    </r>
    <r>
      <rPr>
        <sz val="16"/>
        <rFont val="方正仿宋_GBK"/>
        <charset val="134"/>
      </rPr>
      <t>余人参与入库项目的选择，</t>
    </r>
    <r>
      <rPr>
        <sz val="16"/>
        <rFont val="Times New Roman"/>
        <charset val="134"/>
      </rPr>
      <t>200</t>
    </r>
    <r>
      <rPr>
        <sz val="16"/>
        <rFont val="方正仿宋_GBK"/>
        <charset val="134"/>
      </rPr>
      <t>余人参与项目实施过程中施工质量和资金使用的监督等。二、利益联结机制：带动脱贫人口和监测帮扶对象</t>
    </r>
    <r>
      <rPr>
        <sz val="16"/>
        <rFont val="Times New Roman"/>
        <charset val="134"/>
      </rPr>
      <t>48</t>
    </r>
    <r>
      <rPr>
        <sz val="16"/>
        <rFont val="方正仿宋_GBK"/>
        <charset val="134"/>
      </rPr>
      <t>人产业增收。</t>
    </r>
  </si>
  <si>
    <r>
      <rPr>
        <sz val="16"/>
        <rFont val="方正仿宋_GBK"/>
        <charset val="134"/>
      </rPr>
      <t>项目实施可使</t>
    </r>
    <r>
      <rPr>
        <sz val="16"/>
        <rFont val="Times New Roman"/>
        <charset val="134"/>
      </rPr>
      <t>210</t>
    </r>
    <r>
      <rPr>
        <sz val="16"/>
        <rFont val="方正仿宋_GBK"/>
        <charset val="134"/>
      </rPr>
      <t>人人均增加收入</t>
    </r>
    <r>
      <rPr>
        <sz val="16"/>
        <rFont val="Times New Roman"/>
        <charset val="134"/>
      </rPr>
      <t>500-800</t>
    </r>
    <r>
      <rPr>
        <sz val="16"/>
        <rFont val="方正仿宋_GBK"/>
        <charset val="134"/>
      </rPr>
      <t>元，其中脱贫户和监测对象</t>
    </r>
    <r>
      <rPr>
        <sz val="16"/>
        <rFont val="Times New Roman"/>
        <charset val="134"/>
      </rPr>
      <t>48</t>
    </r>
    <r>
      <rPr>
        <sz val="16"/>
        <rFont val="方正仿宋_GBK"/>
        <charset val="134"/>
      </rPr>
      <t>人，产业发展可持续</t>
    </r>
    <r>
      <rPr>
        <sz val="16"/>
        <rFont val="Times New Roman"/>
        <charset val="134"/>
      </rPr>
      <t>1</t>
    </r>
    <r>
      <rPr>
        <sz val="16"/>
        <rFont val="方正仿宋_GBK"/>
        <charset val="134"/>
      </rPr>
      <t>年。</t>
    </r>
  </si>
  <si>
    <r>
      <rPr>
        <sz val="16"/>
        <rFont val="方正仿宋_GBK"/>
        <charset val="134"/>
      </rPr>
      <t>建设露天蔬菜基地</t>
    </r>
    <r>
      <rPr>
        <sz val="16"/>
        <rFont val="Times New Roman"/>
        <charset val="134"/>
      </rPr>
      <t>300</t>
    </r>
    <r>
      <rPr>
        <sz val="16"/>
        <rFont val="方正仿宋_GBK"/>
        <charset val="134"/>
      </rPr>
      <t>亩</t>
    </r>
  </si>
  <si>
    <r>
      <rPr>
        <sz val="16"/>
        <rFont val="方正仿宋_GBK"/>
        <charset val="134"/>
      </rPr>
      <t>带动脱贫人口增加</t>
    </r>
    <r>
      <rPr>
        <sz val="16"/>
        <rFont val="Times New Roman"/>
        <charset val="134"/>
      </rPr>
      <t>500-800</t>
    </r>
    <r>
      <rPr>
        <sz val="16"/>
        <rFont val="方正仿宋_GBK"/>
        <charset val="134"/>
      </rPr>
      <t>元</t>
    </r>
    <r>
      <rPr>
        <sz val="16"/>
        <rFont val="Times New Roman"/>
        <charset val="134"/>
      </rPr>
      <t>/</t>
    </r>
    <r>
      <rPr>
        <sz val="16"/>
        <rFont val="方正仿宋_GBK"/>
        <charset val="134"/>
      </rPr>
      <t>年，生产经营性收入</t>
    </r>
  </si>
  <si>
    <r>
      <rPr>
        <sz val="16"/>
        <rFont val="Times New Roman"/>
        <charset val="134"/>
      </rPr>
      <t>210</t>
    </r>
    <r>
      <rPr>
        <sz val="16"/>
        <rFont val="方正仿宋_GBK"/>
        <charset val="134"/>
      </rPr>
      <t>人其中脱贫户</t>
    </r>
    <r>
      <rPr>
        <sz val="16"/>
        <rFont val="Times New Roman"/>
        <charset val="134"/>
      </rPr>
      <t>48</t>
    </r>
    <r>
      <rPr>
        <sz val="16"/>
        <rFont val="方正仿宋_GBK"/>
        <charset val="134"/>
      </rPr>
      <t>人受益</t>
    </r>
  </si>
  <si>
    <r>
      <rPr>
        <sz val="16"/>
        <rFont val="方正仿宋_GBK"/>
        <charset val="134"/>
      </rPr>
      <t>按照市场主体</t>
    </r>
    <r>
      <rPr>
        <sz val="16"/>
        <rFont val="Times New Roman"/>
        <charset val="134"/>
      </rPr>
      <t>+</t>
    </r>
    <r>
      <rPr>
        <sz val="16"/>
        <rFont val="方正仿宋_GBK"/>
        <charset val="134"/>
      </rPr>
      <t>集体经济组织</t>
    </r>
    <r>
      <rPr>
        <sz val="16"/>
        <rFont val="Times New Roman"/>
        <charset val="134"/>
      </rPr>
      <t>+</t>
    </r>
    <r>
      <rPr>
        <sz val="16"/>
        <rFont val="方正仿宋_GBK"/>
        <charset val="134"/>
      </rPr>
      <t>农户的合作方式，以合同约定比例分红</t>
    </r>
  </si>
  <si>
    <r>
      <rPr>
        <sz val="16"/>
        <rFont val="方正仿宋_GBK"/>
        <charset val="134"/>
      </rPr>
      <t>城口县</t>
    </r>
    <r>
      <rPr>
        <sz val="16"/>
        <rFont val="Times New Roman"/>
        <charset val="134"/>
      </rPr>
      <t>2024</t>
    </r>
    <r>
      <rPr>
        <sz val="16"/>
        <rFont val="方正仿宋_GBK"/>
        <charset val="134"/>
      </rPr>
      <t>年治平乡积分兑现制度改补为奖项目</t>
    </r>
  </si>
  <si>
    <r>
      <rPr>
        <sz val="16"/>
        <rFont val="方正仿宋_GBK"/>
        <charset val="134"/>
      </rPr>
      <t>针对全乡</t>
    </r>
    <r>
      <rPr>
        <sz val="16"/>
        <rFont val="Times New Roman"/>
        <charset val="134"/>
      </rPr>
      <t>5</t>
    </r>
    <r>
      <rPr>
        <sz val="16"/>
        <rFont val="方正仿宋_GBK"/>
        <charset val="134"/>
      </rPr>
      <t>个村（社区），按照每个村</t>
    </r>
    <r>
      <rPr>
        <sz val="16"/>
        <rFont val="Times New Roman"/>
        <charset val="134"/>
      </rPr>
      <t>2</t>
    </r>
    <r>
      <rPr>
        <sz val="16"/>
        <rFont val="方正仿宋_GBK"/>
        <charset val="134"/>
      </rPr>
      <t>万元的标准开展乡风文明建设积分兑换试点，围绕整治环境卫生、参与集体公益活动、遵纪守法、遵守公序良俗等内容设置积分，建立爱心超市，根据积分兑现奖励物品。</t>
    </r>
  </si>
  <si>
    <r>
      <rPr>
        <sz val="16"/>
        <rFont val="方正仿宋_GBK"/>
        <charset val="134"/>
      </rPr>
      <t>促进全乡约</t>
    </r>
    <r>
      <rPr>
        <sz val="16"/>
        <rFont val="Times New Roman"/>
        <charset val="134"/>
      </rPr>
      <t>4200</t>
    </r>
    <r>
      <rPr>
        <sz val="16"/>
        <rFont val="方正仿宋_GBK"/>
        <charset val="134"/>
      </rPr>
      <t>余人以实际行动参与乡村振兴，进一步激发群众动力，提升群众精神面貌。</t>
    </r>
  </si>
  <si>
    <r>
      <rPr>
        <sz val="16"/>
        <rFont val="方正仿宋_GBK"/>
        <charset val="134"/>
      </rPr>
      <t>一、群众参与：</t>
    </r>
    <r>
      <rPr>
        <sz val="16"/>
        <rFont val="Times New Roman"/>
        <charset val="134"/>
      </rPr>
      <t>30</t>
    </r>
    <r>
      <rPr>
        <sz val="16"/>
        <rFont val="方正仿宋_GBK"/>
        <charset val="134"/>
      </rPr>
      <t>余人参与前期项目确定会议、决议，</t>
    </r>
    <r>
      <rPr>
        <sz val="16"/>
        <rFont val="Times New Roman"/>
        <charset val="134"/>
      </rPr>
      <t>30</t>
    </r>
    <r>
      <rPr>
        <sz val="16"/>
        <rFont val="方正仿宋_GBK"/>
        <charset val="134"/>
      </rPr>
      <t>余人参与入库项目的选择，</t>
    </r>
    <r>
      <rPr>
        <sz val="16"/>
        <rFont val="Times New Roman"/>
        <charset val="134"/>
      </rPr>
      <t>4200</t>
    </r>
    <r>
      <rPr>
        <sz val="16"/>
        <rFont val="方正仿宋_GBK"/>
        <charset val="134"/>
      </rPr>
      <t>余人参与项目实施过程中施工质量和资金使用的监督等。二、利益联结机制：群众通过积分兑现，获得物资奖励，激发内生动力。</t>
    </r>
  </si>
  <si>
    <t>促进了群众以实际行动参与乡村振兴，进一步激发群众动力，提升群众精神面貌。</t>
  </si>
  <si>
    <t>开展志智双扶活动，持续巩固提升新时代文明实践站爱心积分超市，开展文体活动。</t>
  </si>
  <si>
    <r>
      <rPr>
        <sz val="16"/>
        <rFont val="方正仿宋_GBK"/>
        <charset val="134"/>
      </rPr>
      <t>购买物资在</t>
    </r>
    <r>
      <rPr>
        <sz val="16"/>
        <rFont val="Times New Roman"/>
        <charset val="134"/>
      </rPr>
      <t>10</t>
    </r>
    <r>
      <rPr>
        <sz val="16"/>
        <rFont val="方正仿宋_GBK"/>
        <charset val="134"/>
      </rPr>
      <t>万元内</t>
    </r>
  </si>
  <si>
    <r>
      <rPr>
        <sz val="16"/>
        <rFont val="方正仿宋_GBK"/>
        <charset val="134"/>
      </rPr>
      <t>人均增收</t>
    </r>
    <r>
      <rPr>
        <sz val="16"/>
        <rFont val="Times New Roman"/>
        <charset val="134"/>
      </rPr>
      <t>500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t>
    </r>
  </si>
  <si>
    <r>
      <rPr>
        <sz val="16"/>
        <rFont val="方正仿宋_GBK"/>
        <charset val="134"/>
      </rPr>
      <t>受益群众人口</t>
    </r>
    <r>
      <rPr>
        <sz val="16"/>
        <rFont val="Times New Roman"/>
        <charset val="134"/>
      </rPr>
      <t>4200</t>
    </r>
    <r>
      <rPr>
        <sz val="16"/>
        <rFont val="方正仿宋_GBK"/>
        <charset val="134"/>
      </rPr>
      <t>余人。</t>
    </r>
  </si>
  <si>
    <t>城口县治平乡岩湾村二、八社自然村通硬化路工程</t>
  </si>
  <si>
    <r>
      <rPr>
        <sz val="16"/>
        <rFont val="方正仿宋_GBK"/>
        <charset val="134"/>
      </rPr>
      <t>硬化公路</t>
    </r>
    <r>
      <rPr>
        <sz val="16"/>
        <rFont val="Times New Roman"/>
        <charset val="134"/>
      </rPr>
      <t>8.5</t>
    </r>
    <r>
      <rPr>
        <sz val="16"/>
        <rFont val="方正仿宋_GBK"/>
        <charset val="134"/>
      </rPr>
      <t>公里</t>
    </r>
  </si>
  <si>
    <t>岩湾村二、八社</t>
  </si>
  <si>
    <r>
      <rPr>
        <sz val="16"/>
        <rFont val="方正仿宋_GBK"/>
        <charset val="134"/>
      </rPr>
      <t>项目实施可解决岩湾村</t>
    </r>
    <r>
      <rPr>
        <sz val="16"/>
        <rFont val="Times New Roman"/>
        <charset val="134"/>
      </rPr>
      <t>435</t>
    </r>
    <r>
      <rPr>
        <sz val="16"/>
        <rFont val="方正仿宋_GBK"/>
        <charset val="134"/>
      </rPr>
      <t>人（其中脱贫人口</t>
    </r>
    <r>
      <rPr>
        <sz val="16"/>
        <rFont val="Times New Roman"/>
        <charset val="134"/>
      </rPr>
      <t>33</t>
    </r>
    <r>
      <rPr>
        <sz val="16"/>
        <rFont val="方正仿宋_GBK"/>
        <charset val="134"/>
      </rPr>
      <t>人）出行问题，同时提供就业岗位</t>
    </r>
    <r>
      <rPr>
        <sz val="16"/>
        <rFont val="Times New Roman"/>
        <charset val="134"/>
      </rPr>
      <t>30</t>
    </r>
    <r>
      <rPr>
        <sz val="16"/>
        <rFont val="方正仿宋_GBK"/>
        <charset val="134"/>
      </rPr>
      <t>个</t>
    </r>
  </si>
  <si>
    <r>
      <rPr>
        <sz val="16"/>
        <rFont val="Times New Roman"/>
        <charset val="134"/>
      </rPr>
      <t>30</t>
    </r>
    <r>
      <rPr>
        <sz val="16"/>
        <rFont val="方正仿宋_GBK"/>
        <charset val="134"/>
      </rPr>
      <t>人参与前期项目确定会议、决议，</t>
    </r>
    <r>
      <rPr>
        <sz val="16"/>
        <rFont val="Times New Roman"/>
        <charset val="134"/>
      </rPr>
      <t>30</t>
    </r>
    <r>
      <rPr>
        <sz val="16"/>
        <rFont val="方正仿宋_GBK"/>
        <charset val="134"/>
      </rPr>
      <t>人参与入库项目的选择，</t>
    </r>
    <r>
      <rPr>
        <sz val="16"/>
        <rFont val="Times New Roman"/>
        <charset val="134"/>
      </rPr>
      <t>135</t>
    </r>
    <r>
      <rPr>
        <sz val="16"/>
        <rFont val="方正仿宋_GBK"/>
        <charset val="134"/>
      </rPr>
      <t>人参与项目实施过程中施工质量和资金使用的监督等。提供就业岗位</t>
    </r>
    <r>
      <rPr>
        <sz val="16"/>
        <rFont val="Times New Roman"/>
        <charset val="134"/>
      </rPr>
      <t>30</t>
    </r>
    <r>
      <rPr>
        <sz val="16"/>
        <rFont val="方正仿宋_GBK"/>
        <charset val="134"/>
      </rPr>
      <t>个，增加工资性收入</t>
    </r>
    <r>
      <rPr>
        <sz val="16"/>
        <rFont val="Times New Roman"/>
        <charset val="134"/>
      </rPr>
      <t>5000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t>
    </r>
  </si>
  <si>
    <r>
      <rPr>
        <sz val="16"/>
        <rFont val="方正仿宋_GBK"/>
        <charset val="134"/>
      </rPr>
      <t>新增通畅公路</t>
    </r>
    <r>
      <rPr>
        <sz val="16"/>
        <rFont val="Times New Roman"/>
        <charset val="134"/>
      </rPr>
      <t>8.5</t>
    </r>
    <r>
      <rPr>
        <sz val="16"/>
        <rFont val="方正仿宋_GBK"/>
        <charset val="134"/>
      </rPr>
      <t>公里</t>
    </r>
  </si>
  <si>
    <r>
      <rPr>
        <sz val="16"/>
        <rFont val="方正仿宋_GBK"/>
        <charset val="134"/>
      </rPr>
      <t>提供务工岗位</t>
    </r>
    <r>
      <rPr>
        <sz val="16"/>
        <rFont val="Times New Roman"/>
        <charset val="134"/>
      </rPr>
      <t>30</t>
    </r>
    <r>
      <rPr>
        <sz val="16"/>
        <rFont val="方正仿宋_GBK"/>
        <charset val="134"/>
      </rPr>
      <t>个，群众参与务工，增加收入</t>
    </r>
    <r>
      <rPr>
        <sz val="16"/>
        <rFont val="Times New Roman"/>
        <charset val="134"/>
      </rPr>
      <t>5000</t>
    </r>
    <r>
      <rPr>
        <sz val="16"/>
        <rFont val="方正仿宋_GBK"/>
        <charset val="134"/>
      </rPr>
      <t>元</t>
    </r>
  </si>
  <si>
    <r>
      <rPr>
        <sz val="16"/>
        <rFont val="方正仿宋_GBK"/>
        <charset val="134"/>
      </rPr>
      <t>受益群众</t>
    </r>
    <r>
      <rPr>
        <sz val="16"/>
        <rFont val="Times New Roman"/>
        <charset val="134"/>
      </rPr>
      <t>435</t>
    </r>
    <r>
      <rPr>
        <sz val="16"/>
        <rFont val="方正仿宋_GBK"/>
        <charset val="134"/>
      </rPr>
      <t>人</t>
    </r>
  </si>
  <si>
    <r>
      <rPr>
        <sz val="16"/>
        <rFont val="方正仿宋_GBK"/>
        <charset val="134"/>
      </rPr>
      <t>脱贫人口</t>
    </r>
    <r>
      <rPr>
        <sz val="16"/>
        <rFont val="Times New Roman"/>
        <charset val="134"/>
      </rPr>
      <t>33</t>
    </r>
    <r>
      <rPr>
        <sz val="16"/>
        <rFont val="方正仿宋_GBK"/>
        <charset val="134"/>
      </rPr>
      <t>人</t>
    </r>
  </si>
  <si>
    <t>樊官勇</t>
  </si>
  <si>
    <t>023-59500277</t>
  </si>
  <si>
    <r>
      <rPr>
        <sz val="16"/>
        <rFont val="方正仿宋_GBK"/>
        <charset val="134"/>
      </rPr>
      <t>城口县</t>
    </r>
    <r>
      <rPr>
        <sz val="16"/>
        <rFont val="Times New Roman"/>
        <charset val="134"/>
      </rPr>
      <t>2024</t>
    </r>
    <r>
      <rPr>
        <sz val="16"/>
        <rFont val="方正仿宋_GBK"/>
        <charset val="134"/>
      </rPr>
      <t>年治平乡脚板芍基地项目</t>
    </r>
  </si>
  <si>
    <r>
      <rPr>
        <sz val="16"/>
        <rFont val="方正仿宋_GBK"/>
        <charset val="134"/>
      </rPr>
      <t>一是发展脚板芍</t>
    </r>
    <r>
      <rPr>
        <sz val="16"/>
        <rFont val="Times New Roman"/>
        <charset val="134"/>
      </rPr>
      <t>300</t>
    </r>
    <r>
      <rPr>
        <sz val="16"/>
        <rFont val="方正仿宋_GBK"/>
        <charset val="134"/>
      </rPr>
      <t>余亩</t>
    </r>
    <r>
      <rPr>
        <sz val="16"/>
        <rFont val="Times New Roman"/>
        <charset val="134"/>
      </rPr>
      <t xml:space="preserve"> </t>
    </r>
    <r>
      <rPr>
        <sz val="16"/>
        <rFont val="方正仿宋_GBK"/>
        <charset val="134"/>
      </rPr>
      <t>；二是开展脚板芍试点示范建设；三是配套沟渠、生产步道等相关基础设施，具体建设内容以实施方案为准。</t>
    </r>
  </si>
  <si>
    <r>
      <rPr>
        <sz val="16"/>
        <rFont val="方正仿宋_GBK"/>
        <charset val="134"/>
      </rPr>
      <t>项目实施可使</t>
    </r>
    <r>
      <rPr>
        <sz val="16"/>
        <rFont val="Times New Roman"/>
        <charset val="134"/>
      </rPr>
      <t>60</t>
    </r>
    <r>
      <rPr>
        <sz val="16"/>
        <rFont val="方正仿宋_GBK"/>
        <charset val="134"/>
      </rPr>
      <t>余人，其中脱贫户和监测对象</t>
    </r>
    <r>
      <rPr>
        <sz val="16"/>
        <rFont val="Times New Roman"/>
        <charset val="134"/>
      </rPr>
      <t>10</t>
    </r>
    <r>
      <rPr>
        <sz val="16"/>
        <rFont val="方正仿宋_GBK"/>
        <charset val="134"/>
      </rPr>
      <t>余人，可发展脚板芍</t>
    </r>
    <r>
      <rPr>
        <sz val="16"/>
        <rFont val="Times New Roman"/>
        <charset val="134"/>
      </rPr>
      <t>300</t>
    </r>
    <r>
      <rPr>
        <sz val="16"/>
        <rFont val="方正仿宋_GBK"/>
        <charset val="134"/>
      </rPr>
      <t>余亩。人均年收入增加</t>
    </r>
    <r>
      <rPr>
        <sz val="16"/>
        <rFont val="Times New Roman"/>
        <charset val="134"/>
      </rPr>
      <t>500-800</t>
    </r>
    <r>
      <rPr>
        <sz val="16"/>
        <rFont val="方正仿宋_GBK"/>
        <charset val="134"/>
      </rPr>
      <t>元，</t>
    </r>
  </si>
  <si>
    <r>
      <rPr>
        <sz val="16"/>
        <rFont val="方正仿宋_GBK"/>
        <charset val="134"/>
      </rPr>
      <t>一、群众参与：</t>
    </r>
    <r>
      <rPr>
        <sz val="16"/>
        <rFont val="Times New Roman"/>
        <charset val="134"/>
      </rPr>
      <t>30</t>
    </r>
    <r>
      <rPr>
        <sz val="16"/>
        <rFont val="方正仿宋_GBK"/>
        <charset val="134"/>
      </rPr>
      <t>余人参与前期项目确定讨论申报会议、决议，</t>
    </r>
    <r>
      <rPr>
        <sz val="16"/>
        <rFont val="Times New Roman"/>
        <charset val="134"/>
      </rPr>
      <t>30</t>
    </r>
    <r>
      <rPr>
        <sz val="16"/>
        <rFont val="方正仿宋_GBK"/>
        <charset val="134"/>
      </rPr>
      <t>余人参与入库项目的选择，</t>
    </r>
    <r>
      <rPr>
        <sz val="16"/>
        <rFont val="Times New Roman"/>
        <charset val="134"/>
      </rPr>
      <t>200</t>
    </r>
    <r>
      <rPr>
        <sz val="16"/>
        <rFont val="方正仿宋_GBK"/>
        <charset val="134"/>
      </rPr>
      <t>余人参与项目实施过程中施工质量和资金使用的监督等。二、利益联结机制：带动脱贫人口和监测帮扶对象</t>
    </r>
    <r>
      <rPr>
        <sz val="16"/>
        <rFont val="Times New Roman"/>
        <charset val="134"/>
      </rPr>
      <t>10</t>
    </r>
    <r>
      <rPr>
        <sz val="16"/>
        <rFont val="方正仿宋_GBK"/>
        <charset val="134"/>
      </rPr>
      <t>余人产业增收。</t>
    </r>
  </si>
  <si>
    <r>
      <rPr>
        <sz val="16"/>
        <rFont val="方正仿宋_GBK"/>
        <charset val="134"/>
      </rPr>
      <t>项目实施可使</t>
    </r>
    <r>
      <rPr>
        <sz val="16"/>
        <rFont val="Times New Roman"/>
        <charset val="134"/>
      </rPr>
      <t>60</t>
    </r>
    <r>
      <rPr>
        <sz val="16"/>
        <rFont val="方正仿宋_GBK"/>
        <charset val="134"/>
      </rPr>
      <t>余人人均增加收入</t>
    </r>
    <r>
      <rPr>
        <sz val="16"/>
        <rFont val="Times New Roman"/>
        <charset val="134"/>
      </rPr>
      <t>500-800</t>
    </r>
    <r>
      <rPr>
        <sz val="16"/>
        <rFont val="方正仿宋_GBK"/>
        <charset val="134"/>
      </rPr>
      <t>元，其中脱贫户和监测对象</t>
    </r>
    <r>
      <rPr>
        <sz val="16"/>
        <rFont val="Times New Roman"/>
        <charset val="134"/>
      </rPr>
      <t>10</t>
    </r>
    <r>
      <rPr>
        <sz val="16"/>
        <rFont val="方正仿宋_GBK"/>
        <charset val="134"/>
      </rPr>
      <t>余人。</t>
    </r>
  </si>
  <si>
    <r>
      <rPr>
        <sz val="16"/>
        <rFont val="方正仿宋_GBK"/>
        <charset val="134"/>
      </rPr>
      <t>建设脚板芍基地</t>
    </r>
    <r>
      <rPr>
        <sz val="16"/>
        <rFont val="Times New Roman"/>
        <charset val="134"/>
      </rPr>
      <t>300</t>
    </r>
    <r>
      <rPr>
        <sz val="16"/>
        <rFont val="方正仿宋_GBK"/>
        <charset val="134"/>
      </rPr>
      <t>亩</t>
    </r>
  </si>
  <si>
    <r>
      <rPr>
        <sz val="16"/>
        <rFont val="Times New Roman"/>
        <charset val="134"/>
      </rPr>
      <t>60</t>
    </r>
    <r>
      <rPr>
        <sz val="16"/>
        <rFont val="方正仿宋_GBK"/>
        <charset val="134"/>
      </rPr>
      <t>人其中脱贫户</t>
    </r>
    <r>
      <rPr>
        <sz val="16"/>
        <rFont val="Times New Roman"/>
        <charset val="134"/>
      </rPr>
      <t>10</t>
    </r>
    <r>
      <rPr>
        <sz val="16"/>
        <rFont val="方正仿宋_GBK"/>
        <charset val="134"/>
      </rPr>
      <t>人受益</t>
    </r>
  </si>
  <si>
    <r>
      <rPr>
        <sz val="16"/>
        <rFont val="方正仿宋_GBK"/>
        <charset val="134"/>
      </rPr>
      <t>项目持续在</t>
    </r>
    <r>
      <rPr>
        <sz val="16"/>
        <rFont val="Times New Roman"/>
        <charset val="134"/>
      </rPr>
      <t>≥1</t>
    </r>
    <r>
      <rPr>
        <sz val="16"/>
        <rFont val="方正仿宋_GBK"/>
        <charset val="134"/>
      </rPr>
      <t>年以上</t>
    </r>
  </si>
  <si>
    <r>
      <rPr>
        <sz val="16"/>
        <rFont val="方正仿宋_GBK"/>
        <charset val="134"/>
      </rPr>
      <t>城口县</t>
    </r>
    <r>
      <rPr>
        <sz val="16"/>
        <rFont val="Times New Roman"/>
        <charset val="134"/>
      </rPr>
      <t>2024</t>
    </r>
    <r>
      <rPr>
        <sz val="16"/>
        <rFont val="方正仿宋_GBK"/>
        <charset val="134"/>
      </rPr>
      <t>年治平乡五小庭院经济项目</t>
    </r>
  </si>
  <si>
    <t>种养植业基地</t>
  </si>
  <si>
    <r>
      <rPr>
        <sz val="16"/>
        <rFont val="方正仿宋_GBK"/>
        <charset val="134"/>
      </rPr>
      <t>组织全乡有意愿参与的农户，利用各自家庭院落、房屋周边土地发展种养殖产业多渠道发展</t>
    </r>
    <r>
      <rPr>
        <sz val="16"/>
        <rFont val="Times New Roman"/>
        <charset val="134"/>
      </rPr>
      <t>"</t>
    </r>
    <r>
      <rPr>
        <sz val="16"/>
        <rFont val="方正仿宋_GBK"/>
        <charset val="134"/>
      </rPr>
      <t>五小</t>
    </r>
    <r>
      <rPr>
        <sz val="16"/>
        <rFont val="Times New Roman"/>
        <charset val="134"/>
      </rPr>
      <t>"</t>
    </r>
    <r>
      <rPr>
        <sz val="16"/>
        <rFont val="方正仿宋_GBK"/>
        <charset val="134"/>
      </rPr>
      <t>庭院落经济</t>
    </r>
  </si>
  <si>
    <r>
      <rPr>
        <sz val="16"/>
        <rFont val="方正仿宋_GBK"/>
        <charset val="134"/>
      </rPr>
      <t>改善群众生活环境，发展五小庭院经济，带动</t>
    </r>
    <r>
      <rPr>
        <sz val="16"/>
        <rFont val="Times New Roman"/>
        <charset val="134"/>
      </rPr>
      <t>110</t>
    </r>
    <r>
      <rPr>
        <sz val="16"/>
        <rFont val="方正仿宋_GBK"/>
        <charset val="134"/>
      </rPr>
      <t>户</t>
    </r>
    <r>
      <rPr>
        <sz val="16"/>
        <rFont val="Times New Roman"/>
        <charset val="134"/>
      </rPr>
      <t>450</t>
    </r>
    <r>
      <rPr>
        <sz val="16"/>
        <rFont val="方正仿宋_GBK"/>
        <charset val="134"/>
      </rPr>
      <t>人产业增收，户均增收</t>
    </r>
    <r>
      <rPr>
        <sz val="16"/>
        <rFont val="Times New Roman"/>
        <charset val="134"/>
      </rPr>
      <t>2000</t>
    </r>
    <r>
      <rPr>
        <sz val="16"/>
        <rFont val="方正仿宋_GBK"/>
        <charset val="134"/>
      </rPr>
      <t>元</t>
    </r>
    <r>
      <rPr>
        <sz val="16"/>
        <rFont val="Times New Roman"/>
        <charset val="134"/>
      </rPr>
      <t>/</t>
    </r>
    <r>
      <rPr>
        <sz val="16"/>
        <rFont val="方正仿宋_GBK"/>
        <charset val="134"/>
      </rPr>
      <t>户</t>
    </r>
  </si>
  <si>
    <r>
      <rPr>
        <sz val="16"/>
        <rFont val="方正仿宋_GBK"/>
        <charset val="134"/>
      </rPr>
      <t>一、群众参与：</t>
    </r>
    <r>
      <rPr>
        <sz val="16"/>
        <rFont val="Times New Roman"/>
        <charset val="134"/>
      </rPr>
      <t>30</t>
    </r>
    <r>
      <rPr>
        <sz val="16"/>
        <rFont val="方正仿宋_GBK"/>
        <charset val="134"/>
      </rPr>
      <t>余名群众代表参与项目前期决议，</t>
    </r>
    <r>
      <rPr>
        <sz val="16"/>
        <rFont val="Times New Roman"/>
        <charset val="134"/>
      </rPr>
      <t>100</t>
    </r>
    <r>
      <rPr>
        <sz val="16"/>
        <rFont val="方正仿宋_GBK"/>
        <charset val="134"/>
      </rPr>
      <t>余人参与项目实施过程中的质量监督和资金使用项目建设过程中；二、利益联结机制：带动</t>
    </r>
    <r>
      <rPr>
        <sz val="16"/>
        <rFont val="Times New Roman"/>
        <charset val="134"/>
      </rPr>
      <t>110</t>
    </r>
    <r>
      <rPr>
        <sz val="16"/>
        <rFont val="方正仿宋_GBK"/>
        <charset val="134"/>
      </rPr>
      <t>户</t>
    </r>
    <r>
      <rPr>
        <sz val="16"/>
        <rFont val="Times New Roman"/>
        <charset val="134"/>
      </rPr>
      <t>450</t>
    </r>
    <r>
      <rPr>
        <sz val="16"/>
        <rFont val="方正仿宋_GBK"/>
        <charset val="134"/>
      </rPr>
      <t>人产业增收，户均增收</t>
    </r>
    <r>
      <rPr>
        <sz val="16"/>
        <rFont val="Times New Roman"/>
        <charset val="134"/>
      </rPr>
      <t>2000</t>
    </r>
    <r>
      <rPr>
        <sz val="16"/>
        <rFont val="方正仿宋_GBK"/>
        <charset val="134"/>
      </rPr>
      <t>元</t>
    </r>
    <r>
      <rPr>
        <sz val="16"/>
        <rFont val="Times New Roman"/>
        <charset val="134"/>
      </rPr>
      <t>/</t>
    </r>
    <r>
      <rPr>
        <sz val="16"/>
        <rFont val="方正仿宋_GBK"/>
        <charset val="134"/>
      </rPr>
      <t>户</t>
    </r>
  </si>
  <si>
    <t>加快三产融合，实现乡村发展、农民增收，有效推动了乡村振兴战略的实施。</t>
  </si>
  <si>
    <t>建成优质的一批庭院经济示范点</t>
  </si>
  <si>
    <r>
      <rPr>
        <sz val="16"/>
        <rFont val="方正仿宋_GBK"/>
        <charset val="134"/>
      </rPr>
      <t>受益脱贫人口</t>
    </r>
    <r>
      <rPr>
        <sz val="16"/>
        <rFont val="Times New Roman"/>
        <charset val="134"/>
      </rPr>
      <t>60</t>
    </r>
    <r>
      <rPr>
        <sz val="16"/>
        <rFont val="方正仿宋_GBK"/>
        <charset val="134"/>
      </rPr>
      <t>余人</t>
    </r>
  </si>
  <si>
    <r>
      <rPr>
        <sz val="16"/>
        <rFont val="方正仿宋_GBK"/>
        <charset val="134"/>
      </rPr>
      <t>受益群众满意度</t>
    </r>
    <r>
      <rPr>
        <sz val="16"/>
        <rFont val="Times New Roman"/>
        <charset val="134"/>
      </rPr>
      <t>98%</t>
    </r>
    <r>
      <rPr>
        <sz val="16"/>
        <rFont val="方正仿宋_GBK"/>
        <charset val="134"/>
      </rPr>
      <t>以上</t>
    </r>
  </si>
  <si>
    <r>
      <rPr>
        <sz val="16"/>
        <rFont val="方正仿宋_GBK"/>
        <charset val="134"/>
      </rPr>
      <t>城口县</t>
    </r>
    <r>
      <rPr>
        <sz val="16"/>
        <rFont val="Times New Roman"/>
        <charset val="134"/>
      </rPr>
      <t>2024</t>
    </r>
    <r>
      <rPr>
        <sz val="16"/>
        <rFont val="方正仿宋_GBK"/>
        <charset val="134"/>
      </rPr>
      <t>年治平乡生猪产业基地提升项目</t>
    </r>
  </si>
  <si>
    <r>
      <rPr>
        <sz val="16"/>
        <rFont val="方正仿宋_GBK"/>
        <charset val="134"/>
      </rPr>
      <t>对辖区生猪养殖环境改善</t>
    </r>
    <r>
      <rPr>
        <sz val="16"/>
        <rFont val="Times New Roman"/>
        <charset val="134"/>
      </rPr>
      <t>60</t>
    </r>
    <r>
      <rPr>
        <sz val="16"/>
        <rFont val="方正仿宋_GBK"/>
        <charset val="134"/>
      </rPr>
      <t>余户，提升生猪科技化、规范化养殖水平，壮大养殖规模，加大老腊肉等生猪产品开发力度，延伸生猪产业链，提升生猪产业品质、品牌等。</t>
    </r>
  </si>
  <si>
    <t>新红村</t>
  </si>
  <si>
    <r>
      <rPr>
        <sz val="16"/>
        <rFont val="方正仿宋_GBK"/>
        <charset val="134"/>
      </rPr>
      <t>通过提升生猪产业品牌，带动辖区农户发展生猪</t>
    </r>
    <r>
      <rPr>
        <sz val="16"/>
        <rFont val="Times New Roman"/>
        <charset val="134"/>
      </rPr>
      <t>3000</t>
    </r>
    <r>
      <rPr>
        <sz val="16"/>
        <rFont val="方正仿宋_GBK"/>
        <charset val="134"/>
      </rPr>
      <t>余头，提高生猪产业附加值，增加群众收入，户均增收</t>
    </r>
    <r>
      <rPr>
        <sz val="16"/>
        <rFont val="Times New Roman"/>
        <charset val="134"/>
      </rPr>
      <t>3000</t>
    </r>
    <r>
      <rPr>
        <sz val="16"/>
        <rFont val="方正仿宋_GBK"/>
        <charset val="134"/>
      </rPr>
      <t>元。</t>
    </r>
  </si>
  <si>
    <r>
      <rPr>
        <sz val="16"/>
        <rFont val="方正仿宋_GBK"/>
        <charset val="134"/>
      </rPr>
      <t>一、群众参与：</t>
    </r>
    <r>
      <rPr>
        <sz val="16"/>
        <rFont val="Times New Roman"/>
        <charset val="134"/>
      </rPr>
      <t>30</t>
    </r>
    <r>
      <rPr>
        <sz val="16"/>
        <rFont val="方正仿宋_GBK"/>
        <charset val="134"/>
      </rPr>
      <t>余人参与前期项目确定讨论申报会议、决议，</t>
    </r>
    <r>
      <rPr>
        <sz val="16"/>
        <rFont val="Times New Roman"/>
        <charset val="134"/>
      </rPr>
      <t>30</t>
    </r>
    <r>
      <rPr>
        <sz val="16"/>
        <rFont val="方正仿宋_GBK"/>
        <charset val="134"/>
      </rPr>
      <t>余人参与入库项目的选择，</t>
    </r>
    <r>
      <rPr>
        <sz val="16"/>
        <rFont val="Times New Roman"/>
        <charset val="134"/>
      </rPr>
      <t>100</t>
    </r>
    <r>
      <rPr>
        <sz val="16"/>
        <rFont val="方正仿宋_GBK"/>
        <charset val="134"/>
      </rPr>
      <t>余人参与项目实施过程中施工质量和资金使用的监督等。二、利益联结机制：带动脱贫人口和监测帮扶对象增加收入</t>
    </r>
    <r>
      <rPr>
        <sz val="16"/>
        <rFont val="Times New Roman"/>
        <charset val="134"/>
      </rPr>
      <t>3000</t>
    </r>
    <r>
      <rPr>
        <sz val="16"/>
        <rFont val="方正仿宋_GBK"/>
        <charset val="134"/>
      </rPr>
      <t>元。</t>
    </r>
  </si>
  <si>
    <r>
      <rPr>
        <sz val="16"/>
        <rFont val="方正仿宋_GBK"/>
        <charset val="134"/>
      </rPr>
      <t>带动发展生猪</t>
    </r>
    <r>
      <rPr>
        <sz val="16"/>
        <rFont val="Times New Roman"/>
        <charset val="134"/>
      </rPr>
      <t>3000</t>
    </r>
    <r>
      <rPr>
        <sz val="16"/>
        <rFont val="方正仿宋_GBK"/>
        <charset val="134"/>
      </rPr>
      <t>余头</t>
    </r>
  </si>
  <si>
    <r>
      <rPr>
        <sz val="16"/>
        <rFont val="方正仿宋_GBK"/>
        <charset val="134"/>
      </rPr>
      <t>建立生猪产业基地</t>
    </r>
    <r>
      <rPr>
        <sz val="16"/>
        <rFont val="Times New Roman"/>
        <charset val="134"/>
      </rPr>
      <t>1</t>
    </r>
    <r>
      <rPr>
        <sz val="16"/>
        <rFont val="方正仿宋_GBK"/>
        <charset val="134"/>
      </rPr>
      <t>个</t>
    </r>
  </si>
  <si>
    <r>
      <rPr>
        <sz val="16"/>
        <rFont val="方正仿宋_GBK"/>
        <charset val="134"/>
      </rPr>
      <t>带动</t>
    </r>
    <r>
      <rPr>
        <sz val="16"/>
        <rFont val="Times New Roman"/>
        <charset val="134"/>
      </rPr>
      <t>260</t>
    </r>
    <r>
      <rPr>
        <sz val="16"/>
        <rFont val="方正仿宋_GBK"/>
        <charset val="134"/>
      </rPr>
      <t>余人其中脱贫户</t>
    </r>
    <r>
      <rPr>
        <sz val="16"/>
        <rFont val="Times New Roman"/>
        <charset val="134"/>
      </rPr>
      <t>30</t>
    </r>
    <r>
      <rPr>
        <sz val="16"/>
        <rFont val="方正仿宋_GBK"/>
        <charset val="134"/>
      </rPr>
      <t>余人受益</t>
    </r>
  </si>
  <si>
    <r>
      <rPr>
        <sz val="16"/>
        <rFont val="方正仿宋_GBK"/>
        <charset val="134"/>
      </rPr>
      <t>城口县</t>
    </r>
    <r>
      <rPr>
        <sz val="16"/>
        <rFont val="Times New Roman"/>
        <charset val="134"/>
      </rPr>
      <t>2024</t>
    </r>
    <r>
      <rPr>
        <sz val="16"/>
        <rFont val="方正仿宋_GBK"/>
        <charset val="134"/>
      </rPr>
      <t>年治平乡岩湾村河堤维修建设项目</t>
    </r>
  </si>
  <si>
    <r>
      <rPr>
        <sz val="16"/>
        <rFont val="方正仿宋_GBK"/>
        <charset val="134"/>
      </rPr>
      <t>新建受损河堤</t>
    </r>
    <r>
      <rPr>
        <sz val="16"/>
        <rFont val="Times New Roman"/>
        <charset val="134"/>
      </rPr>
      <t>283</t>
    </r>
    <r>
      <rPr>
        <sz val="16"/>
        <rFont val="方正仿宋_GBK"/>
        <charset val="134"/>
      </rPr>
      <t>米、维修</t>
    </r>
    <r>
      <rPr>
        <sz val="16"/>
        <rFont val="Times New Roman"/>
        <charset val="134"/>
      </rPr>
      <t>3</t>
    </r>
    <r>
      <rPr>
        <sz val="16"/>
        <rFont val="方正仿宋_GBK"/>
        <charset val="134"/>
      </rPr>
      <t>处</t>
    </r>
    <r>
      <rPr>
        <sz val="16"/>
        <rFont val="Times New Roman"/>
        <charset val="134"/>
      </rPr>
      <t>99</t>
    </r>
    <r>
      <rPr>
        <sz val="16"/>
        <rFont val="方正仿宋_GBK"/>
        <charset val="134"/>
      </rPr>
      <t>米。</t>
    </r>
  </si>
  <si>
    <r>
      <rPr>
        <sz val="16"/>
        <rFont val="方正仿宋_GBK"/>
        <charset val="134"/>
      </rPr>
      <t>项目实施可消除安全隐患，保障</t>
    </r>
    <r>
      <rPr>
        <sz val="16"/>
        <rFont val="Times New Roman"/>
        <charset val="134"/>
      </rPr>
      <t>90</t>
    </r>
    <r>
      <rPr>
        <sz val="16"/>
        <rFont val="方正仿宋_GBK"/>
        <charset val="134"/>
      </rPr>
      <t>余人生命财产安全，实施过程中可提供</t>
    </r>
    <r>
      <rPr>
        <sz val="16"/>
        <rFont val="Times New Roman"/>
        <charset val="134"/>
      </rPr>
      <t>10</t>
    </r>
    <r>
      <rPr>
        <sz val="16"/>
        <rFont val="方正仿宋_GBK"/>
        <charset val="134"/>
      </rPr>
      <t>个岗位，带动周边群众务工增收</t>
    </r>
    <r>
      <rPr>
        <sz val="16"/>
        <rFont val="Times New Roman"/>
        <charset val="134"/>
      </rPr>
      <t>4000</t>
    </r>
    <r>
      <rPr>
        <sz val="16"/>
        <rFont val="方正仿宋_GBK"/>
        <charset val="134"/>
      </rPr>
      <t>元。</t>
    </r>
  </si>
  <si>
    <r>
      <rPr>
        <sz val="16"/>
        <rFont val="方正仿宋_GBK"/>
        <charset val="134"/>
      </rPr>
      <t>一、群众参与：</t>
    </r>
    <r>
      <rPr>
        <sz val="16"/>
        <rFont val="Times New Roman"/>
        <charset val="134"/>
      </rPr>
      <t>30</t>
    </r>
    <r>
      <rPr>
        <sz val="16"/>
        <rFont val="方正仿宋_GBK"/>
        <charset val="134"/>
      </rPr>
      <t>余人参与前期项目确定会议、决议，</t>
    </r>
    <r>
      <rPr>
        <sz val="16"/>
        <rFont val="Times New Roman"/>
        <charset val="134"/>
      </rPr>
      <t>30</t>
    </r>
    <r>
      <rPr>
        <sz val="16"/>
        <rFont val="方正仿宋_GBK"/>
        <charset val="134"/>
      </rPr>
      <t>余人参与入库项目的选择，</t>
    </r>
    <r>
      <rPr>
        <sz val="16"/>
        <rFont val="Times New Roman"/>
        <charset val="134"/>
      </rPr>
      <t>90</t>
    </r>
    <r>
      <rPr>
        <sz val="16"/>
        <rFont val="方正仿宋_GBK"/>
        <charset val="134"/>
      </rPr>
      <t>余人参与项目实施过程中施工质量和资金使用的监督等。</t>
    </r>
    <r>
      <rPr>
        <sz val="16"/>
        <rFont val="Times New Roman"/>
        <charset val="134"/>
      </rPr>
      <t xml:space="preserve">         </t>
    </r>
    <r>
      <rPr>
        <sz val="16"/>
        <rFont val="方正仿宋_GBK"/>
        <charset val="134"/>
      </rPr>
      <t>二、利益联结机制：项目实施过程中提供就业岗位</t>
    </r>
    <r>
      <rPr>
        <sz val="16"/>
        <rFont val="Times New Roman"/>
        <charset val="134"/>
      </rPr>
      <t>10</t>
    </r>
    <r>
      <rPr>
        <sz val="16"/>
        <rFont val="方正仿宋_GBK"/>
        <charset val="134"/>
      </rPr>
      <t>个，增加工资性收入</t>
    </r>
    <r>
      <rPr>
        <sz val="16"/>
        <rFont val="Times New Roman"/>
        <charset val="134"/>
      </rPr>
      <t>4000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t>
    </r>
  </si>
  <si>
    <r>
      <rPr>
        <sz val="16"/>
        <rFont val="方正仿宋_GBK"/>
        <charset val="134"/>
      </rPr>
      <t>新增河堤</t>
    </r>
    <r>
      <rPr>
        <sz val="16"/>
        <rFont val="Times New Roman"/>
        <charset val="134"/>
      </rPr>
      <t>382</t>
    </r>
    <r>
      <rPr>
        <sz val="16"/>
        <rFont val="方正仿宋_GBK"/>
        <charset val="134"/>
      </rPr>
      <t>米，消除安全隐患</t>
    </r>
  </si>
  <si>
    <r>
      <rPr>
        <sz val="16"/>
        <rFont val="方正仿宋_GBK"/>
        <charset val="134"/>
      </rPr>
      <t>新建受损河堤</t>
    </r>
    <r>
      <rPr>
        <sz val="16"/>
        <rFont val="Times New Roman"/>
        <charset val="134"/>
      </rPr>
      <t>283</t>
    </r>
    <r>
      <rPr>
        <sz val="16"/>
        <rFont val="方正仿宋_GBK"/>
        <charset val="134"/>
      </rPr>
      <t>米、维修</t>
    </r>
    <r>
      <rPr>
        <sz val="16"/>
        <rFont val="Times New Roman"/>
        <charset val="134"/>
      </rPr>
      <t>3</t>
    </r>
    <r>
      <rPr>
        <sz val="16"/>
        <rFont val="方正仿宋_GBK"/>
        <charset val="134"/>
      </rPr>
      <t>处</t>
    </r>
    <r>
      <rPr>
        <sz val="16"/>
        <rFont val="Times New Roman"/>
        <charset val="134"/>
      </rPr>
      <t>99</t>
    </r>
    <r>
      <rPr>
        <sz val="16"/>
        <rFont val="方正仿宋_GBK"/>
        <charset val="134"/>
      </rPr>
      <t>米</t>
    </r>
  </si>
  <si>
    <r>
      <rPr>
        <sz val="16"/>
        <rFont val="方正仿宋_GBK"/>
        <charset val="134"/>
      </rPr>
      <t>每立方米投资</t>
    </r>
    <r>
      <rPr>
        <sz val="16"/>
        <rFont val="Times New Roman"/>
        <charset val="134"/>
      </rPr>
      <t>400</t>
    </r>
    <r>
      <rPr>
        <sz val="16"/>
        <rFont val="方正仿宋_GBK"/>
        <charset val="134"/>
      </rPr>
      <t>元</t>
    </r>
  </si>
  <si>
    <r>
      <rPr>
        <sz val="16"/>
        <rFont val="方正仿宋_GBK"/>
        <charset val="134"/>
      </rPr>
      <t>群众通过务工，人均增加收入</t>
    </r>
    <r>
      <rPr>
        <sz val="16"/>
        <rFont val="Times New Roman"/>
        <charset val="134"/>
      </rPr>
      <t>4000</t>
    </r>
    <r>
      <rPr>
        <sz val="16"/>
        <rFont val="方正仿宋_GBK"/>
        <charset val="134"/>
      </rPr>
      <t>元</t>
    </r>
  </si>
  <si>
    <r>
      <rPr>
        <sz val="16"/>
        <rFont val="方正仿宋_GBK"/>
        <charset val="134"/>
      </rPr>
      <t>新建河堤和护基保障周围居民生产生活以及生命财产安全，受益群众</t>
    </r>
    <r>
      <rPr>
        <sz val="16"/>
        <rFont val="Times New Roman"/>
        <charset val="134"/>
      </rPr>
      <t>96</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</si>
  <si>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年明中乡魔芋产业发展项目</t>
    </r>
  </si>
  <si>
    <r>
      <rPr>
        <sz val="16"/>
        <rFont val="Times New Roman"/>
        <charset val="134"/>
      </rPr>
      <t>1.</t>
    </r>
    <r>
      <rPr>
        <sz val="16"/>
        <rFont val="方正仿宋_GBK"/>
        <charset val="134"/>
      </rPr>
      <t>巩固提升梦家园魔芋基地</t>
    </r>
    <r>
      <rPr>
        <sz val="16"/>
        <rFont val="Times New Roman"/>
        <charset val="134"/>
      </rPr>
      <t>50</t>
    </r>
    <r>
      <rPr>
        <sz val="16"/>
        <rFont val="方正仿宋_GBK"/>
        <charset val="134"/>
      </rPr>
      <t>亩，包括修复部分水毁基础设施等；</t>
    </r>
    <r>
      <rPr>
        <sz val="16"/>
        <rFont val="Times New Roman"/>
        <charset val="134"/>
      </rPr>
      <t>2.</t>
    </r>
    <r>
      <rPr>
        <sz val="16"/>
        <rFont val="方正仿宋_GBK"/>
        <charset val="134"/>
      </rPr>
      <t>在全乡范围内新发展魔芋</t>
    </r>
    <r>
      <rPr>
        <sz val="16"/>
        <rFont val="Times New Roman"/>
        <charset val="134"/>
      </rPr>
      <t>500</t>
    </r>
    <r>
      <rPr>
        <sz val="16"/>
        <rFont val="方正仿宋_GBK"/>
        <charset val="134"/>
      </rPr>
      <t>亩并对种源予以补贴；</t>
    </r>
    <r>
      <rPr>
        <sz val="16"/>
        <rFont val="Times New Roman"/>
        <charset val="134"/>
      </rPr>
      <t>3.</t>
    </r>
    <r>
      <rPr>
        <sz val="16"/>
        <rFont val="方正仿宋_GBK"/>
        <charset val="134"/>
      </rPr>
      <t>对已有魔芋按照</t>
    </r>
    <r>
      <rPr>
        <sz val="16"/>
        <rFont val="Times New Roman"/>
        <charset val="134"/>
      </rPr>
      <t>300</t>
    </r>
    <r>
      <rPr>
        <sz val="16"/>
        <rFont val="方正仿宋_GBK"/>
        <charset val="134"/>
      </rPr>
      <t>元</t>
    </r>
    <r>
      <rPr>
        <sz val="16"/>
        <rFont val="Times New Roman"/>
        <charset val="134"/>
      </rPr>
      <t>/</t>
    </r>
    <r>
      <rPr>
        <sz val="16"/>
        <rFont val="方正仿宋_GBK"/>
        <charset val="134"/>
      </rPr>
      <t>亩给予补助。</t>
    </r>
  </si>
  <si>
    <t>明中乡各村（社区）</t>
  </si>
  <si>
    <r>
      <rPr>
        <sz val="16"/>
        <rFont val="方正仿宋_GBK"/>
        <charset val="134"/>
      </rPr>
      <t>带动周边脱贫人口</t>
    </r>
    <r>
      <rPr>
        <sz val="16"/>
        <rFont val="Times New Roman"/>
        <charset val="134"/>
      </rPr>
      <t>5</t>
    </r>
    <r>
      <rPr>
        <sz val="16"/>
        <rFont val="方正仿宋_GBK"/>
        <charset val="134"/>
      </rPr>
      <t>人就业，参与基础设施修复；鼓励</t>
    </r>
    <r>
      <rPr>
        <sz val="16"/>
        <rFont val="Times New Roman"/>
        <charset val="134"/>
      </rPr>
      <t>550</t>
    </r>
    <r>
      <rPr>
        <sz val="16"/>
        <rFont val="方正仿宋_GBK"/>
        <charset val="134"/>
      </rPr>
      <t>余户发展魔芋产业，预计可实现户均增收约</t>
    </r>
    <r>
      <rPr>
        <sz val="16"/>
        <rFont val="Times New Roman"/>
        <charset val="134"/>
      </rPr>
      <t>2000</t>
    </r>
    <r>
      <rPr>
        <sz val="16"/>
        <rFont val="方正仿宋_GBK"/>
        <charset val="134"/>
      </rPr>
      <t>元。</t>
    </r>
  </si>
  <si>
    <r>
      <rPr>
        <sz val="16"/>
        <rFont val="方正仿宋_GBK"/>
        <charset val="134"/>
      </rPr>
      <t>一、群众参与：</t>
    </r>
    <r>
      <rPr>
        <sz val="16"/>
        <rFont val="Times New Roman"/>
        <charset val="134"/>
      </rPr>
      <t>50</t>
    </r>
    <r>
      <rPr>
        <sz val="16"/>
        <rFont val="方正仿宋_GBK"/>
        <charset val="134"/>
      </rPr>
      <t>名群众代表参与项目前期决议，</t>
    </r>
    <r>
      <rPr>
        <sz val="16"/>
        <rFont val="Times New Roman"/>
        <charset val="134"/>
      </rPr>
      <t>18</t>
    </r>
    <r>
      <rPr>
        <sz val="16"/>
        <rFont val="方正仿宋_GBK"/>
        <charset val="134"/>
      </rPr>
      <t>人参与项目实施过程中的监督；</t>
    </r>
    <r>
      <rPr>
        <sz val="16"/>
        <rFont val="Times New Roman"/>
        <charset val="134"/>
      </rPr>
      <t xml:space="preserve">
</t>
    </r>
    <r>
      <rPr>
        <sz val="16"/>
        <rFont val="方正仿宋_GBK"/>
        <charset val="134"/>
      </rPr>
      <t>二、利益联结机制：</t>
    </r>
    <r>
      <rPr>
        <sz val="16"/>
        <rFont val="Times New Roman"/>
        <charset val="134"/>
      </rPr>
      <t xml:space="preserve">
1.</t>
    </r>
    <r>
      <rPr>
        <sz val="16"/>
        <rFont val="方正仿宋_GBK"/>
        <charset val="134"/>
      </rPr>
      <t>通过水毁基础设施修复，提供就业岗位</t>
    </r>
    <r>
      <rPr>
        <sz val="16"/>
        <rFont val="Times New Roman"/>
        <charset val="134"/>
      </rPr>
      <t>2-5</t>
    </r>
    <r>
      <rPr>
        <sz val="16"/>
        <rFont val="方正仿宋_GBK"/>
        <charset val="134"/>
      </rPr>
      <t>个，增加工资性收入</t>
    </r>
    <r>
      <rPr>
        <sz val="16"/>
        <rFont val="Times New Roman"/>
        <charset val="134"/>
      </rPr>
      <t>1000</t>
    </r>
    <r>
      <rPr>
        <sz val="16"/>
        <rFont val="方正仿宋_GBK"/>
        <charset val="134"/>
      </rPr>
      <t>元</t>
    </r>
    <r>
      <rPr>
        <sz val="16"/>
        <rFont val="Times New Roman"/>
        <charset val="134"/>
      </rPr>
      <t>/</t>
    </r>
    <r>
      <rPr>
        <sz val="16"/>
        <rFont val="方正仿宋_GBK"/>
        <charset val="134"/>
      </rPr>
      <t>人；</t>
    </r>
    <r>
      <rPr>
        <sz val="16"/>
        <rFont val="Times New Roman"/>
        <charset val="134"/>
      </rPr>
      <t xml:space="preserve">
2.</t>
    </r>
    <r>
      <rPr>
        <sz val="16"/>
        <rFont val="方正仿宋_GBK"/>
        <charset val="134"/>
      </rPr>
      <t>通过种源补贴及发展补助，带动</t>
    </r>
    <r>
      <rPr>
        <sz val="16"/>
        <rFont val="Times New Roman"/>
        <charset val="134"/>
      </rPr>
      <t>550</t>
    </r>
    <r>
      <rPr>
        <sz val="16"/>
        <rFont val="方正仿宋_GBK"/>
        <charset val="134"/>
      </rPr>
      <t>余户村民扩大发展规模，可实现户均增加生产经营性收入</t>
    </r>
    <r>
      <rPr>
        <sz val="16"/>
        <rFont val="Times New Roman"/>
        <charset val="134"/>
      </rPr>
      <t>2000</t>
    </r>
    <r>
      <rPr>
        <sz val="16"/>
        <rFont val="方正仿宋_GBK"/>
        <charset val="134"/>
      </rPr>
      <t>元以上</t>
    </r>
  </si>
  <si>
    <r>
      <rPr>
        <sz val="16"/>
        <rFont val="Times New Roman"/>
        <charset val="134"/>
      </rPr>
      <t>1.</t>
    </r>
    <r>
      <rPr>
        <sz val="16"/>
        <rFont val="方正仿宋_GBK"/>
        <charset val="134"/>
      </rPr>
      <t>提供就业岗位</t>
    </r>
    <r>
      <rPr>
        <sz val="16"/>
        <rFont val="Times New Roman"/>
        <charset val="134"/>
      </rPr>
      <t>2-5</t>
    </r>
    <r>
      <rPr>
        <sz val="16"/>
        <rFont val="方正仿宋_GBK"/>
        <charset val="134"/>
      </rPr>
      <t>个，增加工资性收入</t>
    </r>
    <r>
      <rPr>
        <sz val="16"/>
        <rFont val="Times New Roman"/>
        <charset val="134"/>
      </rPr>
      <t>1000</t>
    </r>
    <r>
      <rPr>
        <sz val="16"/>
        <rFont val="方正仿宋_GBK"/>
        <charset val="134"/>
      </rPr>
      <t>元</t>
    </r>
    <r>
      <rPr>
        <sz val="16"/>
        <rFont val="Times New Roman"/>
        <charset val="134"/>
      </rPr>
      <t>/</t>
    </r>
    <r>
      <rPr>
        <sz val="16"/>
        <rFont val="方正仿宋_GBK"/>
        <charset val="134"/>
      </rPr>
      <t>人；</t>
    </r>
    <r>
      <rPr>
        <sz val="16"/>
        <rFont val="Times New Roman"/>
        <charset val="134"/>
      </rPr>
      <t>2.</t>
    </r>
    <r>
      <rPr>
        <sz val="16"/>
        <rFont val="方正仿宋_GBK"/>
        <charset val="134"/>
      </rPr>
      <t>带动</t>
    </r>
    <r>
      <rPr>
        <sz val="16"/>
        <rFont val="Times New Roman"/>
        <charset val="134"/>
      </rPr>
      <t>550</t>
    </r>
    <r>
      <rPr>
        <sz val="16"/>
        <rFont val="方正仿宋_GBK"/>
        <charset val="134"/>
      </rPr>
      <t>与户村民扩大发展规模，户均增加生产经营性收入</t>
    </r>
    <r>
      <rPr>
        <sz val="16"/>
        <rFont val="Times New Roman"/>
        <charset val="134"/>
      </rPr>
      <t>2000</t>
    </r>
    <r>
      <rPr>
        <sz val="16"/>
        <rFont val="方正仿宋_GBK"/>
        <charset val="134"/>
      </rPr>
      <t>元以上</t>
    </r>
  </si>
  <si>
    <r>
      <rPr>
        <sz val="16"/>
        <rFont val="方正仿宋_GBK"/>
        <charset val="134"/>
      </rPr>
      <t>全乡种植魔芋</t>
    </r>
    <r>
      <rPr>
        <sz val="16"/>
        <rFont val="Times New Roman"/>
        <charset val="134"/>
      </rPr>
      <t>800</t>
    </r>
    <r>
      <rPr>
        <sz val="16"/>
        <rFont val="方正仿宋_GBK"/>
        <charset val="134"/>
      </rPr>
      <t>亩，年销售魔芋种芋</t>
    </r>
    <r>
      <rPr>
        <sz val="16"/>
        <rFont val="Times New Roman"/>
        <charset val="134"/>
      </rPr>
      <t>50</t>
    </r>
    <r>
      <rPr>
        <sz val="16"/>
        <rFont val="方正仿宋_GBK"/>
        <charset val="134"/>
      </rPr>
      <t>万斤以上</t>
    </r>
  </si>
  <si>
    <r>
      <rPr>
        <sz val="16"/>
        <rFont val="方正仿宋_GBK"/>
        <charset val="134"/>
      </rPr>
      <t>成活率</t>
    </r>
    <r>
      <rPr>
        <sz val="16"/>
        <rFont val="Times New Roman"/>
        <charset val="134"/>
      </rPr>
      <t>≥85%</t>
    </r>
  </si>
  <si>
    <r>
      <rPr>
        <sz val="16"/>
        <rFont val="方正仿宋_GBK"/>
        <charset val="134"/>
      </rPr>
      <t>工程完工及时</t>
    </r>
    <r>
      <rPr>
        <sz val="16"/>
        <rFont val="Times New Roman"/>
        <charset val="134"/>
      </rPr>
      <t>100%</t>
    </r>
    <r>
      <rPr>
        <sz val="16"/>
        <rFont val="方正仿宋_GBK"/>
        <charset val="134"/>
      </rPr>
      <t>，补助发放及时率</t>
    </r>
    <r>
      <rPr>
        <sz val="16"/>
        <rFont val="Times New Roman"/>
        <charset val="134"/>
      </rPr>
      <t>100%</t>
    </r>
  </si>
  <si>
    <r>
      <rPr>
        <sz val="16"/>
        <rFont val="方正仿宋_GBK"/>
        <charset val="134"/>
      </rPr>
      <t>种源根据资金核算补贴标准，种植补助</t>
    </r>
    <r>
      <rPr>
        <sz val="16"/>
        <rFont val="Times New Roman"/>
        <charset val="134"/>
      </rPr>
      <t>300</t>
    </r>
    <r>
      <rPr>
        <sz val="16"/>
        <rFont val="方正仿宋_GBK"/>
        <charset val="134"/>
      </rPr>
      <t>元</t>
    </r>
    <r>
      <rPr>
        <sz val="16"/>
        <rFont val="Times New Roman"/>
        <charset val="134"/>
      </rPr>
      <t>/</t>
    </r>
    <r>
      <rPr>
        <sz val="16"/>
        <rFont val="方正仿宋_GBK"/>
        <charset val="134"/>
      </rPr>
      <t>亩</t>
    </r>
  </si>
  <si>
    <r>
      <rPr>
        <sz val="16"/>
        <rFont val="方正仿宋_GBK"/>
        <charset val="134"/>
      </rPr>
      <t>鼓励</t>
    </r>
    <r>
      <rPr>
        <sz val="16"/>
        <rFont val="Times New Roman"/>
        <charset val="134"/>
      </rPr>
      <t>550</t>
    </r>
    <r>
      <rPr>
        <sz val="16"/>
        <rFont val="方正仿宋_GBK"/>
        <charset val="134"/>
      </rPr>
      <t>余户发展魔芋产业，预计可实现户均增收约</t>
    </r>
    <r>
      <rPr>
        <sz val="16"/>
        <rFont val="Times New Roman"/>
        <charset val="134"/>
      </rPr>
      <t>2000</t>
    </r>
    <r>
      <rPr>
        <sz val="16"/>
        <rFont val="方正仿宋_GBK"/>
        <charset val="134"/>
      </rPr>
      <t>元</t>
    </r>
  </si>
  <si>
    <r>
      <rPr>
        <sz val="16"/>
        <rFont val="方正仿宋_GBK"/>
        <charset val="134"/>
      </rPr>
      <t>受益农户</t>
    </r>
    <r>
      <rPr>
        <sz val="16"/>
        <rFont val="Times New Roman"/>
        <charset val="134"/>
      </rPr>
      <t>≥550</t>
    </r>
    <r>
      <rPr>
        <sz val="16"/>
        <rFont val="方正仿宋_GBK"/>
        <charset val="134"/>
      </rPr>
      <t>户</t>
    </r>
  </si>
  <si>
    <t>明中乡人民政府</t>
  </si>
  <si>
    <t>邓勇</t>
  </si>
  <si>
    <r>
      <rPr>
        <sz val="16"/>
        <rFont val="方正仿宋_GBK"/>
        <charset val="134"/>
      </rPr>
      <t>城口县明中乡</t>
    </r>
    <r>
      <rPr>
        <sz val="16"/>
        <rFont val="Times New Roman"/>
        <charset val="134"/>
      </rPr>
      <t>2024</t>
    </r>
    <r>
      <rPr>
        <sz val="16"/>
        <rFont val="方正仿宋_GBK"/>
        <charset val="134"/>
      </rPr>
      <t>年中蜂产业提升基地</t>
    </r>
  </si>
  <si>
    <r>
      <rPr>
        <sz val="16"/>
        <rFont val="方正仿宋_GBK"/>
        <charset val="134"/>
      </rPr>
      <t>联系县级龙头企业与集体经济组织领办农民专业合作社签订</t>
    </r>
    <r>
      <rPr>
        <sz val="16"/>
        <rFont val="Times New Roman"/>
        <charset val="134"/>
      </rPr>
      <t>“</t>
    </r>
    <r>
      <rPr>
        <sz val="16"/>
        <rFont val="方正仿宋_GBK"/>
        <charset val="134"/>
      </rPr>
      <t>药蜂蜜</t>
    </r>
    <r>
      <rPr>
        <sz val="16"/>
        <rFont val="Times New Roman"/>
        <charset val="134"/>
      </rPr>
      <t>”</t>
    </r>
    <r>
      <rPr>
        <sz val="16"/>
        <rFont val="方正仿宋_GBK"/>
        <charset val="134"/>
      </rPr>
      <t>收购协议，专业合作社负责组织辖区中蜂养殖大户、散养户及家庭农场发展中蜂养殖</t>
    </r>
    <r>
      <rPr>
        <sz val="16"/>
        <rFont val="Times New Roman"/>
        <charset val="134"/>
      </rPr>
      <t>2300</t>
    </r>
    <r>
      <rPr>
        <sz val="16"/>
        <rFont val="方正仿宋_GBK"/>
        <charset val="134"/>
      </rPr>
      <t>余群，并根据养殖量给予专业合作社一定补助，专业合作社从中提取公积公益金。</t>
    </r>
  </si>
  <si>
    <r>
      <rPr>
        <sz val="16"/>
        <rFont val="方正仿宋_GBK"/>
        <charset val="134"/>
      </rPr>
      <t>通过</t>
    </r>
    <r>
      <rPr>
        <sz val="16"/>
        <rFont val="Times New Roman"/>
        <charset val="134"/>
      </rPr>
      <t>“</t>
    </r>
    <r>
      <rPr>
        <sz val="16"/>
        <rFont val="方正仿宋_GBK"/>
        <charset val="134"/>
      </rPr>
      <t>企业</t>
    </r>
    <r>
      <rPr>
        <sz val="16"/>
        <rFont val="Times New Roman"/>
        <charset val="134"/>
      </rPr>
      <t>+</t>
    </r>
    <r>
      <rPr>
        <sz val="16"/>
        <rFont val="方正仿宋_GBK"/>
        <charset val="134"/>
      </rPr>
      <t>农民专业合作社</t>
    </r>
    <r>
      <rPr>
        <sz val="16"/>
        <rFont val="Times New Roman"/>
        <charset val="134"/>
      </rPr>
      <t>+</t>
    </r>
    <r>
      <rPr>
        <sz val="16"/>
        <rFont val="方正仿宋_GBK"/>
        <charset val="134"/>
      </rPr>
      <t>农户</t>
    </r>
    <r>
      <rPr>
        <sz val="16"/>
        <rFont val="Times New Roman"/>
        <charset val="134"/>
      </rPr>
      <t>”</t>
    </r>
    <r>
      <rPr>
        <sz val="16"/>
        <rFont val="方正仿宋_GBK"/>
        <charset val="134"/>
      </rPr>
      <t>的模式带动全乡</t>
    </r>
    <r>
      <rPr>
        <sz val="16"/>
        <rFont val="Times New Roman"/>
        <charset val="134"/>
      </rPr>
      <t>90</t>
    </r>
    <r>
      <rPr>
        <sz val="16"/>
        <rFont val="方正仿宋_GBK"/>
        <charset val="134"/>
      </rPr>
      <t>余户发展中蜂养殖，增加农户收入渠道，户均实现年增收约</t>
    </r>
    <r>
      <rPr>
        <sz val="16"/>
        <rFont val="Times New Roman"/>
        <charset val="134"/>
      </rPr>
      <t>2000</t>
    </r>
    <r>
      <rPr>
        <sz val="16"/>
        <rFont val="方正仿宋_GBK"/>
        <charset val="134"/>
      </rPr>
      <t>余元，进一步打造明中乡</t>
    </r>
    <r>
      <rPr>
        <sz val="16"/>
        <rFont val="Times New Roman"/>
        <charset val="134"/>
      </rPr>
      <t>“</t>
    </r>
    <r>
      <rPr>
        <sz val="16"/>
        <rFont val="方正仿宋_GBK"/>
        <charset val="134"/>
      </rPr>
      <t>药蜂蜜</t>
    </r>
    <r>
      <rPr>
        <sz val="16"/>
        <rFont val="Times New Roman"/>
        <charset val="134"/>
      </rPr>
      <t>”</t>
    </r>
    <r>
      <rPr>
        <sz val="16"/>
        <rFont val="方正仿宋_GBK"/>
        <charset val="134"/>
      </rPr>
      <t>品牌。</t>
    </r>
  </si>
  <si>
    <r>
      <rPr>
        <sz val="16"/>
        <rFont val="方正仿宋_GBK"/>
        <charset val="134"/>
      </rPr>
      <t>一、群众参与：</t>
    </r>
    <r>
      <rPr>
        <sz val="16"/>
        <rFont val="Times New Roman"/>
        <charset val="134"/>
      </rPr>
      <t>50</t>
    </r>
    <r>
      <rPr>
        <sz val="16"/>
        <rFont val="方正仿宋_GBK"/>
        <charset val="134"/>
      </rPr>
      <t>名群众代表参与项目前期决议，</t>
    </r>
    <r>
      <rPr>
        <sz val="16"/>
        <rFont val="Times New Roman"/>
        <charset val="134"/>
      </rPr>
      <t>18</t>
    </r>
    <r>
      <rPr>
        <sz val="16"/>
        <rFont val="方正仿宋_GBK"/>
        <charset val="134"/>
      </rPr>
      <t>人参与项目实施过程中的监督；</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通过项目实施，为</t>
    </r>
    <r>
      <rPr>
        <sz val="16"/>
        <rFont val="Times New Roman"/>
        <charset val="134"/>
      </rPr>
      <t>90</t>
    </r>
    <r>
      <rPr>
        <sz val="16"/>
        <rFont val="方正仿宋_GBK"/>
        <charset val="134"/>
      </rPr>
      <t>余户农户增加蜂蜜销路，增加收入。</t>
    </r>
    <r>
      <rPr>
        <sz val="16"/>
        <rFont val="Times New Roman"/>
        <charset val="134"/>
      </rPr>
      <t xml:space="preserve">
2.</t>
    </r>
    <r>
      <rPr>
        <sz val="16"/>
        <rFont val="方正仿宋_GBK"/>
        <charset val="134"/>
      </rPr>
      <t>通过项目实施，专业合作社组织推动，农户扩大种植规模，为</t>
    </r>
    <r>
      <rPr>
        <sz val="16"/>
        <rFont val="Times New Roman"/>
        <charset val="134"/>
      </rPr>
      <t>90</t>
    </r>
    <r>
      <rPr>
        <sz val="16"/>
        <rFont val="方正仿宋_GBK"/>
        <charset val="134"/>
      </rPr>
      <t>余户农户增加生产经营性收入</t>
    </r>
    <r>
      <rPr>
        <sz val="16"/>
        <rFont val="Times New Roman"/>
        <charset val="134"/>
      </rPr>
      <t>2000</t>
    </r>
    <r>
      <rPr>
        <sz val="16"/>
        <rFont val="方正仿宋_GBK"/>
        <charset val="134"/>
      </rPr>
      <t>元</t>
    </r>
    <r>
      <rPr>
        <sz val="16"/>
        <rFont val="Times New Roman"/>
        <charset val="134"/>
      </rPr>
      <t>/</t>
    </r>
    <r>
      <rPr>
        <sz val="16"/>
        <rFont val="方正仿宋_GBK"/>
        <charset val="134"/>
      </rPr>
      <t>户</t>
    </r>
    <r>
      <rPr>
        <sz val="16"/>
        <rFont val="Times New Roman"/>
        <charset val="134"/>
      </rPr>
      <t>•</t>
    </r>
    <r>
      <rPr>
        <sz val="16"/>
        <rFont val="方正仿宋_GBK"/>
        <charset val="134"/>
      </rPr>
      <t>年。</t>
    </r>
  </si>
  <si>
    <r>
      <rPr>
        <sz val="16"/>
        <rFont val="Times New Roman"/>
        <charset val="134"/>
      </rPr>
      <t>1.</t>
    </r>
    <r>
      <rPr>
        <sz val="16"/>
        <rFont val="方正仿宋_GBK"/>
        <charset val="134"/>
      </rPr>
      <t>为社员增加财产性收入近</t>
    </r>
    <r>
      <rPr>
        <sz val="16"/>
        <rFont val="Times New Roman"/>
        <charset val="134"/>
      </rPr>
      <t>100</t>
    </r>
    <r>
      <rPr>
        <sz val="16"/>
        <rFont val="方正仿宋_GBK"/>
        <charset val="134"/>
      </rPr>
      <t>元</t>
    </r>
    <r>
      <rPr>
        <sz val="16"/>
        <rFont val="Times New Roman"/>
        <charset val="134"/>
      </rPr>
      <t>/</t>
    </r>
    <r>
      <rPr>
        <sz val="16"/>
        <rFont val="方正仿宋_GBK"/>
        <charset val="134"/>
      </rPr>
      <t>户</t>
    </r>
    <r>
      <rPr>
        <sz val="16"/>
        <rFont val="Times New Roman"/>
        <charset val="134"/>
      </rPr>
      <t>•</t>
    </r>
    <r>
      <rPr>
        <sz val="16"/>
        <rFont val="方正仿宋_GBK"/>
        <charset val="134"/>
      </rPr>
      <t>年；</t>
    </r>
  </si>
  <si>
    <r>
      <rPr>
        <sz val="16"/>
        <rFont val="方正仿宋_GBK"/>
        <charset val="134"/>
      </rPr>
      <t>全乡全年养殖中蜂逾</t>
    </r>
    <r>
      <rPr>
        <sz val="16"/>
        <rFont val="Times New Roman"/>
        <charset val="134"/>
      </rPr>
      <t>2000</t>
    </r>
    <r>
      <rPr>
        <sz val="16"/>
        <rFont val="方正仿宋_GBK"/>
        <charset val="134"/>
      </rPr>
      <t>群</t>
    </r>
  </si>
  <si>
    <r>
      <rPr>
        <sz val="16"/>
        <rFont val="方正仿宋_GBK"/>
        <charset val="134"/>
      </rPr>
      <t>降低农户购买种蜂成本，增加养殖积极性，项目成本控制在</t>
    </r>
    <r>
      <rPr>
        <sz val="16"/>
        <rFont val="Times New Roman"/>
        <charset val="134"/>
      </rPr>
      <t>30</t>
    </r>
    <r>
      <rPr>
        <sz val="16"/>
        <rFont val="方正仿宋_GBK"/>
        <charset val="134"/>
      </rPr>
      <t>万元以内</t>
    </r>
  </si>
  <si>
    <r>
      <rPr>
        <sz val="16"/>
        <rFont val="方正仿宋_GBK"/>
        <charset val="134"/>
      </rPr>
      <t>带动全乡</t>
    </r>
    <r>
      <rPr>
        <sz val="16"/>
        <rFont val="Times New Roman"/>
        <charset val="134"/>
      </rPr>
      <t>90</t>
    </r>
    <r>
      <rPr>
        <sz val="16"/>
        <rFont val="方正仿宋_GBK"/>
        <charset val="134"/>
      </rPr>
      <t>余户发展中蜂养殖，户均实现年增收约</t>
    </r>
    <r>
      <rPr>
        <sz val="16"/>
        <rFont val="Times New Roman"/>
        <charset val="134"/>
      </rPr>
      <t>12000</t>
    </r>
    <r>
      <rPr>
        <sz val="16"/>
        <rFont val="方正仿宋_GBK"/>
        <charset val="134"/>
      </rPr>
      <t>余元</t>
    </r>
  </si>
  <si>
    <r>
      <rPr>
        <sz val="16"/>
        <rFont val="方正仿宋_GBK"/>
        <charset val="134"/>
      </rPr>
      <t>受益农户</t>
    </r>
    <r>
      <rPr>
        <sz val="16"/>
        <rFont val="Times New Roman"/>
        <charset val="134"/>
      </rPr>
      <t>≥90</t>
    </r>
    <r>
      <rPr>
        <sz val="16"/>
        <rFont val="方正仿宋_GBK"/>
        <charset val="134"/>
      </rPr>
      <t>户</t>
    </r>
  </si>
  <si>
    <r>
      <rPr>
        <sz val="16"/>
        <rFont val="方正仿宋_GBK"/>
        <charset val="134"/>
      </rPr>
      <t>城口县</t>
    </r>
    <r>
      <rPr>
        <sz val="16"/>
        <rFont val="Times New Roman"/>
        <charset val="134"/>
      </rPr>
      <t>2024</t>
    </r>
    <r>
      <rPr>
        <sz val="16"/>
        <rFont val="方正仿宋_GBK"/>
        <charset val="134"/>
      </rPr>
      <t>年明中乡独活种植基地配套设施建设项目</t>
    </r>
  </si>
  <si>
    <r>
      <rPr>
        <sz val="16"/>
        <rFont val="方正仿宋_GBK"/>
        <charset val="134"/>
      </rPr>
      <t>新建木瓜村、四合村、金池村独活种植基地约</t>
    </r>
    <r>
      <rPr>
        <sz val="16"/>
        <rFont val="Times New Roman"/>
        <charset val="134"/>
      </rPr>
      <t>300</t>
    </r>
    <r>
      <rPr>
        <sz val="16"/>
        <rFont val="方正仿宋_GBK"/>
        <charset val="134"/>
      </rPr>
      <t>亩，修建长约</t>
    </r>
    <r>
      <rPr>
        <sz val="16"/>
        <rFont val="Times New Roman"/>
        <charset val="134"/>
      </rPr>
      <t>5</t>
    </r>
    <r>
      <rPr>
        <sz val="16"/>
        <rFont val="方正仿宋_GBK"/>
        <charset val="134"/>
      </rPr>
      <t>公里、宽</t>
    </r>
    <r>
      <rPr>
        <sz val="16"/>
        <rFont val="Times New Roman"/>
        <charset val="134"/>
      </rPr>
      <t>0.8</t>
    </r>
    <r>
      <rPr>
        <sz val="16"/>
        <rFont val="方正仿宋_GBK"/>
        <charset val="134"/>
      </rPr>
      <t>米产业路及其配套设施，通过补助带动农户发展产业积极性。</t>
    </r>
  </si>
  <si>
    <t>木瓜村、、四合村、金池村</t>
  </si>
  <si>
    <r>
      <rPr>
        <sz val="16"/>
        <rFont val="方正仿宋_GBK"/>
        <charset val="134"/>
      </rPr>
      <t>该项目的实施一是可带动周边脱贫人口</t>
    </r>
    <r>
      <rPr>
        <sz val="16"/>
        <rFont val="Times New Roman"/>
        <charset val="134"/>
      </rPr>
      <t>8</t>
    </r>
    <r>
      <rPr>
        <sz val="16"/>
        <rFont val="方正仿宋_GBK"/>
        <charset val="134"/>
      </rPr>
      <t>人就业，增加工资性收入，二是可解决</t>
    </r>
    <r>
      <rPr>
        <sz val="16"/>
        <rFont val="Times New Roman"/>
        <charset val="134"/>
      </rPr>
      <t>40</t>
    </r>
    <r>
      <rPr>
        <sz val="16"/>
        <rFont val="方正仿宋_GBK"/>
        <charset val="134"/>
      </rPr>
      <t>余户</t>
    </r>
    <r>
      <rPr>
        <sz val="16"/>
        <rFont val="Times New Roman"/>
        <charset val="134"/>
      </rPr>
      <t>160</t>
    </r>
    <r>
      <rPr>
        <sz val="16"/>
        <rFont val="方正仿宋_GBK"/>
        <charset val="134"/>
      </rPr>
      <t>余人（其中脱贫户</t>
    </r>
    <r>
      <rPr>
        <sz val="16"/>
        <rFont val="Times New Roman"/>
        <charset val="134"/>
      </rPr>
      <t>11</t>
    </r>
    <r>
      <rPr>
        <sz val="16"/>
        <rFont val="方正仿宋_GBK"/>
        <charset val="134"/>
      </rPr>
      <t>户</t>
    </r>
    <r>
      <rPr>
        <sz val="16"/>
        <rFont val="Times New Roman"/>
        <charset val="134"/>
      </rPr>
      <t>36</t>
    </r>
    <r>
      <rPr>
        <sz val="16"/>
        <rFont val="方正仿宋_GBK"/>
        <charset val="134"/>
      </rPr>
      <t>人）中药材产业发展成本高的问题，降低农户生产经营成本，项目建成后可为农户户均减少生产经营成本</t>
    </r>
    <r>
      <rPr>
        <sz val="16"/>
        <rFont val="Times New Roman"/>
        <charset val="134"/>
      </rPr>
      <t>500</t>
    </r>
    <r>
      <rPr>
        <sz val="16"/>
        <rFont val="方正仿宋_GBK"/>
        <charset val="134"/>
      </rPr>
      <t>元</t>
    </r>
  </si>
  <si>
    <r>
      <rPr>
        <sz val="16"/>
        <rFont val="方正仿宋_GBK"/>
        <charset val="134"/>
      </rPr>
      <t>一、群众参与：</t>
    </r>
    <r>
      <rPr>
        <sz val="16"/>
        <rFont val="Times New Roman"/>
        <charset val="134"/>
      </rPr>
      <t>20</t>
    </r>
    <r>
      <rPr>
        <sz val="16"/>
        <rFont val="方正仿宋_GBK"/>
        <charset val="134"/>
      </rPr>
      <t>名群众代表参与项目前期决议，</t>
    </r>
    <r>
      <rPr>
        <sz val="16"/>
        <rFont val="Times New Roman"/>
        <charset val="134"/>
      </rPr>
      <t>6</t>
    </r>
    <r>
      <rPr>
        <sz val="16"/>
        <rFont val="方正仿宋_GBK"/>
        <charset val="134"/>
      </rPr>
      <t>人参与项目实施过程中的监督；</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可提供就业岗位</t>
    </r>
    <r>
      <rPr>
        <sz val="16"/>
        <rFont val="Times New Roman"/>
        <charset val="134"/>
      </rPr>
      <t>8</t>
    </r>
    <r>
      <rPr>
        <sz val="16"/>
        <rFont val="方正仿宋_GBK"/>
        <charset val="134"/>
      </rPr>
      <t>个，增加工资性收入</t>
    </r>
    <r>
      <rPr>
        <sz val="16"/>
        <rFont val="Times New Roman"/>
        <charset val="134"/>
      </rPr>
      <t>500</t>
    </r>
    <r>
      <rPr>
        <sz val="16"/>
        <rFont val="方正仿宋_GBK"/>
        <charset val="134"/>
      </rPr>
      <t>元</t>
    </r>
    <r>
      <rPr>
        <sz val="16"/>
        <rFont val="Times New Roman"/>
        <charset val="134"/>
      </rPr>
      <t>/</t>
    </r>
    <r>
      <rPr>
        <sz val="16"/>
        <rFont val="方正仿宋_GBK"/>
        <charset val="134"/>
      </rPr>
      <t>人；</t>
    </r>
    <r>
      <rPr>
        <sz val="16"/>
        <rFont val="Times New Roman"/>
        <charset val="134"/>
      </rPr>
      <t xml:space="preserve">
2.</t>
    </r>
    <r>
      <rPr>
        <sz val="16"/>
        <rFont val="方正仿宋_GBK"/>
        <charset val="134"/>
      </rPr>
      <t>该项目实施，为</t>
    </r>
    <r>
      <rPr>
        <sz val="16"/>
        <rFont val="Times New Roman"/>
        <charset val="134"/>
      </rPr>
      <t>40</t>
    </r>
    <r>
      <rPr>
        <sz val="16"/>
        <rFont val="方正仿宋_GBK"/>
        <charset val="134"/>
      </rPr>
      <t>余户</t>
    </r>
    <r>
      <rPr>
        <sz val="16"/>
        <rFont val="Times New Roman"/>
        <charset val="134"/>
      </rPr>
      <t>160</t>
    </r>
    <r>
      <rPr>
        <sz val="16"/>
        <rFont val="方正仿宋_GBK"/>
        <charset val="134"/>
      </rPr>
      <t>余人（其中脱贫户</t>
    </r>
    <r>
      <rPr>
        <sz val="16"/>
        <rFont val="Times New Roman"/>
        <charset val="134"/>
      </rPr>
      <t>11</t>
    </r>
    <r>
      <rPr>
        <sz val="16"/>
        <rFont val="方正仿宋_GBK"/>
        <charset val="134"/>
      </rPr>
      <t>户</t>
    </r>
    <r>
      <rPr>
        <sz val="16"/>
        <rFont val="Times New Roman"/>
        <charset val="134"/>
      </rPr>
      <t>36</t>
    </r>
    <r>
      <rPr>
        <sz val="16"/>
        <rFont val="方正仿宋_GBK"/>
        <charset val="134"/>
      </rPr>
      <t>人）降低生产经营成本，增加生产经营性收入</t>
    </r>
    <r>
      <rPr>
        <sz val="16"/>
        <rFont val="Times New Roman"/>
        <charset val="134"/>
      </rPr>
      <t>500</t>
    </r>
    <r>
      <rPr>
        <sz val="16"/>
        <rFont val="方正仿宋_GBK"/>
        <charset val="134"/>
      </rPr>
      <t>元</t>
    </r>
    <r>
      <rPr>
        <sz val="16"/>
        <rFont val="Times New Roman"/>
        <charset val="134"/>
      </rPr>
      <t>/</t>
    </r>
    <r>
      <rPr>
        <sz val="16"/>
        <rFont val="方正仿宋_GBK"/>
        <charset val="134"/>
      </rPr>
      <t>户</t>
    </r>
    <r>
      <rPr>
        <sz val="16"/>
        <rFont val="Times New Roman"/>
        <charset val="134"/>
      </rPr>
      <t xml:space="preserve"> •</t>
    </r>
    <r>
      <rPr>
        <sz val="16"/>
        <rFont val="方正仿宋_GBK"/>
        <charset val="134"/>
      </rPr>
      <t>年。</t>
    </r>
  </si>
  <si>
    <r>
      <rPr>
        <sz val="16"/>
        <rFont val="Times New Roman"/>
        <charset val="134"/>
      </rPr>
      <t>1.</t>
    </r>
    <r>
      <rPr>
        <sz val="16"/>
        <rFont val="方正仿宋_GBK"/>
        <charset val="134"/>
      </rPr>
      <t>可提供就业岗位</t>
    </r>
    <r>
      <rPr>
        <sz val="16"/>
        <rFont val="Times New Roman"/>
        <charset val="134"/>
      </rPr>
      <t>8</t>
    </r>
    <r>
      <rPr>
        <sz val="16"/>
        <rFont val="方正仿宋_GBK"/>
        <charset val="134"/>
      </rPr>
      <t>个，增加工资性收入</t>
    </r>
    <r>
      <rPr>
        <sz val="16"/>
        <rFont val="Times New Roman"/>
        <charset val="134"/>
      </rPr>
      <t>500</t>
    </r>
    <r>
      <rPr>
        <sz val="16"/>
        <rFont val="方正仿宋_GBK"/>
        <charset val="134"/>
      </rPr>
      <t>元</t>
    </r>
    <r>
      <rPr>
        <sz val="16"/>
        <rFont val="Times New Roman"/>
        <charset val="134"/>
      </rPr>
      <t>/</t>
    </r>
    <r>
      <rPr>
        <sz val="16"/>
        <rFont val="方正仿宋_GBK"/>
        <charset val="134"/>
      </rPr>
      <t>人；</t>
    </r>
    <r>
      <rPr>
        <sz val="16"/>
        <rFont val="Times New Roman"/>
        <charset val="134"/>
      </rPr>
      <t>2.</t>
    </r>
    <r>
      <rPr>
        <sz val="16"/>
        <rFont val="方正仿宋_GBK"/>
        <charset val="134"/>
      </rPr>
      <t>增加生产经营性收入</t>
    </r>
    <r>
      <rPr>
        <sz val="16"/>
        <rFont val="Times New Roman"/>
        <charset val="134"/>
      </rPr>
      <t>500</t>
    </r>
    <r>
      <rPr>
        <sz val="16"/>
        <rFont val="方正仿宋_GBK"/>
        <charset val="134"/>
      </rPr>
      <t>元</t>
    </r>
    <r>
      <rPr>
        <sz val="16"/>
        <rFont val="Times New Roman"/>
        <charset val="134"/>
      </rPr>
      <t>/</t>
    </r>
    <r>
      <rPr>
        <sz val="16"/>
        <rFont val="方正仿宋_GBK"/>
        <charset val="134"/>
      </rPr>
      <t>户</t>
    </r>
    <r>
      <rPr>
        <sz val="16"/>
        <rFont val="Times New Roman"/>
        <charset val="134"/>
      </rPr>
      <t xml:space="preserve"> •</t>
    </r>
    <r>
      <rPr>
        <sz val="16"/>
        <rFont val="方正仿宋_GBK"/>
        <charset val="134"/>
      </rPr>
      <t>年。</t>
    </r>
  </si>
  <si>
    <r>
      <rPr>
        <sz val="16"/>
        <rFont val="方正仿宋_GBK"/>
        <charset val="134"/>
      </rPr>
      <t>新建独活种植基地</t>
    </r>
    <r>
      <rPr>
        <sz val="16"/>
        <rFont val="Times New Roman"/>
        <charset val="134"/>
      </rPr>
      <t>300</t>
    </r>
    <r>
      <rPr>
        <sz val="16"/>
        <rFont val="方正仿宋_GBK"/>
        <charset val="134"/>
      </rPr>
      <t>亩，通过补助带动农户发展产业积极性，修建基地产业路长约</t>
    </r>
    <r>
      <rPr>
        <sz val="16"/>
        <rFont val="Times New Roman"/>
        <charset val="134"/>
      </rPr>
      <t>7</t>
    </r>
    <r>
      <rPr>
        <sz val="16"/>
        <rFont val="方正仿宋_GBK"/>
        <charset val="134"/>
      </rPr>
      <t>公里、宽</t>
    </r>
    <r>
      <rPr>
        <sz val="16"/>
        <rFont val="Times New Roman"/>
        <charset val="134"/>
      </rPr>
      <t>0.8</t>
    </r>
    <r>
      <rPr>
        <sz val="16"/>
        <rFont val="方正仿宋_GBK"/>
        <charset val="134"/>
      </rPr>
      <t>米产业路</t>
    </r>
  </si>
  <si>
    <r>
      <rPr>
        <sz val="16"/>
        <rFont val="方正仿宋_GBK"/>
        <charset val="134"/>
      </rPr>
      <t>新建独活种植基地</t>
    </r>
    <r>
      <rPr>
        <sz val="16"/>
        <rFont val="Times New Roman"/>
        <charset val="134"/>
      </rPr>
      <t>300</t>
    </r>
    <r>
      <rPr>
        <sz val="16"/>
        <rFont val="方正仿宋_GBK"/>
        <charset val="134"/>
      </rPr>
      <t>亩，通过补助带动农户发展产业积极性，修建基地产业路长约</t>
    </r>
    <r>
      <rPr>
        <sz val="16"/>
        <rFont val="Times New Roman"/>
        <charset val="134"/>
      </rPr>
      <t>7</t>
    </r>
    <r>
      <rPr>
        <sz val="16"/>
        <rFont val="方正仿宋_GBK"/>
        <charset val="134"/>
      </rPr>
      <t>公里、宽</t>
    </r>
    <r>
      <rPr>
        <sz val="16"/>
        <rFont val="Times New Roman"/>
        <charset val="134"/>
      </rPr>
      <t>0.8</t>
    </r>
    <r>
      <rPr>
        <sz val="16"/>
        <rFont val="方正仿宋_GBK"/>
        <charset val="134"/>
      </rPr>
      <t>米产业路项目成本控制在</t>
    </r>
    <r>
      <rPr>
        <sz val="16"/>
        <rFont val="Times New Roman"/>
        <charset val="134"/>
      </rPr>
      <t>100</t>
    </r>
    <r>
      <rPr>
        <sz val="16"/>
        <rFont val="方正仿宋_GBK"/>
        <charset val="134"/>
      </rPr>
      <t>万元以内</t>
    </r>
  </si>
  <si>
    <r>
      <rPr>
        <sz val="16"/>
        <rFont val="方正仿宋_GBK"/>
        <charset val="134"/>
      </rPr>
      <t>增加工资性收入</t>
    </r>
    <r>
      <rPr>
        <sz val="16"/>
        <rFont val="Times New Roman"/>
        <charset val="134"/>
      </rPr>
      <t>500</t>
    </r>
    <r>
      <rPr>
        <sz val="16"/>
        <rFont val="方正仿宋_GBK"/>
        <charset val="134"/>
      </rPr>
      <t>元</t>
    </r>
    <r>
      <rPr>
        <sz val="16"/>
        <rFont val="Times New Roman"/>
        <charset val="134"/>
      </rPr>
      <t>/</t>
    </r>
    <r>
      <rPr>
        <sz val="16"/>
        <rFont val="方正仿宋_GBK"/>
        <charset val="134"/>
      </rPr>
      <t>人，为农户户均减少生产经营成本</t>
    </r>
    <r>
      <rPr>
        <sz val="16"/>
        <rFont val="Times New Roman"/>
        <charset val="134"/>
      </rPr>
      <t>500</t>
    </r>
    <r>
      <rPr>
        <sz val="16"/>
        <rFont val="方正仿宋_GBK"/>
        <charset val="134"/>
      </rPr>
      <t>元</t>
    </r>
  </si>
  <si>
    <r>
      <rPr>
        <sz val="16"/>
        <rFont val="方正仿宋_GBK"/>
        <charset val="134"/>
      </rPr>
      <t>收益人口</t>
    </r>
    <r>
      <rPr>
        <sz val="16"/>
        <rFont val="Times New Roman"/>
        <charset val="134"/>
      </rPr>
      <t>41</t>
    </r>
    <r>
      <rPr>
        <sz val="16"/>
        <rFont val="方正仿宋_GBK"/>
        <charset val="134"/>
      </rPr>
      <t>余户</t>
    </r>
    <r>
      <rPr>
        <sz val="16"/>
        <rFont val="Times New Roman"/>
        <charset val="134"/>
      </rPr>
      <t>161</t>
    </r>
    <r>
      <rPr>
        <sz val="16"/>
        <rFont val="方正仿宋_GBK"/>
        <charset val="134"/>
      </rPr>
      <t>余人，其中脱贫户</t>
    </r>
    <r>
      <rPr>
        <sz val="16"/>
        <rFont val="Times New Roman"/>
        <charset val="134"/>
      </rPr>
      <t>11</t>
    </r>
    <r>
      <rPr>
        <sz val="16"/>
        <rFont val="方正仿宋_GBK"/>
        <charset val="134"/>
      </rPr>
      <t>户</t>
    </r>
    <r>
      <rPr>
        <sz val="16"/>
        <rFont val="Times New Roman"/>
        <charset val="134"/>
      </rPr>
      <t>36</t>
    </r>
  </si>
  <si>
    <r>
      <rPr>
        <sz val="16"/>
        <rFont val="方正仿宋_GBK"/>
        <charset val="134"/>
      </rPr>
      <t>城口县</t>
    </r>
    <r>
      <rPr>
        <sz val="16"/>
        <rFont val="Times New Roman"/>
        <charset val="134"/>
      </rPr>
      <t>2024</t>
    </r>
    <r>
      <rPr>
        <sz val="16"/>
        <rFont val="方正仿宋_GBK"/>
        <charset val="134"/>
      </rPr>
      <t>年明中乡金池村黑标老腊肉及原材料生产示范区培育项目</t>
    </r>
  </si>
  <si>
    <r>
      <rPr>
        <sz val="16"/>
        <rFont val="方正仿宋_GBK"/>
        <charset val="134"/>
      </rPr>
      <t>在金池村平均海拔</t>
    </r>
    <r>
      <rPr>
        <sz val="16"/>
        <rFont val="Times New Roman"/>
        <charset val="134"/>
      </rPr>
      <t>1200</t>
    </r>
    <r>
      <rPr>
        <sz val="16"/>
        <rFont val="方正仿宋_GBK"/>
        <charset val="134"/>
      </rPr>
      <t>米以上的潼关片区为主打造示范区</t>
    </r>
    <r>
      <rPr>
        <sz val="16"/>
        <rFont val="Times New Roman"/>
        <charset val="134"/>
      </rPr>
      <t>:1.</t>
    </r>
    <r>
      <rPr>
        <sz val="16"/>
        <rFont val="方正仿宋_GBK"/>
        <charset val="134"/>
      </rPr>
      <t>改造升级老腊肉加工作坊</t>
    </r>
    <r>
      <rPr>
        <sz val="16"/>
        <rFont val="Times New Roman"/>
        <charset val="134"/>
      </rPr>
      <t>1</t>
    </r>
    <r>
      <rPr>
        <sz val="16"/>
        <rFont val="方正仿宋_GBK"/>
        <charset val="134"/>
      </rPr>
      <t>个，根据实施方案确定是否采取股权化改革方式；</t>
    </r>
    <r>
      <rPr>
        <sz val="16"/>
        <rFont val="Times New Roman"/>
        <charset val="134"/>
      </rPr>
      <t>2.</t>
    </r>
    <r>
      <rPr>
        <sz val="16"/>
        <rFont val="方正仿宋_GBK"/>
        <charset val="134"/>
      </rPr>
      <t>引进三元种猪</t>
    </r>
    <r>
      <rPr>
        <sz val="16"/>
        <rFont val="Times New Roman"/>
        <charset val="134"/>
      </rPr>
      <t>50</t>
    </r>
    <r>
      <rPr>
        <sz val="16"/>
        <rFont val="方正仿宋_GBK"/>
        <charset val="134"/>
      </rPr>
      <t>头，并按照</t>
    </r>
    <r>
      <rPr>
        <sz val="16"/>
        <rFont val="Times New Roman"/>
        <charset val="134"/>
      </rPr>
      <t>1000</t>
    </r>
    <r>
      <rPr>
        <sz val="16"/>
        <rFont val="方正仿宋_GBK"/>
        <charset val="134"/>
      </rPr>
      <t>元</t>
    </r>
    <r>
      <rPr>
        <sz val="16"/>
        <rFont val="Times New Roman"/>
        <charset val="134"/>
      </rPr>
      <t>/</t>
    </r>
    <r>
      <rPr>
        <sz val="16"/>
        <rFont val="方正仿宋_GBK"/>
        <charset val="134"/>
      </rPr>
      <t>头的标准予以补助；</t>
    </r>
    <r>
      <rPr>
        <sz val="16"/>
        <rFont val="Times New Roman"/>
        <charset val="134"/>
      </rPr>
      <t>3.</t>
    </r>
    <r>
      <rPr>
        <sz val="16"/>
        <rFont val="方正仿宋_GBK"/>
        <charset val="134"/>
      </rPr>
      <t>按照统一规范改建圈舍</t>
    </r>
    <r>
      <rPr>
        <sz val="16"/>
        <rFont val="Times New Roman"/>
        <charset val="134"/>
      </rPr>
      <t>1200m³</t>
    </r>
    <r>
      <rPr>
        <sz val="16"/>
        <rFont val="方正仿宋_GBK"/>
        <charset val="134"/>
      </rPr>
      <t>，优化粪污处理；</t>
    </r>
    <r>
      <rPr>
        <sz val="16"/>
        <rFont val="Times New Roman"/>
        <charset val="134"/>
      </rPr>
      <t>4.</t>
    </r>
    <r>
      <rPr>
        <sz val="16"/>
        <rFont val="方正仿宋_GBK"/>
        <charset val="134"/>
      </rPr>
      <t>给予辖区内生猪品种成功改良为内三元并养殖的养殖户给予一定补助，按照</t>
    </r>
    <r>
      <rPr>
        <sz val="16"/>
        <rFont val="Times New Roman"/>
        <charset val="134"/>
      </rPr>
      <t>100</t>
    </r>
    <r>
      <rPr>
        <sz val="16"/>
        <rFont val="方正仿宋_GBK"/>
        <charset val="134"/>
      </rPr>
      <t>元</t>
    </r>
    <r>
      <rPr>
        <sz val="16"/>
        <rFont val="Times New Roman"/>
        <charset val="134"/>
      </rPr>
      <t>/</t>
    </r>
    <r>
      <rPr>
        <sz val="16"/>
        <rFont val="方正仿宋_GBK"/>
        <charset val="134"/>
      </rPr>
      <t>头的标准补助</t>
    </r>
    <r>
      <rPr>
        <sz val="16"/>
        <rFont val="Times New Roman"/>
        <charset val="134"/>
      </rPr>
      <t>2000</t>
    </r>
    <r>
      <rPr>
        <sz val="16"/>
        <rFont val="方正仿宋_GBK"/>
        <charset val="134"/>
      </rPr>
      <t>头；</t>
    </r>
    <r>
      <rPr>
        <sz val="16"/>
        <rFont val="Times New Roman"/>
        <charset val="134"/>
      </rPr>
      <t>5.</t>
    </r>
    <r>
      <rPr>
        <sz val="16"/>
        <rFont val="方正仿宋_GBK"/>
        <charset val="134"/>
      </rPr>
      <t>黑标老腊肉原材料生产示范区环境治理；</t>
    </r>
    <r>
      <rPr>
        <sz val="16"/>
        <rFont val="Times New Roman"/>
        <charset val="134"/>
      </rPr>
      <t>6.</t>
    </r>
    <r>
      <rPr>
        <sz val="16"/>
        <rFont val="方正仿宋_GBK"/>
        <charset val="134"/>
      </rPr>
      <t>与林芝汇合作开展订单联结；</t>
    </r>
    <r>
      <rPr>
        <sz val="16"/>
        <rFont val="Times New Roman"/>
        <charset val="134"/>
      </rPr>
      <t>7.</t>
    </r>
    <r>
      <rPr>
        <sz val="16"/>
        <rFont val="方正仿宋_GBK"/>
        <charset val="134"/>
      </rPr>
      <t>开展养殖技术培训</t>
    </r>
    <r>
      <rPr>
        <sz val="16"/>
        <rFont val="Times New Roman"/>
        <charset val="134"/>
      </rPr>
      <t>3</t>
    </r>
    <r>
      <rPr>
        <sz val="16"/>
        <rFont val="方正仿宋_GBK"/>
        <charset val="134"/>
      </rPr>
      <t>次以上，建成整村全年出栏商品猪</t>
    </r>
    <r>
      <rPr>
        <sz val="16"/>
        <rFont val="Times New Roman"/>
        <charset val="134"/>
      </rPr>
      <t>3000</t>
    </r>
    <r>
      <rPr>
        <sz val="16"/>
        <rFont val="方正仿宋_GBK"/>
        <charset val="134"/>
      </rPr>
      <t>头、年产老腊肉</t>
    </r>
    <r>
      <rPr>
        <sz val="16"/>
        <rFont val="Times New Roman"/>
        <charset val="134"/>
      </rPr>
      <t>100</t>
    </r>
    <r>
      <rPr>
        <sz val="16"/>
        <rFont val="方正仿宋_GBK"/>
        <charset val="134"/>
      </rPr>
      <t>吨以上的生猪老腊肉产业示范村。</t>
    </r>
  </si>
  <si>
    <t>金池村</t>
  </si>
  <si>
    <r>
      <rPr>
        <sz val="16"/>
        <rFont val="方正仿宋_GBK"/>
        <charset val="134"/>
      </rPr>
      <t>该项目的实施一是可带动周边脱贫人口</t>
    </r>
    <r>
      <rPr>
        <sz val="16"/>
        <rFont val="Times New Roman"/>
        <charset val="134"/>
      </rPr>
      <t>3</t>
    </r>
    <r>
      <rPr>
        <sz val="16"/>
        <rFont val="方正仿宋_GBK"/>
        <charset val="134"/>
      </rPr>
      <t>人以上就业，人均增加工资性收入</t>
    </r>
    <r>
      <rPr>
        <sz val="16"/>
        <rFont val="Times New Roman"/>
        <charset val="134"/>
      </rPr>
      <t>5000</t>
    </r>
    <r>
      <rPr>
        <sz val="16"/>
        <rFont val="方正仿宋_GBK"/>
        <charset val="134"/>
      </rPr>
      <t>元以上；二是可为集体经济组织带来年增收约</t>
    </r>
    <r>
      <rPr>
        <sz val="16"/>
        <rFont val="Times New Roman"/>
        <charset val="134"/>
      </rPr>
      <t>3</t>
    </r>
    <r>
      <rPr>
        <sz val="16"/>
        <rFont val="方正仿宋_GBK"/>
        <charset val="134"/>
      </rPr>
      <t>万元；三是提升我乡整体生猪老腊肉产品质量，提高市场竞争力；三是带动</t>
    </r>
    <r>
      <rPr>
        <sz val="16"/>
        <rFont val="Times New Roman"/>
        <charset val="134"/>
      </rPr>
      <t>90</t>
    </r>
    <r>
      <rPr>
        <sz val="16"/>
        <rFont val="方正仿宋_GBK"/>
        <charset val="134"/>
      </rPr>
      <t>余户规模化标准化发展生猪老腊肉产业，户均可增加生产经营性收入</t>
    </r>
    <r>
      <rPr>
        <sz val="16"/>
        <rFont val="Times New Roman"/>
        <charset val="134"/>
      </rPr>
      <t>8000</t>
    </r>
    <r>
      <rPr>
        <sz val="16"/>
        <rFont val="方正仿宋_GBK"/>
        <charset val="134"/>
      </rPr>
      <t>元以上；四是提升整村环境质量，提升群众生产生活满意度。</t>
    </r>
  </si>
  <si>
    <r>
      <rPr>
        <sz val="16"/>
        <rFont val="方正仿宋_GBK"/>
        <charset val="134"/>
      </rPr>
      <t>一、群众参与：</t>
    </r>
    <r>
      <rPr>
        <sz val="16"/>
        <rFont val="Times New Roman"/>
        <charset val="134"/>
      </rPr>
      <t>20</t>
    </r>
    <r>
      <rPr>
        <sz val="16"/>
        <rFont val="方正仿宋_GBK"/>
        <charset val="134"/>
      </rPr>
      <t>名群众代表参与项目前期决议，</t>
    </r>
    <r>
      <rPr>
        <sz val="16"/>
        <rFont val="Times New Roman"/>
        <charset val="134"/>
      </rPr>
      <t>6</t>
    </r>
    <r>
      <rPr>
        <sz val="16"/>
        <rFont val="方正仿宋_GBK"/>
        <charset val="134"/>
      </rPr>
      <t>人参与项目实施过程中的监督；</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可提供就业岗位</t>
    </r>
    <r>
      <rPr>
        <sz val="16"/>
        <rFont val="Times New Roman"/>
        <charset val="134"/>
      </rPr>
      <t>3</t>
    </r>
    <r>
      <rPr>
        <sz val="16"/>
        <rFont val="方正仿宋_GBK"/>
        <charset val="134"/>
      </rPr>
      <t>个以上，增加工资性收入</t>
    </r>
    <r>
      <rPr>
        <sz val="16"/>
        <rFont val="Times New Roman"/>
        <charset val="134"/>
      </rPr>
      <t>5000</t>
    </r>
    <r>
      <rPr>
        <sz val="16"/>
        <rFont val="方正仿宋_GBK"/>
        <charset val="134"/>
      </rPr>
      <t>元</t>
    </r>
    <r>
      <rPr>
        <sz val="16"/>
        <rFont val="Times New Roman"/>
        <charset val="134"/>
      </rPr>
      <t>/</t>
    </r>
    <r>
      <rPr>
        <sz val="16"/>
        <rFont val="方正仿宋_GBK"/>
        <charset val="134"/>
      </rPr>
      <t>人</t>
    </r>
    <r>
      <rPr>
        <sz val="16"/>
        <rFont val="Times New Roman"/>
        <charset val="134"/>
      </rPr>
      <t xml:space="preserve"> •</t>
    </r>
    <r>
      <rPr>
        <sz val="16"/>
        <rFont val="方正仿宋_GBK"/>
        <charset val="134"/>
      </rPr>
      <t>年；</t>
    </r>
    <r>
      <rPr>
        <sz val="16"/>
        <rFont val="Times New Roman"/>
        <charset val="134"/>
      </rPr>
      <t xml:space="preserve">
2.</t>
    </r>
    <r>
      <rPr>
        <sz val="16"/>
        <rFont val="方正仿宋_GBK"/>
        <charset val="134"/>
      </rPr>
      <t>该项目实施可为金池村股份经济合作联合社增加收入</t>
    </r>
    <r>
      <rPr>
        <sz val="16"/>
        <rFont val="Times New Roman"/>
        <charset val="134"/>
      </rPr>
      <t>3</t>
    </r>
    <r>
      <rPr>
        <sz val="16"/>
        <rFont val="方正仿宋_GBK"/>
        <charset val="134"/>
      </rPr>
      <t>万元</t>
    </r>
    <r>
      <rPr>
        <sz val="16"/>
        <rFont val="Times New Roman"/>
        <charset val="134"/>
      </rPr>
      <t>/</t>
    </r>
    <r>
      <rPr>
        <sz val="16"/>
        <rFont val="方正仿宋_GBK"/>
        <charset val="134"/>
      </rPr>
      <t>年，为农户增加分红收入</t>
    </r>
    <r>
      <rPr>
        <sz val="16"/>
        <rFont val="Times New Roman"/>
        <charset val="134"/>
      </rPr>
      <t>25</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t>
    </r>
    <r>
      <rPr>
        <sz val="16"/>
        <rFont val="Times New Roman"/>
        <charset val="134"/>
      </rPr>
      <t xml:space="preserve">
3.</t>
    </r>
    <r>
      <rPr>
        <sz val="16"/>
        <rFont val="方正仿宋_GBK"/>
        <charset val="134"/>
      </rPr>
      <t>带动</t>
    </r>
    <r>
      <rPr>
        <sz val="16"/>
        <rFont val="Times New Roman"/>
        <charset val="134"/>
      </rPr>
      <t>90</t>
    </r>
    <r>
      <rPr>
        <sz val="16"/>
        <rFont val="方正仿宋_GBK"/>
        <charset val="134"/>
      </rPr>
      <t>余户规模化标准化发展生猪老腊肉产业，户均可增加生产经营性收入</t>
    </r>
    <r>
      <rPr>
        <sz val="16"/>
        <rFont val="Times New Roman"/>
        <charset val="134"/>
      </rPr>
      <t>8000</t>
    </r>
    <r>
      <rPr>
        <sz val="16"/>
        <rFont val="方正仿宋_GBK"/>
        <charset val="134"/>
      </rPr>
      <t>元</t>
    </r>
    <r>
      <rPr>
        <sz val="16"/>
        <rFont val="Times New Roman"/>
        <charset val="134"/>
      </rPr>
      <t>/</t>
    </r>
    <r>
      <rPr>
        <sz val="16"/>
        <rFont val="方正仿宋_GBK"/>
        <charset val="134"/>
      </rPr>
      <t>户</t>
    </r>
    <r>
      <rPr>
        <sz val="16"/>
        <rFont val="Times New Roman"/>
        <charset val="134"/>
      </rPr>
      <t xml:space="preserve"> •</t>
    </r>
    <r>
      <rPr>
        <sz val="16"/>
        <rFont val="方正仿宋_GBK"/>
        <charset val="134"/>
      </rPr>
      <t>年。</t>
    </r>
  </si>
  <si>
    <r>
      <rPr>
        <sz val="16"/>
        <rFont val="Times New Roman"/>
        <charset val="134"/>
      </rPr>
      <t>1.1.</t>
    </r>
    <r>
      <rPr>
        <sz val="16"/>
        <rFont val="方正仿宋_GBK"/>
        <charset val="134"/>
      </rPr>
      <t>可提供就业岗位</t>
    </r>
    <r>
      <rPr>
        <sz val="16"/>
        <rFont val="Times New Roman"/>
        <charset val="134"/>
      </rPr>
      <t>3</t>
    </r>
    <r>
      <rPr>
        <sz val="16"/>
        <rFont val="方正仿宋_GBK"/>
        <charset val="134"/>
      </rPr>
      <t>个以上，增加工资性收入</t>
    </r>
    <r>
      <rPr>
        <sz val="16"/>
        <rFont val="Times New Roman"/>
        <charset val="134"/>
      </rPr>
      <t>5000</t>
    </r>
    <r>
      <rPr>
        <sz val="16"/>
        <rFont val="方正仿宋_GBK"/>
        <charset val="134"/>
      </rPr>
      <t>元</t>
    </r>
    <r>
      <rPr>
        <sz val="16"/>
        <rFont val="Times New Roman"/>
        <charset val="134"/>
      </rPr>
      <t>/</t>
    </r>
    <r>
      <rPr>
        <sz val="16"/>
        <rFont val="方正仿宋_GBK"/>
        <charset val="134"/>
      </rPr>
      <t>人</t>
    </r>
    <r>
      <rPr>
        <sz val="16"/>
        <rFont val="Times New Roman"/>
        <charset val="134"/>
      </rPr>
      <t xml:space="preserve"> •</t>
    </r>
    <r>
      <rPr>
        <sz val="16"/>
        <rFont val="方正仿宋_GBK"/>
        <charset val="134"/>
      </rPr>
      <t>年；</t>
    </r>
    <r>
      <rPr>
        <sz val="16"/>
        <rFont val="Times New Roman"/>
        <charset val="134"/>
      </rPr>
      <t>2.</t>
    </r>
    <r>
      <rPr>
        <sz val="16"/>
        <rFont val="方正仿宋_GBK"/>
        <charset val="134"/>
      </rPr>
      <t>为农户增加分红收入</t>
    </r>
    <r>
      <rPr>
        <sz val="16"/>
        <rFont val="Times New Roman"/>
        <charset val="134"/>
      </rPr>
      <t>25</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t>
    </r>
    <r>
      <rPr>
        <sz val="16"/>
        <rFont val="Times New Roman"/>
        <charset val="134"/>
      </rPr>
      <t>3.</t>
    </r>
    <r>
      <rPr>
        <sz val="16"/>
        <rFont val="方正仿宋_GBK"/>
        <charset val="134"/>
      </rPr>
      <t>户均可增加生产经营性收入</t>
    </r>
    <r>
      <rPr>
        <sz val="16"/>
        <rFont val="Times New Roman"/>
        <charset val="134"/>
      </rPr>
      <t>8000</t>
    </r>
    <r>
      <rPr>
        <sz val="16"/>
        <rFont val="方正仿宋_GBK"/>
        <charset val="134"/>
      </rPr>
      <t>元</t>
    </r>
    <r>
      <rPr>
        <sz val="16"/>
        <rFont val="Times New Roman"/>
        <charset val="134"/>
      </rPr>
      <t>/</t>
    </r>
    <r>
      <rPr>
        <sz val="16"/>
        <rFont val="方正仿宋_GBK"/>
        <charset val="134"/>
      </rPr>
      <t>户</t>
    </r>
    <r>
      <rPr>
        <sz val="16"/>
        <rFont val="Times New Roman"/>
        <charset val="134"/>
      </rPr>
      <t xml:space="preserve"> •</t>
    </r>
    <r>
      <rPr>
        <sz val="16"/>
        <rFont val="方正仿宋_GBK"/>
        <charset val="134"/>
      </rPr>
      <t>年。</t>
    </r>
  </si>
  <si>
    <r>
      <rPr>
        <sz val="16"/>
        <rFont val="方正仿宋_GBK"/>
        <charset val="134"/>
      </rPr>
      <t>新建腊肉加工坊</t>
    </r>
    <r>
      <rPr>
        <sz val="16"/>
        <rFont val="Times New Roman"/>
        <charset val="134"/>
      </rPr>
      <t>1</t>
    </r>
    <r>
      <rPr>
        <sz val="16"/>
        <rFont val="方正仿宋_GBK"/>
        <charset val="134"/>
      </rPr>
      <t>个，包含腊肉烘干房约</t>
    </r>
    <r>
      <rPr>
        <sz val="16"/>
        <rFont val="Times New Roman"/>
        <charset val="134"/>
      </rPr>
      <t>110</t>
    </r>
    <r>
      <rPr>
        <sz val="16"/>
        <rFont val="方正仿宋_GBK"/>
        <charset val="134"/>
      </rPr>
      <t>㎡、修建水池</t>
    </r>
    <r>
      <rPr>
        <sz val="16"/>
        <rFont val="Times New Roman"/>
        <charset val="134"/>
      </rPr>
      <t>30m³</t>
    </r>
    <r>
      <rPr>
        <sz val="16"/>
        <rFont val="方正仿宋_GBK"/>
        <charset val="134"/>
      </rPr>
      <t>、屠宰房</t>
    </r>
    <r>
      <rPr>
        <sz val="16"/>
        <rFont val="Times New Roman"/>
        <charset val="134"/>
      </rPr>
      <t>40</t>
    </r>
    <r>
      <rPr>
        <sz val="16"/>
        <rFont val="方正仿宋_GBK"/>
        <charset val="134"/>
      </rPr>
      <t>㎡、污水处理池</t>
    </r>
    <r>
      <rPr>
        <sz val="16"/>
        <rFont val="Times New Roman"/>
        <charset val="134"/>
      </rPr>
      <t>50m³</t>
    </r>
    <r>
      <rPr>
        <sz val="16"/>
        <rFont val="方正仿宋_GBK"/>
        <charset val="134"/>
      </rPr>
      <t>；</t>
    </r>
    <r>
      <rPr>
        <sz val="16"/>
        <rFont val="Times New Roman"/>
        <charset val="134"/>
      </rPr>
      <t xml:space="preserve">
</t>
    </r>
    <r>
      <rPr>
        <sz val="16"/>
        <rFont val="方正仿宋_GBK"/>
        <charset val="134"/>
      </rPr>
      <t>支持</t>
    </r>
    <r>
      <rPr>
        <sz val="16"/>
        <rFont val="Times New Roman"/>
        <charset val="134"/>
      </rPr>
      <t>11</t>
    </r>
    <r>
      <rPr>
        <sz val="16"/>
        <rFont val="方正仿宋_GBK"/>
        <charset val="134"/>
      </rPr>
      <t>户生猪养殖大户扩建圈舍</t>
    </r>
    <r>
      <rPr>
        <sz val="16"/>
        <rFont val="Times New Roman"/>
        <charset val="134"/>
      </rPr>
      <t>850</t>
    </r>
    <r>
      <rPr>
        <sz val="16"/>
        <rFont val="方正仿宋_GBK"/>
        <charset val="134"/>
      </rPr>
      <t>㎡、新建化粪池</t>
    </r>
    <r>
      <rPr>
        <sz val="16"/>
        <rFont val="Times New Roman"/>
        <charset val="134"/>
      </rPr>
      <t>700m³</t>
    </r>
    <r>
      <rPr>
        <sz val="16"/>
        <rFont val="方正仿宋_GBK"/>
        <charset val="134"/>
      </rPr>
      <t>；</t>
    </r>
    <r>
      <rPr>
        <sz val="16"/>
        <rFont val="Times New Roman"/>
        <charset val="134"/>
      </rPr>
      <t xml:space="preserve">
</t>
    </r>
    <r>
      <rPr>
        <sz val="16"/>
        <rFont val="方正仿宋_GBK"/>
        <charset val="134"/>
      </rPr>
      <t>新建</t>
    </r>
    <r>
      <rPr>
        <sz val="16"/>
        <rFont val="Times New Roman"/>
        <charset val="134"/>
      </rPr>
      <t>50m³</t>
    </r>
    <r>
      <rPr>
        <sz val="16"/>
        <rFont val="方正仿宋_GBK"/>
        <charset val="134"/>
      </rPr>
      <t>冷藏库</t>
    </r>
    <r>
      <rPr>
        <sz val="16"/>
        <rFont val="Times New Roman"/>
        <charset val="134"/>
      </rPr>
      <t>1</t>
    </r>
    <r>
      <rPr>
        <sz val="16"/>
        <rFont val="方正仿宋_GBK"/>
        <charset val="134"/>
      </rPr>
      <t>个；</t>
    </r>
    <r>
      <rPr>
        <sz val="16"/>
        <rFont val="Times New Roman"/>
        <charset val="134"/>
      </rPr>
      <t xml:space="preserve">
</t>
    </r>
    <r>
      <rPr>
        <sz val="16"/>
        <rFont val="方正仿宋_GBK"/>
        <charset val="134"/>
      </rPr>
      <t>补助能繁母猪和种公猪</t>
    </r>
    <r>
      <rPr>
        <sz val="16"/>
        <rFont val="Times New Roman"/>
        <charset val="134"/>
      </rPr>
      <t>100</t>
    </r>
    <r>
      <rPr>
        <sz val="16"/>
        <rFont val="方正仿宋_GBK"/>
        <charset val="134"/>
      </rPr>
      <t>头（</t>
    </r>
    <r>
      <rPr>
        <sz val="16"/>
        <rFont val="Times New Roman"/>
        <charset val="134"/>
      </rPr>
      <t>1000</t>
    </r>
    <r>
      <rPr>
        <sz val="16"/>
        <rFont val="方正仿宋_GBK"/>
        <charset val="134"/>
      </rPr>
      <t>元</t>
    </r>
    <r>
      <rPr>
        <sz val="16"/>
        <rFont val="Times New Roman"/>
        <charset val="134"/>
      </rPr>
      <t>/</t>
    </r>
    <r>
      <rPr>
        <sz val="16"/>
        <rFont val="方正仿宋_GBK"/>
        <charset val="134"/>
      </rPr>
      <t>头），补助生猪</t>
    </r>
    <r>
      <rPr>
        <sz val="16"/>
        <rFont val="Times New Roman"/>
        <charset val="134"/>
      </rPr>
      <t>2000</t>
    </r>
    <r>
      <rPr>
        <sz val="16"/>
        <rFont val="方正仿宋_GBK"/>
        <charset val="134"/>
      </rPr>
      <t>头（</t>
    </r>
    <r>
      <rPr>
        <sz val="16"/>
        <rFont val="Times New Roman"/>
        <charset val="134"/>
      </rPr>
      <t>100</t>
    </r>
    <r>
      <rPr>
        <sz val="16"/>
        <rFont val="方正仿宋_GBK"/>
        <charset val="134"/>
      </rPr>
      <t>元</t>
    </r>
    <r>
      <rPr>
        <sz val="16"/>
        <rFont val="Times New Roman"/>
        <charset val="134"/>
      </rPr>
      <t>/</t>
    </r>
    <r>
      <rPr>
        <sz val="16"/>
        <rFont val="方正仿宋_GBK"/>
        <charset val="134"/>
      </rPr>
      <t>头）</t>
    </r>
    <r>
      <rPr>
        <sz val="16"/>
        <rFont val="Times New Roman"/>
        <charset val="134"/>
      </rPr>
      <t xml:space="preserve">
</t>
    </r>
  </si>
  <si>
    <r>
      <rPr>
        <sz val="16"/>
        <rFont val="Times New Roman"/>
        <charset val="134"/>
      </rPr>
      <t>1.</t>
    </r>
    <r>
      <rPr>
        <sz val="16"/>
        <rFont val="方正仿宋_GBK"/>
        <charset val="134"/>
      </rPr>
      <t>改造升级老腊肉加工作坊</t>
    </r>
    <r>
      <rPr>
        <sz val="16"/>
        <rFont val="Times New Roman"/>
        <charset val="134"/>
      </rPr>
      <t>1</t>
    </r>
    <r>
      <rPr>
        <sz val="16"/>
        <rFont val="方正仿宋_GBK"/>
        <charset val="134"/>
      </rPr>
      <t>个；</t>
    </r>
    <r>
      <rPr>
        <sz val="16"/>
        <rFont val="Times New Roman"/>
        <charset val="134"/>
      </rPr>
      <t>2.</t>
    </r>
    <r>
      <rPr>
        <sz val="16"/>
        <rFont val="方正仿宋_GBK"/>
        <charset val="134"/>
      </rPr>
      <t>引进三元种猪</t>
    </r>
    <r>
      <rPr>
        <sz val="16"/>
        <rFont val="Times New Roman"/>
        <charset val="134"/>
      </rPr>
      <t>50</t>
    </r>
    <r>
      <rPr>
        <sz val="16"/>
        <rFont val="方正仿宋_GBK"/>
        <charset val="134"/>
      </rPr>
      <t>头，并补助</t>
    </r>
    <r>
      <rPr>
        <sz val="16"/>
        <rFont val="Times New Roman"/>
        <charset val="134"/>
      </rPr>
      <t>1000</t>
    </r>
    <r>
      <rPr>
        <sz val="16"/>
        <rFont val="方正仿宋_GBK"/>
        <charset val="134"/>
      </rPr>
      <t>元</t>
    </r>
    <r>
      <rPr>
        <sz val="16"/>
        <rFont val="Times New Roman"/>
        <charset val="134"/>
      </rPr>
      <t>/</t>
    </r>
    <r>
      <rPr>
        <sz val="16"/>
        <rFont val="方正仿宋_GBK"/>
        <charset val="134"/>
      </rPr>
      <t>头；</t>
    </r>
    <r>
      <rPr>
        <sz val="16"/>
        <rFont val="Times New Roman"/>
        <charset val="134"/>
      </rPr>
      <t>3.</t>
    </r>
    <r>
      <rPr>
        <sz val="16"/>
        <rFont val="方正仿宋_GBK"/>
        <charset val="134"/>
      </rPr>
      <t>改建圈舍</t>
    </r>
    <r>
      <rPr>
        <sz val="16"/>
        <rFont val="Times New Roman"/>
        <charset val="134"/>
      </rPr>
      <t>1200m³</t>
    </r>
    <r>
      <rPr>
        <sz val="16"/>
        <rFont val="方正仿宋_GBK"/>
        <charset val="134"/>
      </rPr>
      <t>；</t>
    </r>
    <r>
      <rPr>
        <sz val="16"/>
        <rFont val="Times New Roman"/>
        <charset val="134"/>
      </rPr>
      <t>4.</t>
    </r>
    <r>
      <rPr>
        <sz val="16"/>
        <rFont val="方正仿宋_GBK"/>
        <charset val="134"/>
      </rPr>
      <t>给予辖区内生猪品种成功改良为内三元并养殖的养殖户给予一定补助，按住</t>
    </r>
    <r>
      <rPr>
        <sz val="16"/>
        <rFont val="Times New Roman"/>
        <charset val="134"/>
      </rPr>
      <t>100</t>
    </r>
    <r>
      <rPr>
        <sz val="16"/>
        <rFont val="方正仿宋_GBK"/>
        <charset val="134"/>
      </rPr>
      <t>元</t>
    </r>
    <r>
      <rPr>
        <sz val="16"/>
        <rFont val="Times New Roman"/>
        <charset val="134"/>
      </rPr>
      <t>/</t>
    </r>
    <r>
      <rPr>
        <sz val="16"/>
        <rFont val="方正仿宋_GBK"/>
        <charset val="134"/>
      </rPr>
      <t>头的标准补助</t>
    </r>
    <r>
      <rPr>
        <sz val="16"/>
        <rFont val="Times New Roman"/>
        <charset val="134"/>
      </rPr>
      <t>2000</t>
    </r>
    <r>
      <rPr>
        <sz val="16"/>
        <rFont val="方正仿宋_GBK"/>
        <charset val="134"/>
      </rPr>
      <t>头；</t>
    </r>
    <r>
      <rPr>
        <sz val="16"/>
        <rFont val="Times New Roman"/>
        <charset val="134"/>
      </rPr>
      <t>5.</t>
    </r>
    <r>
      <rPr>
        <sz val="16"/>
        <rFont val="方正仿宋_GBK"/>
        <charset val="134"/>
      </rPr>
      <t>黑标老腊肉原材料生产示范区环境治理；</t>
    </r>
    <r>
      <rPr>
        <sz val="16"/>
        <rFont val="Times New Roman"/>
        <charset val="134"/>
      </rPr>
      <t>6.</t>
    </r>
    <r>
      <rPr>
        <sz val="16"/>
        <rFont val="方正仿宋_GBK"/>
        <charset val="134"/>
      </rPr>
      <t>与林芝汇合作开展订单联结；</t>
    </r>
    <r>
      <rPr>
        <sz val="16"/>
        <rFont val="Times New Roman"/>
        <charset val="134"/>
      </rPr>
      <t>7.</t>
    </r>
    <r>
      <rPr>
        <sz val="16"/>
        <rFont val="方正仿宋_GBK"/>
        <charset val="134"/>
      </rPr>
      <t>开展养殖技术培训</t>
    </r>
    <r>
      <rPr>
        <sz val="16"/>
        <rFont val="Times New Roman"/>
        <charset val="134"/>
      </rPr>
      <t>3</t>
    </r>
    <r>
      <rPr>
        <sz val="16"/>
        <rFont val="方正仿宋_GBK"/>
        <charset val="134"/>
      </rPr>
      <t>次以上</t>
    </r>
  </si>
  <si>
    <r>
      <rPr>
        <sz val="16"/>
        <rFont val="方正仿宋_GBK"/>
        <charset val="134"/>
      </rPr>
      <t>增加工资性收入</t>
    </r>
    <r>
      <rPr>
        <sz val="16"/>
        <rFont val="Times New Roman"/>
        <charset val="134"/>
      </rPr>
      <t>5000</t>
    </r>
    <r>
      <rPr>
        <sz val="16"/>
        <rFont val="方正仿宋_GBK"/>
        <charset val="134"/>
      </rPr>
      <t>元</t>
    </r>
    <r>
      <rPr>
        <sz val="16"/>
        <rFont val="Times New Roman"/>
        <charset val="134"/>
      </rPr>
      <t>/</t>
    </r>
    <r>
      <rPr>
        <sz val="16"/>
        <rFont val="方正仿宋_GBK"/>
        <charset val="134"/>
      </rPr>
      <t>人</t>
    </r>
    <r>
      <rPr>
        <sz val="16"/>
        <rFont val="Times New Roman"/>
        <charset val="134"/>
      </rPr>
      <t xml:space="preserve"> •</t>
    </r>
    <r>
      <rPr>
        <sz val="16"/>
        <rFont val="方正仿宋_GBK"/>
        <charset val="134"/>
      </rPr>
      <t>年；为金池村股份经济合作联合社增加收入</t>
    </r>
    <r>
      <rPr>
        <sz val="16"/>
        <rFont val="Times New Roman"/>
        <charset val="134"/>
      </rPr>
      <t>3</t>
    </r>
    <r>
      <rPr>
        <sz val="16"/>
        <rFont val="方正仿宋_GBK"/>
        <charset val="134"/>
      </rPr>
      <t>万元</t>
    </r>
    <r>
      <rPr>
        <sz val="16"/>
        <rFont val="Times New Roman"/>
        <charset val="134"/>
      </rPr>
      <t>/</t>
    </r>
    <r>
      <rPr>
        <sz val="16"/>
        <rFont val="方正仿宋_GBK"/>
        <charset val="134"/>
      </rPr>
      <t>年，为农户增加分红收入</t>
    </r>
    <r>
      <rPr>
        <sz val="16"/>
        <rFont val="Times New Roman"/>
        <charset val="134"/>
      </rPr>
      <t>25</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年；户均可增加生产经营性收入</t>
    </r>
    <r>
      <rPr>
        <sz val="16"/>
        <rFont val="Times New Roman"/>
        <charset val="134"/>
      </rPr>
      <t>8000</t>
    </r>
    <r>
      <rPr>
        <sz val="16"/>
        <rFont val="方正仿宋_GBK"/>
        <charset val="134"/>
      </rPr>
      <t>元</t>
    </r>
    <r>
      <rPr>
        <sz val="16"/>
        <rFont val="Times New Roman"/>
        <charset val="134"/>
      </rPr>
      <t>/</t>
    </r>
    <r>
      <rPr>
        <sz val="16"/>
        <rFont val="方正仿宋_GBK"/>
        <charset val="134"/>
      </rPr>
      <t>户</t>
    </r>
    <r>
      <rPr>
        <sz val="16"/>
        <rFont val="Times New Roman"/>
        <charset val="134"/>
      </rPr>
      <t xml:space="preserve"> •</t>
    </r>
    <r>
      <rPr>
        <sz val="16"/>
        <rFont val="方正仿宋_GBK"/>
        <charset val="134"/>
      </rPr>
      <t>年。</t>
    </r>
  </si>
  <si>
    <r>
      <rPr>
        <sz val="16"/>
        <rFont val="方正仿宋_GBK"/>
        <charset val="134"/>
      </rPr>
      <t>受益农户大</t>
    </r>
    <r>
      <rPr>
        <sz val="16"/>
        <rFont val="Times New Roman"/>
        <charset val="134"/>
      </rPr>
      <t>≥90</t>
    </r>
    <r>
      <rPr>
        <sz val="16"/>
        <rFont val="方正仿宋_GBK"/>
        <charset val="134"/>
      </rPr>
      <t>户</t>
    </r>
  </si>
  <si>
    <r>
      <rPr>
        <sz val="16"/>
        <rFont val="方正仿宋_GBK"/>
        <charset val="134"/>
      </rPr>
      <t>工程设计使用年限</t>
    </r>
    <r>
      <rPr>
        <sz val="16"/>
        <rFont val="Times New Roman"/>
        <charset val="134"/>
      </rPr>
      <t>≥10</t>
    </r>
    <r>
      <rPr>
        <sz val="16"/>
        <rFont val="方正仿宋_GBK"/>
        <charset val="134"/>
      </rPr>
      <t>年</t>
    </r>
  </si>
  <si>
    <t>城口县明中乡云燕村贝母基地基础设施建设</t>
  </si>
  <si>
    <r>
      <rPr>
        <sz val="16"/>
        <rFont val="方正仿宋_GBK"/>
        <charset val="134"/>
      </rPr>
      <t>采取农户自发种植的方式扩建贝母基地</t>
    </r>
    <r>
      <rPr>
        <sz val="16"/>
        <rFont val="Times New Roman"/>
        <charset val="134"/>
      </rPr>
      <t>20</t>
    </r>
    <r>
      <rPr>
        <sz val="16"/>
        <rFont val="方正仿宋_GBK"/>
        <charset val="134"/>
      </rPr>
      <t>亩，新建保坎</t>
    </r>
    <r>
      <rPr>
        <sz val="16"/>
        <rFont val="Times New Roman"/>
        <charset val="134"/>
      </rPr>
      <t>500</t>
    </r>
    <r>
      <rPr>
        <sz val="16"/>
        <rFont val="方正仿宋_GBK"/>
        <charset val="134"/>
      </rPr>
      <t>米，人行步道</t>
    </r>
    <r>
      <rPr>
        <sz val="16"/>
        <rFont val="Times New Roman"/>
        <charset val="134"/>
      </rPr>
      <t>500</t>
    </r>
    <r>
      <rPr>
        <sz val="16"/>
        <rFont val="方正仿宋_GBK"/>
        <charset val="134"/>
      </rPr>
      <t>米，防护栏（网）</t>
    </r>
    <r>
      <rPr>
        <sz val="16"/>
        <rFont val="Times New Roman"/>
        <charset val="134"/>
      </rPr>
      <t>500</t>
    </r>
    <r>
      <rPr>
        <sz val="16"/>
        <rFont val="方正仿宋_GBK"/>
        <charset val="134"/>
      </rPr>
      <t>米，沟渠</t>
    </r>
    <r>
      <rPr>
        <sz val="16"/>
        <rFont val="Times New Roman"/>
        <charset val="134"/>
      </rPr>
      <t>1000</t>
    </r>
    <r>
      <rPr>
        <sz val="16"/>
        <rFont val="方正仿宋_GBK"/>
        <charset val="134"/>
      </rPr>
      <t>米。</t>
    </r>
  </si>
  <si>
    <t>云燕村</t>
  </si>
  <si>
    <r>
      <rPr>
        <sz val="16"/>
        <rFont val="方正仿宋_GBK"/>
        <charset val="134"/>
      </rPr>
      <t>该项目的实施一是可带动脱贫人口</t>
    </r>
    <r>
      <rPr>
        <sz val="16"/>
        <rFont val="Times New Roman"/>
        <charset val="134"/>
      </rPr>
      <t>10</t>
    </r>
    <r>
      <rPr>
        <sz val="16"/>
        <rFont val="方正仿宋_GBK"/>
        <charset val="134"/>
      </rPr>
      <t>人以上参与务工，人均增加工资性收入</t>
    </r>
    <r>
      <rPr>
        <sz val="16"/>
        <rFont val="Times New Roman"/>
        <charset val="134"/>
      </rPr>
      <t>5000</t>
    </r>
    <r>
      <rPr>
        <sz val="16"/>
        <rFont val="方正仿宋_GBK"/>
        <charset val="134"/>
      </rPr>
      <t>元以上，二是可提升贝母基地规模示范效应，以基地带动全村农户发展中药材种植，三是可为集体经济年均带来增收</t>
    </r>
    <r>
      <rPr>
        <sz val="16"/>
        <rFont val="Times New Roman"/>
        <charset val="134"/>
      </rPr>
      <t>1</t>
    </r>
    <r>
      <rPr>
        <sz val="16"/>
        <rFont val="方正仿宋_GBK"/>
        <charset val="134"/>
      </rPr>
      <t>万元以上，为</t>
    </r>
    <r>
      <rPr>
        <sz val="16"/>
        <rFont val="Times New Roman"/>
        <charset val="134"/>
      </rPr>
      <t>256</t>
    </r>
    <r>
      <rPr>
        <sz val="16"/>
        <rFont val="方正仿宋_GBK"/>
        <charset val="134"/>
      </rPr>
      <t>户</t>
    </r>
    <r>
      <rPr>
        <sz val="16"/>
        <rFont val="Times New Roman"/>
        <charset val="134"/>
      </rPr>
      <t>1125</t>
    </r>
    <r>
      <rPr>
        <sz val="16"/>
        <rFont val="方正仿宋_GBK"/>
        <charset val="134"/>
      </rPr>
      <t>人（其中脱贫人口</t>
    </r>
    <r>
      <rPr>
        <sz val="16"/>
        <rFont val="Times New Roman"/>
        <charset val="134"/>
      </rPr>
      <t>82</t>
    </r>
    <r>
      <rPr>
        <sz val="16"/>
        <rFont val="方正仿宋_GBK"/>
        <charset val="134"/>
      </rPr>
      <t>户</t>
    </r>
    <r>
      <rPr>
        <sz val="16"/>
        <rFont val="Times New Roman"/>
        <charset val="134"/>
      </rPr>
      <t>288</t>
    </r>
    <r>
      <rPr>
        <sz val="16"/>
        <rFont val="方正仿宋_GBK"/>
        <charset val="134"/>
      </rPr>
      <t>人）增加财产性收入。</t>
    </r>
  </si>
  <si>
    <r>
      <rPr>
        <sz val="16"/>
        <rFont val="方正仿宋_GBK"/>
        <charset val="134"/>
      </rPr>
      <t>一、群众参与：</t>
    </r>
    <r>
      <rPr>
        <sz val="16"/>
        <rFont val="Times New Roman"/>
        <charset val="134"/>
      </rPr>
      <t>16</t>
    </r>
    <r>
      <rPr>
        <sz val="16"/>
        <rFont val="方正仿宋_GBK"/>
        <charset val="134"/>
      </rPr>
      <t>名群众代表参与项目前期决议，</t>
    </r>
    <r>
      <rPr>
        <sz val="16"/>
        <rFont val="Times New Roman"/>
        <charset val="134"/>
      </rPr>
      <t>5</t>
    </r>
    <r>
      <rPr>
        <sz val="16"/>
        <rFont val="方正仿宋_GBK"/>
        <charset val="134"/>
      </rPr>
      <t>人参与项目实施过程中的监督；</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可提供就业岗位</t>
    </r>
    <r>
      <rPr>
        <sz val="16"/>
        <rFont val="Times New Roman"/>
        <charset val="134"/>
      </rPr>
      <t>10</t>
    </r>
    <r>
      <rPr>
        <sz val="16"/>
        <rFont val="方正仿宋_GBK"/>
        <charset val="134"/>
      </rPr>
      <t>个，增加工资性收入</t>
    </r>
    <r>
      <rPr>
        <sz val="16"/>
        <rFont val="Times New Roman"/>
        <charset val="134"/>
      </rPr>
      <t>5000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t>
    </r>
    <r>
      <rPr>
        <sz val="16"/>
        <rFont val="Times New Roman"/>
        <charset val="134"/>
      </rPr>
      <t xml:space="preserve">
2.</t>
    </r>
    <r>
      <rPr>
        <sz val="16"/>
        <rFont val="方正仿宋_GBK"/>
        <charset val="134"/>
      </rPr>
      <t>可为集体经济年均带来增收</t>
    </r>
    <r>
      <rPr>
        <sz val="16"/>
        <rFont val="Times New Roman"/>
        <charset val="134"/>
      </rPr>
      <t>1</t>
    </r>
    <r>
      <rPr>
        <sz val="16"/>
        <rFont val="方正仿宋_GBK"/>
        <charset val="134"/>
      </rPr>
      <t>万元以上，为</t>
    </r>
    <r>
      <rPr>
        <sz val="16"/>
        <rFont val="Times New Roman"/>
        <charset val="134"/>
      </rPr>
      <t>256</t>
    </r>
    <r>
      <rPr>
        <sz val="16"/>
        <rFont val="方正仿宋_GBK"/>
        <charset val="134"/>
      </rPr>
      <t>户</t>
    </r>
    <r>
      <rPr>
        <sz val="16"/>
        <rFont val="Times New Roman"/>
        <charset val="134"/>
      </rPr>
      <t>1125</t>
    </r>
    <r>
      <rPr>
        <sz val="16"/>
        <rFont val="方正仿宋_GBK"/>
        <charset val="134"/>
      </rPr>
      <t>人（其中脱贫人口</t>
    </r>
    <r>
      <rPr>
        <sz val="16"/>
        <rFont val="Times New Roman"/>
        <charset val="134"/>
      </rPr>
      <t>82</t>
    </r>
    <r>
      <rPr>
        <sz val="16"/>
        <rFont val="方正仿宋_GBK"/>
        <charset val="134"/>
      </rPr>
      <t>户</t>
    </r>
    <r>
      <rPr>
        <sz val="16"/>
        <rFont val="Times New Roman"/>
        <charset val="134"/>
      </rPr>
      <t>288</t>
    </r>
    <r>
      <rPr>
        <sz val="16"/>
        <rFont val="方正仿宋_GBK"/>
        <charset val="134"/>
      </rPr>
      <t>人）增加分红收入</t>
    </r>
    <r>
      <rPr>
        <sz val="16"/>
        <rFont val="Times New Roman"/>
        <charset val="134"/>
      </rPr>
      <t>20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t>
    </r>
  </si>
  <si>
    <r>
      <rPr>
        <sz val="16"/>
        <rFont val="方正仿宋_GBK"/>
        <charset val="134"/>
      </rPr>
      <t>保坎</t>
    </r>
    <r>
      <rPr>
        <sz val="16"/>
        <rFont val="Times New Roman"/>
        <charset val="134"/>
      </rPr>
      <t>500</t>
    </r>
    <r>
      <rPr>
        <sz val="16"/>
        <rFont val="方正仿宋_GBK"/>
        <charset val="134"/>
      </rPr>
      <t>米，人行步道</t>
    </r>
    <r>
      <rPr>
        <sz val="16"/>
        <rFont val="Times New Roman"/>
        <charset val="134"/>
      </rPr>
      <t>500</t>
    </r>
    <r>
      <rPr>
        <sz val="16"/>
        <rFont val="方正仿宋_GBK"/>
        <charset val="134"/>
      </rPr>
      <t>米，维栏</t>
    </r>
    <r>
      <rPr>
        <sz val="16"/>
        <rFont val="Times New Roman"/>
        <charset val="134"/>
      </rPr>
      <t>500</t>
    </r>
    <r>
      <rPr>
        <sz val="16"/>
        <rFont val="方正仿宋_GBK"/>
        <charset val="134"/>
      </rPr>
      <t>米，沟渠</t>
    </r>
    <r>
      <rPr>
        <sz val="16"/>
        <rFont val="Times New Roman"/>
        <charset val="134"/>
      </rPr>
      <t>1000</t>
    </r>
    <r>
      <rPr>
        <sz val="16"/>
        <rFont val="方正仿宋_GBK"/>
        <charset val="134"/>
      </rPr>
      <t>米，征地费用及监控等配套设施。</t>
    </r>
  </si>
  <si>
    <t>扩建贝母基地基础设施建设。</t>
  </si>
  <si>
    <r>
      <rPr>
        <sz val="16"/>
        <rFont val="方正仿宋_GBK"/>
        <charset val="134"/>
      </rPr>
      <t>保坎</t>
    </r>
    <r>
      <rPr>
        <sz val="16"/>
        <rFont val="Times New Roman"/>
        <charset val="134"/>
      </rPr>
      <t>500</t>
    </r>
    <r>
      <rPr>
        <sz val="16"/>
        <rFont val="方正仿宋_GBK"/>
        <charset val="134"/>
      </rPr>
      <t>米，人行步道</t>
    </r>
    <r>
      <rPr>
        <sz val="16"/>
        <rFont val="Times New Roman"/>
        <charset val="134"/>
      </rPr>
      <t>500</t>
    </r>
    <r>
      <rPr>
        <sz val="16"/>
        <rFont val="方正仿宋_GBK"/>
        <charset val="134"/>
      </rPr>
      <t>米，维栏</t>
    </r>
    <r>
      <rPr>
        <sz val="16"/>
        <rFont val="Times New Roman"/>
        <charset val="134"/>
      </rPr>
      <t>500</t>
    </r>
    <r>
      <rPr>
        <sz val="16"/>
        <rFont val="方正仿宋_GBK"/>
        <charset val="134"/>
      </rPr>
      <t>米，沟渠</t>
    </r>
    <r>
      <rPr>
        <sz val="16"/>
        <rFont val="Times New Roman"/>
        <charset val="134"/>
      </rPr>
      <t>1000</t>
    </r>
    <r>
      <rPr>
        <sz val="16"/>
        <rFont val="方正仿宋_GBK"/>
        <charset val="134"/>
      </rPr>
      <t>米，征地费用及监控等配套设施。项目成本控制在</t>
    </r>
    <r>
      <rPr>
        <sz val="16"/>
        <rFont val="Times New Roman"/>
        <charset val="134"/>
      </rPr>
      <t>60</t>
    </r>
    <r>
      <rPr>
        <sz val="16"/>
        <rFont val="方正仿宋_GBK"/>
        <charset val="134"/>
      </rPr>
      <t>万元以内</t>
    </r>
  </si>
  <si>
    <r>
      <rPr>
        <sz val="16"/>
        <rFont val="方正仿宋_GBK"/>
        <charset val="134"/>
      </rPr>
      <t>群众参与务工实现收入</t>
    </r>
    <r>
      <rPr>
        <sz val="16"/>
        <rFont val="Times New Roman"/>
        <charset val="134"/>
      </rPr>
      <t>150</t>
    </r>
    <r>
      <rPr>
        <sz val="16"/>
        <rFont val="方正仿宋_GBK"/>
        <charset val="134"/>
      </rPr>
      <t>元</t>
    </r>
    <r>
      <rPr>
        <sz val="16"/>
        <rFont val="Times New Roman"/>
        <charset val="134"/>
      </rPr>
      <t>/</t>
    </r>
    <r>
      <rPr>
        <sz val="16"/>
        <rFont val="方正仿宋_GBK"/>
        <charset val="134"/>
      </rPr>
      <t>天</t>
    </r>
  </si>
  <si>
    <r>
      <rPr>
        <sz val="16"/>
        <rFont val="方正仿宋_GBK"/>
        <charset val="134"/>
      </rPr>
      <t>解决</t>
    </r>
    <r>
      <rPr>
        <sz val="16"/>
        <rFont val="Times New Roman"/>
        <charset val="134"/>
      </rPr>
      <t>256</t>
    </r>
    <r>
      <rPr>
        <sz val="16"/>
        <rFont val="方正仿宋_GBK"/>
        <charset val="134"/>
      </rPr>
      <t>户</t>
    </r>
    <r>
      <rPr>
        <sz val="16"/>
        <rFont val="Times New Roman"/>
        <charset val="134"/>
      </rPr>
      <t>1125</t>
    </r>
    <r>
      <rPr>
        <sz val="16"/>
        <rFont val="方正仿宋_GBK"/>
        <charset val="134"/>
      </rPr>
      <t>人，其中脱贫人口</t>
    </r>
    <r>
      <rPr>
        <sz val="16"/>
        <rFont val="Times New Roman"/>
        <charset val="134"/>
      </rPr>
      <t>82</t>
    </r>
    <r>
      <rPr>
        <sz val="16"/>
        <rFont val="方正仿宋_GBK"/>
        <charset val="134"/>
      </rPr>
      <t>户</t>
    </r>
    <r>
      <rPr>
        <sz val="16"/>
        <rFont val="Times New Roman"/>
        <charset val="134"/>
      </rPr>
      <t>288</t>
    </r>
    <r>
      <rPr>
        <sz val="16"/>
        <rFont val="方正仿宋_GBK"/>
        <charset val="134"/>
      </rPr>
      <t>人提升全村经济收益。</t>
    </r>
  </si>
  <si>
    <r>
      <rPr>
        <sz val="16"/>
        <rFont val="方正仿宋_GBK"/>
        <charset val="134"/>
      </rPr>
      <t>城口县</t>
    </r>
    <r>
      <rPr>
        <sz val="16"/>
        <rFont val="Times New Roman"/>
        <charset val="134"/>
      </rPr>
      <t>2024</t>
    </r>
    <r>
      <rPr>
        <sz val="16"/>
        <rFont val="方正仿宋_GBK"/>
        <charset val="134"/>
      </rPr>
      <t>年明中乡人居环境综合整治项目</t>
    </r>
  </si>
  <si>
    <r>
      <rPr>
        <sz val="16"/>
        <rFont val="方正仿宋_GBK"/>
        <charset val="134"/>
      </rPr>
      <t>对双利社区、木瓜村环山路云燕大王庙等沿线进行环境综合整治，新修建污水沟</t>
    </r>
    <r>
      <rPr>
        <sz val="16"/>
        <rFont val="Times New Roman"/>
        <charset val="134"/>
      </rPr>
      <t>1000</t>
    </r>
    <r>
      <rPr>
        <sz val="16"/>
        <rFont val="方正仿宋_GBK"/>
        <charset val="134"/>
      </rPr>
      <t>米，改造房前屋后环境</t>
    </r>
    <r>
      <rPr>
        <sz val="16"/>
        <rFont val="Times New Roman"/>
        <charset val="134"/>
      </rPr>
      <t>600</t>
    </r>
    <r>
      <rPr>
        <sz val="16"/>
        <rFont val="方正仿宋_GBK"/>
        <charset val="134"/>
      </rPr>
      <t>平方米，新建晒坝</t>
    </r>
    <r>
      <rPr>
        <sz val="16"/>
        <rFont val="Times New Roman"/>
        <charset val="134"/>
      </rPr>
      <t>300</t>
    </r>
    <r>
      <rPr>
        <sz val="16"/>
        <rFont val="方正仿宋_GBK"/>
        <charset val="134"/>
      </rPr>
      <t>平方米，院坝整治</t>
    </r>
    <r>
      <rPr>
        <sz val="16"/>
        <rFont val="Times New Roman"/>
        <charset val="134"/>
      </rPr>
      <t>100</t>
    </r>
    <r>
      <rPr>
        <sz val="16"/>
        <rFont val="方正仿宋_GBK"/>
        <charset val="134"/>
      </rPr>
      <t>平方米、沟渠治理</t>
    </r>
    <r>
      <rPr>
        <sz val="16"/>
        <rFont val="Times New Roman"/>
        <charset val="134"/>
      </rPr>
      <t>500</t>
    </r>
    <r>
      <rPr>
        <sz val="16"/>
        <rFont val="方正仿宋_GBK"/>
        <charset val="134"/>
      </rPr>
      <t>米等</t>
    </r>
  </si>
  <si>
    <t>双利社区、木瓜村、云燕村</t>
  </si>
  <si>
    <r>
      <rPr>
        <sz val="16"/>
        <rFont val="方正仿宋_GBK"/>
        <charset val="134"/>
      </rPr>
      <t>通过项目实施，改善约</t>
    </r>
    <r>
      <rPr>
        <sz val="16"/>
        <rFont val="Times New Roman"/>
        <charset val="134"/>
      </rPr>
      <t>258</t>
    </r>
    <r>
      <rPr>
        <sz val="16"/>
        <rFont val="方正仿宋_GBK"/>
        <charset val="134"/>
      </rPr>
      <t>户村民居住环境、生产生活质量、增加幸福感与满意度；建立长效清洁机制，提升居民清洁卫生文明意识，加快从干净整洁向美丽宜居升级。其中脱贫人口</t>
    </r>
    <r>
      <rPr>
        <sz val="16"/>
        <rFont val="Times New Roman"/>
        <charset val="134"/>
      </rPr>
      <t>326</t>
    </r>
    <r>
      <rPr>
        <sz val="16"/>
        <rFont val="方正仿宋_GBK"/>
        <charset val="134"/>
      </rPr>
      <t>人。</t>
    </r>
  </si>
  <si>
    <r>
      <rPr>
        <sz val="16"/>
        <rFont val="方正仿宋_GBK"/>
        <charset val="134"/>
      </rPr>
      <t>一、群众参与</t>
    </r>
    <r>
      <rPr>
        <sz val="16"/>
        <rFont val="Times New Roman"/>
        <charset val="134"/>
      </rPr>
      <t>:120</t>
    </r>
    <r>
      <rPr>
        <sz val="16"/>
        <rFont val="方正仿宋_GBK"/>
        <charset val="134"/>
      </rPr>
      <t>人参与前期项目确定会议、决议，</t>
    </r>
    <r>
      <rPr>
        <sz val="16"/>
        <rFont val="Times New Roman"/>
        <charset val="134"/>
      </rPr>
      <t>20</t>
    </r>
    <r>
      <rPr>
        <sz val="16"/>
        <rFont val="方正仿宋_GBK"/>
        <charset val="134"/>
      </rPr>
      <t>人参与入库项目的选择，</t>
    </r>
    <r>
      <rPr>
        <sz val="16"/>
        <rFont val="Times New Roman"/>
        <charset val="134"/>
      </rPr>
      <t>6</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提供就业岗位</t>
    </r>
    <r>
      <rPr>
        <sz val="16"/>
        <rFont val="Times New Roman"/>
        <charset val="134"/>
      </rPr>
      <t>20</t>
    </r>
    <r>
      <rPr>
        <sz val="16"/>
        <rFont val="方正仿宋_GBK"/>
        <charset val="134"/>
      </rPr>
      <t>个，增加工资性收入</t>
    </r>
    <r>
      <rPr>
        <sz val="16"/>
        <rFont val="Times New Roman"/>
        <charset val="134"/>
      </rPr>
      <t>5000</t>
    </r>
    <r>
      <rPr>
        <sz val="16"/>
        <rFont val="方正仿宋_GBK"/>
        <charset val="134"/>
      </rPr>
      <t>元</t>
    </r>
    <r>
      <rPr>
        <sz val="16"/>
        <rFont val="Times New Roman"/>
        <charset val="134"/>
      </rPr>
      <t>/</t>
    </r>
    <r>
      <rPr>
        <sz val="16"/>
        <rFont val="方正仿宋_GBK"/>
        <charset val="134"/>
      </rPr>
      <t>人</t>
    </r>
    <r>
      <rPr>
        <sz val="16"/>
        <rFont val="Times New Roman"/>
        <charset val="134"/>
      </rPr>
      <t xml:space="preserve"> •</t>
    </r>
    <r>
      <rPr>
        <sz val="16"/>
        <rFont val="方正仿宋_GBK"/>
        <charset val="134"/>
      </rPr>
      <t>年。</t>
    </r>
    <r>
      <rPr>
        <sz val="16"/>
        <rFont val="Times New Roman"/>
        <charset val="134"/>
      </rPr>
      <t>2.</t>
    </r>
    <r>
      <rPr>
        <sz val="16"/>
        <rFont val="方正仿宋_GBK"/>
        <charset val="134"/>
      </rPr>
      <t>带动脱贫人口增加务工收入</t>
    </r>
    <r>
      <rPr>
        <sz val="16"/>
        <rFont val="Times New Roman"/>
        <charset val="134"/>
      </rPr>
      <t>150</t>
    </r>
    <r>
      <rPr>
        <sz val="16"/>
        <rFont val="方正仿宋_GBK"/>
        <charset val="134"/>
      </rPr>
      <t>元</t>
    </r>
    <r>
      <rPr>
        <sz val="16"/>
        <rFont val="Times New Roman"/>
        <charset val="134"/>
      </rPr>
      <t>/</t>
    </r>
    <r>
      <rPr>
        <sz val="16"/>
        <rFont val="方正仿宋_GBK"/>
        <charset val="134"/>
      </rPr>
      <t>天。</t>
    </r>
  </si>
  <si>
    <r>
      <rPr>
        <sz val="16"/>
        <rFont val="方正仿宋_GBK"/>
        <charset val="134"/>
      </rPr>
      <t>新修建污水沟</t>
    </r>
    <r>
      <rPr>
        <sz val="16"/>
        <rFont val="Times New Roman"/>
        <charset val="134"/>
      </rPr>
      <t>1000</t>
    </r>
    <r>
      <rPr>
        <sz val="16"/>
        <rFont val="方正仿宋_GBK"/>
        <charset val="134"/>
      </rPr>
      <t>米，改造环境</t>
    </r>
    <r>
      <rPr>
        <sz val="16"/>
        <rFont val="Times New Roman"/>
        <charset val="134"/>
      </rPr>
      <t>600</t>
    </r>
    <r>
      <rPr>
        <sz val="16"/>
        <rFont val="方正仿宋_GBK"/>
        <charset val="134"/>
      </rPr>
      <t>平方米，新建晒坝</t>
    </r>
    <r>
      <rPr>
        <sz val="16"/>
        <rFont val="Times New Roman"/>
        <charset val="134"/>
      </rPr>
      <t>300</t>
    </r>
    <r>
      <rPr>
        <sz val="16"/>
        <rFont val="方正仿宋_GBK"/>
        <charset val="134"/>
      </rPr>
      <t>平方米，院坝整治</t>
    </r>
    <r>
      <rPr>
        <sz val="16"/>
        <rFont val="Times New Roman"/>
        <charset val="134"/>
      </rPr>
      <t>100</t>
    </r>
    <r>
      <rPr>
        <sz val="16"/>
        <rFont val="方正仿宋_GBK"/>
        <charset val="134"/>
      </rPr>
      <t>平方米、沟渠治理</t>
    </r>
    <r>
      <rPr>
        <sz val="16"/>
        <rFont val="Times New Roman"/>
        <charset val="134"/>
      </rPr>
      <t>500</t>
    </r>
    <r>
      <rPr>
        <sz val="16"/>
        <rFont val="方正仿宋_GBK"/>
        <charset val="134"/>
      </rPr>
      <t>米</t>
    </r>
  </si>
  <si>
    <r>
      <rPr>
        <sz val="16"/>
        <rFont val="方正仿宋_GBK"/>
        <charset val="134"/>
      </rPr>
      <t>新修建污水沟</t>
    </r>
    <r>
      <rPr>
        <sz val="16"/>
        <rFont val="Times New Roman"/>
        <charset val="134"/>
      </rPr>
      <t>1000</t>
    </r>
    <r>
      <rPr>
        <sz val="16"/>
        <rFont val="方正仿宋_GBK"/>
        <charset val="134"/>
      </rPr>
      <t>米，改造环境</t>
    </r>
    <r>
      <rPr>
        <sz val="16"/>
        <rFont val="Times New Roman"/>
        <charset val="134"/>
      </rPr>
      <t>600</t>
    </r>
    <r>
      <rPr>
        <sz val="16"/>
        <rFont val="方正仿宋_GBK"/>
        <charset val="134"/>
      </rPr>
      <t>平方米，新建晒坝</t>
    </r>
    <r>
      <rPr>
        <sz val="16"/>
        <rFont val="Times New Roman"/>
        <charset val="134"/>
      </rPr>
      <t>300</t>
    </r>
    <r>
      <rPr>
        <sz val="16"/>
        <rFont val="方正仿宋_GBK"/>
        <charset val="134"/>
      </rPr>
      <t>平方米，院坝整治</t>
    </r>
    <r>
      <rPr>
        <sz val="16"/>
        <rFont val="Times New Roman"/>
        <charset val="134"/>
      </rPr>
      <t>100</t>
    </r>
    <r>
      <rPr>
        <sz val="16"/>
        <rFont val="方正仿宋_GBK"/>
        <charset val="134"/>
      </rPr>
      <t>平方米、沟渠治理</t>
    </r>
    <r>
      <rPr>
        <sz val="16"/>
        <rFont val="Times New Roman"/>
        <charset val="134"/>
      </rPr>
      <t>500</t>
    </r>
    <r>
      <rPr>
        <sz val="16"/>
        <rFont val="方正仿宋_GBK"/>
        <charset val="134"/>
      </rPr>
      <t>米。项目成本控制在</t>
    </r>
    <r>
      <rPr>
        <sz val="16"/>
        <rFont val="Times New Roman"/>
        <charset val="134"/>
      </rPr>
      <t>100</t>
    </r>
    <r>
      <rPr>
        <sz val="16"/>
        <rFont val="方正仿宋_GBK"/>
        <charset val="134"/>
      </rPr>
      <t>万元以内</t>
    </r>
  </si>
  <si>
    <r>
      <rPr>
        <sz val="16"/>
        <rFont val="方正仿宋_GBK"/>
        <charset val="134"/>
      </rPr>
      <t>改善</t>
    </r>
    <r>
      <rPr>
        <sz val="16"/>
        <rFont val="Times New Roman"/>
        <charset val="134"/>
      </rPr>
      <t>258</t>
    </r>
    <r>
      <rPr>
        <sz val="16"/>
        <rFont val="方正仿宋_GBK"/>
        <charset val="134"/>
      </rPr>
      <t>户</t>
    </r>
    <r>
      <rPr>
        <sz val="16"/>
        <rFont val="Times New Roman"/>
        <charset val="134"/>
      </rPr>
      <t>1068</t>
    </r>
    <r>
      <rPr>
        <sz val="16"/>
        <rFont val="方正仿宋_GBK"/>
        <charset val="134"/>
      </rPr>
      <t>人的居住环境问题</t>
    </r>
  </si>
  <si>
    <r>
      <rPr>
        <sz val="16"/>
        <rFont val="方正仿宋_GBK"/>
        <charset val="134"/>
      </rPr>
      <t>群众满意度</t>
    </r>
    <r>
      <rPr>
        <sz val="16"/>
        <rFont val="Times New Roman"/>
        <charset val="134"/>
      </rPr>
      <t>≥100%</t>
    </r>
  </si>
  <si>
    <r>
      <rPr>
        <sz val="16"/>
        <rFont val="方正仿宋_GBK"/>
        <charset val="134"/>
      </rPr>
      <t>城口县</t>
    </r>
    <r>
      <rPr>
        <sz val="16"/>
        <rFont val="Times New Roman"/>
        <charset val="134"/>
      </rPr>
      <t>2024</t>
    </r>
    <r>
      <rPr>
        <sz val="16"/>
        <rFont val="方正仿宋_GBK"/>
        <charset val="134"/>
      </rPr>
      <t>年明中乡积分兑现制度改补为奖项目</t>
    </r>
  </si>
  <si>
    <r>
      <rPr>
        <sz val="16"/>
        <rFont val="方正仿宋_GBK"/>
        <charset val="134"/>
      </rPr>
      <t>用于乡</t>
    </r>
    <r>
      <rPr>
        <sz val="16"/>
        <rFont val="Times New Roman"/>
        <charset val="134"/>
      </rPr>
      <t>6</t>
    </r>
    <r>
      <rPr>
        <sz val="16"/>
        <rFont val="方正仿宋_GBK"/>
        <charset val="134"/>
      </rPr>
      <t>个村（社区）开展乡风文明建设积分兑换，每个村（社区）积分超市各</t>
    </r>
    <r>
      <rPr>
        <sz val="16"/>
        <rFont val="Times New Roman"/>
        <charset val="134"/>
      </rPr>
      <t>2</t>
    </r>
    <r>
      <rPr>
        <sz val="16"/>
        <rFont val="方正仿宋_GBK"/>
        <charset val="134"/>
      </rPr>
      <t>万元采购物资，围绕整治环境卫生、参与集体公益活动、遵纪守法、遵守公序良俗等内容设置积分，根据积分兑现奖励物资，大约开展</t>
    </r>
    <r>
      <rPr>
        <sz val="16"/>
        <rFont val="Times New Roman"/>
        <charset val="134"/>
      </rPr>
      <t>12</t>
    </r>
    <r>
      <rPr>
        <sz val="16"/>
        <rFont val="方正仿宋_GBK"/>
        <charset val="134"/>
      </rPr>
      <t>场以上的兑换活动。通过</t>
    </r>
    <r>
      <rPr>
        <sz val="16"/>
        <rFont val="Times New Roman"/>
        <charset val="134"/>
      </rPr>
      <t>“</t>
    </r>
    <r>
      <rPr>
        <sz val="16"/>
        <rFont val="方正仿宋_GBK"/>
        <charset val="134"/>
      </rPr>
      <t>以奖代补</t>
    </r>
    <r>
      <rPr>
        <sz val="16"/>
        <rFont val="Times New Roman"/>
        <charset val="134"/>
      </rPr>
      <t>”</t>
    </r>
    <r>
      <rPr>
        <sz val="16"/>
        <rFont val="方正仿宋_GBK"/>
        <charset val="134"/>
      </rPr>
      <t>形式激励群众积极参与公益事业志愿服务助力治理有效，形成了乡风引领、文明共建、全民参与、齐抓共管的新风尚。</t>
    </r>
  </si>
  <si>
    <r>
      <rPr>
        <sz val="16"/>
        <rFont val="方正仿宋_GBK"/>
        <charset val="134"/>
      </rPr>
      <t>通过</t>
    </r>
    <r>
      <rPr>
        <sz val="16"/>
        <rFont val="Times New Roman"/>
        <charset val="134"/>
      </rPr>
      <t>“</t>
    </r>
    <r>
      <rPr>
        <sz val="16"/>
        <rFont val="方正仿宋_GBK"/>
        <charset val="134"/>
      </rPr>
      <t>以奖代补</t>
    </r>
    <r>
      <rPr>
        <sz val="16"/>
        <rFont val="Times New Roman"/>
        <charset val="134"/>
      </rPr>
      <t>”</t>
    </r>
    <r>
      <rPr>
        <sz val="16"/>
        <rFont val="方正仿宋_GBK"/>
        <charset val="134"/>
      </rPr>
      <t>形式，以新时代文明实践</t>
    </r>
    <r>
      <rPr>
        <sz val="16"/>
        <rFont val="Times New Roman"/>
        <charset val="134"/>
      </rPr>
      <t>“</t>
    </r>
    <r>
      <rPr>
        <sz val="16"/>
        <rFont val="方正仿宋_GBK"/>
        <charset val="134"/>
      </rPr>
      <t>积分超市</t>
    </r>
    <r>
      <rPr>
        <sz val="16"/>
        <rFont val="Times New Roman"/>
        <charset val="134"/>
      </rPr>
      <t>”</t>
    </r>
    <r>
      <rPr>
        <sz val="16"/>
        <rFont val="方正仿宋_GBK"/>
        <charset val="134"/>
      </rPr>
      <t>为载体，发挥积分兑换物品的激励杠杆作用，激发乡</t>
    </r>
    <r>
      <rPr>
        <sz val="16"/>
        <rFont val="Times New Roman"/>
        <charset val="134"/>
      </rPr>
      <t>500</t>
    </r>
    <r>
      <rPr>
        <sz val="16"/>
        <rFont val="方正仿宋_GBK"/>
        <charset val="134"/>
      </rPr>
      <t>余户群众参与美丽乡村建设的积极性，为推进乡风文明、促进乡村振兴提供精神动力，推动明中乡乡村治理、乡风文明、文化振兴，培育和践行社会主义核心价值观。</t>
    </r>
  </si>
  <si>
    <r>
      <rPr>
        <sz val="16"/>
        <rFont val="方正仿宋_GBK"/>
        <charset val="134"/>
      </rPr>
      <t>一、群众参与</t>
    </r>
    <r>
      <rPr>
        <sz val="16"/>
        <rFont val="Times New Roman"/>
        <charset val="134"/>
      </rPr>
      <t>:500</t>
    </r>
    <r>
      <rPr>
        <sz val="16"/>
        <rFont val="方正仿宋_GBK"/>
        <charset val="134"/>
      </rPr>
      <t>人参与前期项目确定会议、决议，</t>
    </r>
    <r>
      <rPr>
        <sz val="16"/>
        <rFont val="Times New Roman"/>
        <charset val="134"/>
      </rPr>
      <t>35</t>
    </r>
    <r>
      <rPr>
        <sz val="16"/>
        <rFont val="方正仿宋_GBK"/>
        <charset val="134"/>
      </rPr>
      <t>人参与入库项目的选择，</t>
    </r>
    <r>
      <rPr>
        <sz val="16"/>
        <rFont val="Times New Roman"/>
        <charset val="134"/>
      </rPr>
      <t>9</t>
    </r>
    <r>
      <rPr>
        <sz val="16"/>
        <rFont val="方正仿宋_GBK"/>
        <charset val="134"/>
      </rPr>
      <t>人参与项目实施过程中资金使用和物资采购的监督等。</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、通过积分和物品兑换，使人均增收</t>
    </r>
    <r>
      <rPr>
        <sz val="16"/>
        <rFont val="Times New Roman"/>
        <charset val="134"/>
      </rPr>
      <t>200</t>
    </r>
    <r>
      <rPr>
        <sz val="16"/>
        <rFont val="方正仿宋_GBK"/>
        <charset val="134"/>
      </rPr>
      <t>元。</t>
    </r>
    <r>
      <rPr>
        <sz val="16"/>
        <rFont val="Times New Roman"/>
        <charset val="134"/>
      </rPr>
      <t>2</t>
    </r>
    <r>
      <rPr>
        <sz val="16"/>
        <rFont val="方正仿宋_GBK"/>
        <charset val="134"/>
      </rPr>
      <t>、可以引导群众参与宣讲学习、村社公益事业、志恩服务活动等，养成良好文明习惯、遵纪守法、传承传统美德、破除陈规陋习、增强村民凝聚力、做有理想、有道德、有文化、有纪律的新型农民。</t>
    </r>
  </si>
  <si>
    <r>
      <rPr>
        <sz val="16"/>
        <rFont val="方正仿宋_GBK"/>
        <charset val="134"/>
      </rPr>
      <t>用于</t>
    </r>
    <r>
      <rPr>
        <sz val="16"/>
        <rFont val="Times New Roman"/>
        <charset val="134"/>
      </rPr>
      <t>6</t>
    </r>
    <r>
      <rPr>
        <sz val="16"/>
        <rFont val="方正仿宋_GBK"/>
        <charset val="134"/>
      </rPr>
      <t>个村（社区）运行爱心超市，开展新时代文明实践工作，围绕整治环境卫生、参与集体公益活动、遵纪守法、遵守公序良俗等内容设置积分，根据积分兑换奖励物品。</t>
    </r>
  </si>
  <si>
    <r>
      <rPr>
        <sz val="16"/>
        <rFont val="方正仿宋_GBK"/>
        <charset val="134"/>
      </rPr>
      <t>保障</t>
    </r>
    <r>
      <rPr>
        <sz val="16"/>
        <rFont val="Times New Roman"/>
        <charset val="134"/>
      </rPr>
      <t>6</t>
    </r>
    <r>
      <rPr>
        <sz val="16"/>
        <rFont val="方正仿宋_GBK"/>
        <charset val="134"/>
      </rPr>
      <t>个积分超市运行</t>
    </r>
  </si>
  <si>
    <r>
      <rPr>
        <sz val="16"/>
        <rFont val="Times New Roman"/>
        <charset val="134"/>
      </rPr>
      <t>6</t>
    </r>
    <r>
      <rPr>
        <sz val="16"/>
        <rFont val="方正仿宋_GBK"/>
        <charset val="134"/>
      </rPr>
      <t>个村（社区）运行爱心超市，一个村</t>
    </r>
    <r>
      <rPr>
        <sz val="16"/>
        <rFont val="Times New Roman"/>
        <charset val="134"/>
      </rPr>
      <t>2</t>
    </r>
    <r>
      <rPr>
        <sz val="16"/>
        <rFont val="方正仿宋_GBK"/>
        <charset val="134"/>
      </rPr>
      <t>万元</t>
    </r>
  </si>
  <si>
    <r>
      <rPr>
        <sz val="16"/>
        <rFont val="方正仿宋_GBK"/>
        <charset val="134"/>
      </rPr>
      <t>通过积分兑换奖品物资，降低群众生活开支每个村（社区）约</t>
    </r>
    <r>
      <rPr>
        <sz val="16"/>
        <rFont val="Times New Roman"/>
        <charset val="134"/>
      </rPr>
      <t>2</t>
    </r>
    <r>
      <rPr>
        <sz val="16"/>
        <rFont val="方正仿宋_GBK"/>
        <charset val="134"/>
      </rPr>
      <t>万元。</t>
    </r>
  </si>
  <si>
    <t>改善全乡群众人居环境卫生，促进乡风文明建设。</t>
  </si>
  <si>
    <t>持续激发群众内生动力</t>
  </si>
  <si>
    <r>
      <rPr>
        <sz val="16"/>
        <rFont val="方正仿宋_GBK"/>
        <charset val="134"/>
      </rPr>
      <t>城口县明中乡金池村</t>
    </r>
    <r>
      <rPr>
        <sz val="16"/>
        <rFont val="Times New Roman"/>
        <charset val="134"/>
      </rPr>
      <t>11</t>
    </r>
    <r>
      <rPr>
        <sz val="16"/>
        <rFont val="方正仿宋_GBK"/>
        <charset val="134"/>
      </rPr>
      <t>社自然村通硬化路工程</t>
    </r>
  </si>
  <si>
    <r>
      <rPr>
        <sz val="16"/>
        <rFont val="方正仿宋_GBK"/>
        <charset val="134"/>
      </rPr>
      <t>金池村</t>
    </r>
    <r>
      <rPr>
        <sz val="16"/>
        <rFont val="Times New Roman"/>
        <charset val="134"/>
      </rPr>
      <t>11</t>
    </r>
    <r>
      <rPr>
        <sz val="16"/>
        <rFont val="方正仿宋_GBK"/>
        <charset val="134"/>
      </rPr>
      <t>社硬化路面</t>
    </r>
    <r>
      <rPr>
        <sz val="16"/>
        <rFont val="Times New Roman"/>
        <charset val="134"/>
      </rPr>
      <t>1.6</t>
    </r>
    <r>
      <rPr>
        <sz val="16"/>
        <rFont val="方正仿宋_GBK"/>
        <charset val="134"/>
      </rPr>
      <t>公里，宽</t>
    </r>
    <r>
      <rPr>
        <sz val="16"/>
        <rFont val="Times New Roman"/>
        <charset val="134"/>
      </rPr>
      <t>4.5</t>
    </r>
    <r>
      <rPr>
        <sz val="16"/>
        <rFont val="方正仿宋_GBK"/>
        <charset val="134"/>
      </rPr>
      <t>米</t>
    </r>
  </si>
  <si>
    <r>
      <rPr>
        <sz val="16"/>
        <rFont val="方正仿宋_GBK"/>
        <charset val="134"/>
      </rPr>
      <t>项目建设可改善道路交通环境，提升发展质量。受益人口</t>
    </r>
    <r>
      <rPr>
        <sz val="16"/>
        <rFont val="Times New Roman"/>
        <charset val="134"/>
      </rPr>
      <t>97</t>
    </r>
    <r>
      <rPr>
        <sz val="16"/>
        <rFont val="方正仿宋_GBK"/>
        <charset val="134"/>
      </rPr>
      <t>人，其中脱贫人口</t>
    </r>
    <r>
      <rPr>
        <sz val="16"/>
        <rFont val="Times New Roman"/>
        <charset val="134"/>
      </rPr>
      <t>26</t>
    </r>
    <r>
      <rPr>
        <sz val="16"/>
        <rFont val="方正仿宋_GBK"/>
        <charset val="134"/>
      </rPr>
      <t>人。</t>
    </r>
  </si>
  <si>
    <r>
      <rPr>
        <sz val="16"/>
        <rFont val="Times New Roman"/>
        <charset val="134"/>
      </rPr>
      <t>20</t>
    </r>
    <r>
      <rPr>
        <sz val="16"/>
        <rFont val="方正仿宋_GBK"/>
        <charset val="134"/>
      </rPr>
      <t>名群众参与项目前期申报，</t>
    </r>
    <r>
      <rPr>
        <sz val="16"/>
        <rFont val="Times New Roman"/>
        <charset val="134"/>
      </rPr>
      <t>5</t>
    </r>
    <r>
      <rPr>
        <sz val="16"/>
        <rFont val="方正仿宋_GBK"/>
        <charset val="134"/>
      </rPr>
      <t>名参与项目建设，改善道路交通环境，提升发展质量，群众参与务工实现收入</t>
    </r>
    <r>
      <rPr>
        <sz val="16"/>
        <rFont val="Times New Roman"/>
        <charset val="134"/>
      </rPr>
      <t>150</t>
    </r>
    <r>
      <rPr>
        <sz val="16"/>
        <rFont val="方正仿宋_GBK"/>
        <charset val="134"/>
      </rPr>
      <t>元</t>
    </r>
    <r>
      <rPr>
        <sz val="16"/>
        <rFont val="Times New Roman"/>
        <charset val="134"/>
      </rPr>
      <t>/</t>
    </r>
    <r>
      <rPr>
        <sz val="16"/>
        <rFont val="方正仿宋_GBK"/>
        <charset val="134"/>
      </rPr>
      <t>天。</t>
    </r>
  </si>
  <si>
    <r>
      <rPr>
        <sz val="16"/>
        <rFont val="方正仿宋_GBK"/>
        <charset val="134"/>
      </rPr>
      <t>硬化村级公路</t>
    </r>
    <r>
      <rPr>
        <sz val="16"/>
        <rFont val="Times New Roman"/>
        <charset val="134"/>
      </rPr>
      <t>1.6</t>
    </r>
    <r>
      <rPr>
        <sz val="16"/>
        <rFont val="方正仿宋_GBK"/>
        <charset val="134"/>
      </rPr>
      <t>公里</t>
    </r>
  </si>
  <si>
    <r>
      <rPr>
        <sz val="16"/>
        <rFont val="方正仿宋_GBK"/>
        <charset val="134"/>
      </rPr>
      <t>村级公路硬化</t>
    </r>
    <r>
      <rPr>
        <sz val="16"/>
        <rFont val="Times New Roman"/>
        <charset val="134"/>
      </rPr>
      <t>1.6</t>
    </r>
    <r>
      <rPr>
        <sz val="16"/>
        <rFont val="方正仿宋_GBK"/>
        <charset val="134"/>
      </rPr>
      <t>公里</t>
    </r>
  </si>
  <si>
    <r>
      <rPr>
        <sz val="16"/>
        <rFont val="方正仿宋_GBK"/>
        <charset val="134"/>
      </rPr>
      <t>受益人口</t>
    </r>
    <r>
      <rPr>
        <sz val="16"/>
        <rFont val="Times New Roman"/>
        <charset val="134"/>
      </rPr>
      <t>97</t>
    </r>
    <r>
      <rPr>
        <sz val="16"/>
        <rFont val="方正仿宋_GBK"/>
        <charset val="134"/>
      </rPr>
      <t>人，其中脱贫人口</t>
    </r>
    <r>
      <rPr>
        <sz val="16"/>
        <rFont val="Times New Roman"/>
        <charset val="134"/>
      </rPr>
      <t>26</t>
    </r>
    <r>
      <rPr>
        <sz val="16"/>
        <rFont val="方正仿宋_GBK"/>
        <charset val="134"/>
      </rPr>
      <t>人。</t>
    </r>
  </si>
  <si>
    <t>何雷</t>
  </si>
  <si>
    <r>
      <rPr>
        <sz val="16"/>
        <rFont val="方正仿宋_GBK"/>
        <charset val="134"/>
      </rPr>
      <t>城口县</t>
    </r>
    <r>
      <rPr>
        <sz val="16"/>
        <rFont val="Times New Roman"/>
        <charset val="134"/>
      </rPr>
      <t>2024</t>
    </r>
    <r>
      <rPr>
        <sz val="16"/>
        <rFont val="方正仿宋_GBK"/>
        <charset val="134"/>
      </rPr>
      <t>年明中乡四合村新农村小流域综合治理建设工程项目</t>
    </r>
  </si>
  <si>
    <r>
      <rPr>
        <sz val="16"/>
        <rFont val="方正仿宋_GBK"/>
        <charset val="134"/>
      </rPr>
      <t>对四合村</t>
    </r>
    <r>
      <rPr>
        <sz val="16"/>
        <rFont val="Times New Roman"/>
        <charset val="134"/>
      </rPr>
      <t>3</t>
    </r>
    <r>
      <rPr>
        <sz val="16"/>
        <rFont val="方正仿宋_GBK"/>
        <charset val="134"/>
      </rPr>
      <t>组、新农村幼儿园旁等</t>
    </r>
    <r>
      <rPr>
        <sz val="16"/>
        <rFont val="Times New Roman"/>
        <charset val="134"/>
      </rPr>
      <t>2</t>
    </r>
    <r>
      <rPr>
        <sz val="16"/>
        <rFont val="方正仿宋_GBK"/>
        <charset val="134"/>
      </rPr>
      <t>条小流域进行综合治理，控制水土流失，改善生态环境</t>
    </r>
  </si>
  <si>
    <t>四合村</t>
  </si>
  <si>
    <r>
      <rPr>
        <sz val="16"/>
        <rFont val="方正仿宋_GBK"/>
        <charset val="134"/>
      </rPr>
      <t>解决</t>
    </r>
    <r>
      <rPr>
        <sz val="16"/>
        <rFont val="Times New Roman"/>
        <charset val="134"/>
      </rPr>
      <t>120</t>
    </r>
    <r>
      <rPr>
        <sz val="16"/>
        <rFont val="方正仿宋_GBK"/>
        <charset val="134"/>
      </rPr>
      <t>户</t>
    </r>
    <r>
      <rPr>
        <sz val="16"/>
        <rFont val="Times New Roman"/>
        <charset val="134"/>
      </rPr>
      <t>538</t>
    </r>
    <r>
      <rPr>
        <sz val="16"/>
        <rFont val="方正仿宋_GBK"/>
        <charset val="134"/>
      </rPr>
      <t>人房屋安全问题</t>
    </r>
  </si>
  <si>
    <t>贫困群众直接参与，控制水土流失，改善生态环境改善发展环境</t>
  </si>
  <si>
    <r>
      <rPr>
        <sz val="16"/>
        <rFont val="方正仿宋_GBK"/>
        <charset val="134"/>
      </rPr>
      <t>对四合村</t>
    </r>
    <r>
      <rPr>
        <sz val="16"/>
        <rFont val="Times New Roman"/>
        <charset val="134"/>
      </rPr>
      <t>3</t>
    </r>
    <r>
      <rPr>
        <sz val="16"/>
        <rFont val="方正仿宋_GBK"/>
        <charset val="134"/>
      </rPr>
      <t>组、新农村幼儿园旁等</t>
    </r>
    <r>
      <rPr>
        <sz val="16"/>
        <rFont val="Times New Roman"/>
        <charset val="134"/>
      </rPr>
      <t>2</t>
    </r>
    <r>
      <rPr>
        <sz val="16"/>
        <rFont val="方正仿宋_GBK"/>
        <charset val="134"/>
      </rPr>
      <t>条小流域进行综合治理</t>
    </r>
  </si>
  <si>
    <r>
      <rPr>
        <sz val="16"/>
        <rFont val="方正仿宋_GBK"/>
        <charset val="134"/>
      </rPr>
      <t>对四合村</t>
    </r>
    <r>
      <rPr>
        <sz val="16"/>
        <rFont val="Times New Roman"/>
        <charset val="134"/>
      </rPr>
      <t>3</t>
    </r>
    <r>
      <rPr>
        <sz val="16"/>
        <rFont val="方正仿宋_GBK"/>
        <charset val="134"/>
      </rPr>
      <t>组、新农村幼儿园旁等</t>
    </r>
    <r>
      <rPr>
        <sz val="16"/>
        <rFont val="Times New Roman"/>
        <charset val="134"/>
      </rPr>
      <t>2</t>
    </r>
    <r>
      <rPr>
        <sz val="16"/>
        <rFont val="方正仿宋_GBK"/>
        <charset val="134"/>
      </rPr>
      <t>条小流域进行综合治理预计</t>
    </r>
    <r>
      <rPr>
        <sz val="16"/>
        <rFont val="Times New Roman"/>
        <charset val="134"/>
      </rPr>
      <t>200</t>
    </r>
    <r>
      <rPr>
        <sz val="16"/>
        <rFont val="方正仿宋_GBK"/>
        <charset val="134"/>
      </rPr>
      <t>万</t>
    </r>
  </si>
  <si>
    <r>
      <rPr>
        <sz val="16"/>
        <rFont val="Times New Roman"/>
        <charset val="134"/>
      </rPr>
      <t>120</t>
    </r>
    <r>
      <rPr>
        <sz val="16"/>
        <rFont val="方正仿宋_GBK"/>
        <charset val="134"/>
      </rPr>
      <t>户</t>
    </r>
    <r>
      <rPr>
        <sz val="16"/>
        <rFont val="Times New Roman"/>
        <charset val="134"/>
      </rPr>
      <t>538</t>
    </r>
    <r>
      <rPr>
        <sz val="16"/>
        <rFont val="方正仿宋_GBK"/>
        <charset val="134"/>
      </rPr>
      <t>人，其中脱贫人口</t>
    </r>
    <r>
      <rPr>
        <sz val="16"/>
        <rFont val="Times New Roman"/>
        <charset val="134"/>
      </rPr>
      <t>180</t>
    </r>
    <r>
      <rPr>
        <sz val="16"/>
        <rFont val="方正仿宋_GBK"/>
        <charset val="134"/>
      </rPr>
      <t>人实现防洪保安，改善生态发展环境</t>
    </r>
  </si>
  <si>
    <r>
      <rPr>
        <sz val="16"/>
        <rFont val="方正仿宋_GBK"/>
        <charset val="134"/>
      </rPr>
      <t>城口县</t>
    </r>
    <r>
      <rPr>
        <sz val="16"/>
        <rFont val="Times New Roman"/>
        <charset val="134"/>
      </rPr>
      <t>2024</t>
    </r>
    <r>
      <rPr>
        <sz val="16"/>
        <rFont val="方正仿宋_GBK"/>
        <charset val="134"/>
      </rPr>
      <t>年明中乡双利社区生产步道建设项目</t>
    </r>
  </si>
  <si>
    <r>
      <rPr>
        <sz val="16"/>
        <rFont val="方正仿宋_GBK"/>
        <charset val="134"/>
      </rPr>
      <t>新建双利社区</t>
    </r>
    <r>
      <rPr>
        <sz val="16"/>
        <rFont val="Times New Roman"/>
        <charset val="134"/>
      </rPr>
      <t>5</t>
    </r>
    <r>
      <rPr>
        <sz val="16"/>
        <rFont val="方正仿宋_GBK"/>
        <charset val="134"/>
      </rPr>
      <t>社幺磨湾、</t>
    </r>
    <r>
      <rPr>
        <sz val="16"/>
        <rFont val="Times New Roman"/>
        <charset val="134"/>
      </rPr>
      <t>6</t>
    </r>
    <r>
      <rPr>
        <sz val="16"/>
        <rFont val="方正仿宋_GBK"/>
        <charset val="134"/>
      </rPr>
      <t>社塔渡溪</t>
    </r>
    <r>
      <rPr>
        <sz val="16"/>
        <rFont val="Times New Roman"/>
        <charset val="134"/>
      </rPr>
      <t>6.1</t>
    </r>
    <r>
      <rPr>
        <sz val="16"/>
        <rFont val="方正仿宋_GBK"/>
        <charset val="134"/>
      </rPr>
      <t>公里生产步道，宽</t>
    </r>
    <r>
      <rPr>
        <sz val="16"/>
        <rFont val="Times New Roman"/>
        <charset val="134"/>
      </rPr>
      <t>1</t>
    </r>
    <r>
      <rPr>
        <sz val="16"/>
        <rFont val="方正仿宋_GBK"/>
        <charset val="134"/>
      </rPr>
      <t>米，厚</t>
    </r>
    <r>
      <rPr>
        <sz val="16"/>
        <rFont val="Times New Roman"/>
        <charset val="134"/>
      </rPr>
      <t>10</t>
    </r>
    <r>
      <rPr>
        <sz val="16"/>
        <rFont val="方正仿宋_GBK"/>
        <charset val="134"/>
      </rPr>
      <t>公分</t>
    </r>
  </si>
  <si>
    <t>双利社区</t>
  </si>
  <si>
    <r>
      <rPr>
        <sz val="16"/>
        <rFont val="方正仿宋_GBK"/>
        <charset val="134"/>
      </rPr>
      <t>通过生产步道建设，改善</t>
    </r>
    <r>
      <rPr>
        <sz val="16"/>
        <rFont val="Times New Roman"/>
        <charset val="134"/>
      </rPr>
      <t>47</t>
    </r>
    <r>
      <rPr>
        <sz val="16"/>
        <rFont val="方正仿宋_GBK"/>
        <charset val="134"/>
      </rPr>
      <t>户</t>
    </r>
    <r>
      <rPr>
        <sz val="16"/>
        <rFont val="Times New Roman"/>
        <charset val="134"/>
      </rPr>
      <t>205</t>
    </r>
    <r>
      <rPr>
        <sz val="16"/>
        <rFont val="方正仿宋_GBK"/>
        <charset val="134"/>
      </rPr>
      <t>人，脱贫户</t>
    </r>
    <r>
      <rPr>
        <sz val="16"/>
        <rFont val="Times New Roman"/>
        <charset val="134"/>
      </rPr>
      <t>15</t>
    </r>
    <r>
      <rPr>
        <sz val="16"/>
        <rFont val="方正仿宋_GBK"/>
        <charset val="134"/>
      </rPr>
      <t>户</t>
    </r>
    <r>
      <rPr>
        <sz val="16"/>
        <rFont val="Times New Roman"/>
        <charset val="134"/>
      </rPr>
      <t>38</t>
    </r>
    <r>
      <rPr>
        <sz val="16"/>
        <rFont val="方正仿宋_GBK"/>
        <charset val="134"/>
      </rPr>
      <t>人产业发展条件</t>
    </r>
  </si>
  <si>
    <t>贫困群众直接参与，改善道路交通条件</t>
  </si>
  <si>
    <r>
      <rPr>
        <sz val="16"/>
        <rFont val="方正仿宋_GBK"/>
        <charset val="134"/>
      </rPr>
      <t>新建生产步道</t>
    </r>
    <r>
      <rPr>
        <sz val="16"/>
        <rFont val="Times New Roman"/>
        <charset val="134"/>
      </rPr>
      <t>6.1</t>
    </r>
    <r>
      <rPr>
        <sz val="16"/>
        <rFont val="方正仿宋_GBK"/>
        <charset val="134"/>
      </rPr>
      <t>公里</t>
    </r>
  </si>
  <si>
    <r>
      <rPr>
        <sz val="16"/>
        <rFont val="方正仿宋_GBK"/>
        <charset val="134"/>
      </rPr>
      <t>新建生产步道</t>
    </r>
    <r>
      <rPr>
        <sz val="16"/>
        <rFont val="Times New Roman"/>
        <charset val="134"/>
      </rPr>
      <t>6.1</t>
    </r>
    <r>
      <rPr>
        <sz val="16"/>
        <rFont val="方正仿宋_GBK"/>
        <charset val="134"/>
      </rPr>
      <t>公里，预计</t>
    </r>
    <r>
      <rPr>
        <sz val="16"/>
        <rFont val="Times New Roman"/>
        <charset val="134"/>
      </rPr>
      <t>180</t>
    </r>
    <r>
      <rPr>
        <sz val="16"/>
        <rFont val="方正仿宋_GBK"/>
        <charset val="134"/>
      </rPr>
      <t>元</t>
    </r>
    <r>
      <rPr>
        <sz val="16"/>
        <rFont val="Times New Roman"/>
        <charset val="134"/>
      </rPr>
      <t>/</t>
    </r>
    <r>
      <rPr>
        <sz val="16"/>
        <rFont val="方正仿宋_GBK"/>
        <charset val="134"/>
      </rPr>
      <t>米</t>
    </r>
  </si>
  <si>
    <r>
      <rPr>
        <sz val="16"/>
        <rFont val="方正仿宋_GBK"/>
        <charset val="134"/>
      </rPr>
      <t>带动</t>
    </r>
    <r>
      <rPr>
        <sz val="16"/>
        <rFont val="Times New Roman"/>
        <charset val="134"/>
      </rPr>
      <t>47</t>
    </r>
    <r>
      <rPr>
        <sz val="16"/>
        <rFont val="方正仿宋_GBK"/>
        <charset val="134"/>
      </rPr>
      <t>户高效率种植中药材，提升产量，增加收入</t>
    </r>
  </si>
  <si>
    <r>
      <rPr>
        <sz val="16"/>
        <rFont val="方正仿宋_GBK"/>
        <charset val="134"/>
      </rPr>
      <t>改善</t>
    </r>
    <r>
      <rPr>
        <sz val="16"/>
        <rFont val="Times New Roman"/>
        <charset val="134"/>
      </rPr>
      <t>47</t>
    </r>
    <r>
      <rPr>
        <sz val="16"/>
        <rFont val="方正仿宋_GBK"/>
        <charset val="134"/>
      </rPr>
      <t>户</t>
    </r>
    <r>
      <rPr>
        <sz val="16"/>
        <rFont val="Times New Roman"/>
        <charset val="134"/>
      </rPr>
      <t>205</t>
    </r>
    <r>
      <rPr>
        <sz val="16"/>
        <rFont val="方正仿宋_GBK"/>
        <charset val="134"/>
      </rPr>
      <t>人，脱贫户</t>
    </r>
    <r>
      <rPr>
        <sz val="16"/>
        <rFont val="Times New Roman"/>
        <charset val="134"/>
      </rPr>
      <t>15</t>
    </r>
    <r>
      <rPr>
        <sz val="16"/>
        <rFont val="方正仿宋_GBK"/>
        <charset val="134"/>
      </rPr>
      <t>户</t>
    </r>
    <r>
      <rPr>
        <sz val="16"/>
        <rFont val="Times New Roman"/>
        <charset val="134"/>
      </rPr>
      <t>38</t>
    </r>
    <r>
      <rPr>
        <sz val="16"/>
        <rFont val="方正仿宋_GBK"/>
        <charset val="134"/>
      </rPr>
      <t>人产业发展条件</t>
    </r>
  </si>
  <si>
    <r>
      <rPr>
        <sz val="16"/>
        <rFont val="方正仿宋_GBK"/>
        <charset val="134"/>
      </rPr>
      <t>城口县</t>
    </r>
    <r>
      <rPr>
        <sz val="16"/>
        <rFont val="Times New Roman"/>
        <charset val="134"/>
      </rPr>
      <t>2024</t>
    </r>
    <r>
      <rPr>
        <sz val="16"/>
        <rFont val="方正仿宋_GBK"/>
        <charset val="134"/>
      </rPr>
      <t>年蓼子乡油菜产业提升示范基地项目</t>
    </r>
  </si>
  <si>
    <t>种植业（到户村产业补助）</t>
  </si>
  <si>
    <r>
      <rPr>
        <sz val="16"/>
        <rFont val="Times New Roman"/>
        <charset val="134"/>
      </rPr>
      <t>1.</t>
    </r>
    <r>
      <rPr>
        <sz val="16"/>
        <rFont val="方正仿宋_GBK"/>
        <charset val="134"/>
      </rPr>
      <t>采购油菜种，种植油菜约</t>
    </r>
    <r>
      <rPr>
        <sz val="16"/>
        <rFont val="Times New Roman"/>
        <charset val="134"/>
      </rPr>
      <t>3000</t>
    </r>
    <r>
      <rPr>
        <sz val="16"/>
        <rFont val="方正仿宋_GBK"/>
        <charset val="134"/>
      </rPr>
      <t>余亩，为群众免费提供油菜种，并对种植农户实行</t>
    </r>
    <r>
      <rPr>
        <sz val="16"/>
        <rFont val="Times New Roman"/>
        <charset val="134"/>
      </rPr>
      <t>200</t>
    </r>
    <r>
      <rPr>
        <sz val="16"/>
        <rFont val="方正仿宋_GBK"/>
        <charset val="134"/>
      </rPr>
      <t>元</t>
    </r>
    <r>
      <rPr>
        <sz val="16"/>
        <rFont val="Times New Roman"/>
        <charset val="134"/>
      </rPr>
      <t>/</t>
    </r>
    <r>
      <rPr>
        <sz val="16"/>
        <rFont val="方正仿宋_GBK"/>
        <charset val="134"/>
      </rPr>
      <t>亩的奖补，群众投工投劳以及生产物资，按照统一规划自行种植。</t>
    </r>
    <r>
      <rPr>
        <sz val="16"/>
        <rFont val="Times New Roman"/>
        <charset val="134"/>
      </rPr>
      <t>2</t>
    </r>
    <r>
      <rPr>
        <sz val="16"/>
        <rFont val="方正仿宋_GBK"/>
        <charset val="134"/>
      </rPr>
      <t>、结合乡村旅游，体验农耕文化，打造手工老式菜油加工房创建，推广</t>
    </r>
    <r>
      <rPr>
        <sz val="16"/>
        <rFont val="Times New Roman"/>
        <charset val="134"/>
      </rPr>
      <t>“</t>
    </r>
    <r>
      <rPr>
        <sz val="16"/>
        <rFont val="方正仿宋_GBK"/>
        <charset val="134"/>
      </rPr>
      <t>蓼乡梨坪</t>
    </r>
    <r>
      <rPr>
        <sz val="16"/>
        <rFont val="Times New Roman"/>
        <charset val="134"/>
      </rPr>
      <t>”</t>
    </r>
    <r>
      <rPr>
        <sz val="16"/>
        <rFont val="方正仿宋_GBK"/>
        <charset val="134"/>
      </rPr>
      <t>菜籽油品牌。</t>
    </r>
    <r>
      <rPr>
        <sz val="16"/>
        <rFont val="Times New Roman"/>
        <charset val="134"/>
      </rPr>
      <t>3</t>
    </r>
    <r>
      <rPr>
        <sz val="16"/>
        <rFont val="方正仿宋_GBK"/>
        <charset val="134"/>
      </rPr>
      <t>、创建</t>
    </r>
    <r>
      <rPr>
        <sz val="16"/>
        <rFont val="Times New Roman"/>
        <charset val="134"/>
      </rPr>
      <t>“</t>
    </r>
    <r>
      <rPr>
        <sz val="16"/>
        <rFont val="方正仿宋_GBK"/>
        <charset val="134"/>
      </rPr>
      <t>寻找春天、体验农业生产</t>
    </r>
    <r>
      <rPr>
        <sz val="16"/>
        <rFont val="Times New Roman"/>
        <charset val="134"/>
      </rPr>
      <t>”</t>
    </r>
    <r>
      <rPr>
        <sz val="16"/>
        <rFont val="方正仿宋_GBK"/>
        <charset val="134"/>
      </rPr>
      <t>的教学基地。</t>
    </r>
  </si>
  <si>
    <t>蓼子乡明安村、梨坪村等村社区</t>
  </si>
  <si>
    <r>
      <rPr>
        <sz val="16"/>
        <rFont val="方正仿宋_GBK"/>
        <charset val="134"/>
      </rPr>
      <t>借助高速公路道口经济，发展我乡乡村旅游，带动群众种植油菜增收，预计种植油菜约</t>
    </r>
    <r>
      <rPr>
        <sz val="16"/>
        <rFont val="Times New Roman"/>
        <charset val="134"/>
      </rPr>
      <t>3000</t>
    </r>
    <r>
      <rPr>
        <sz val="16"/>
        <rFont val="方正仿宋_GBK"/>
        <charset val="134"/>
      </rPr>
      <t>余亩，可带动</t>
    </r>
    <r>
      <rPr>
        <sz val="16"/>
        <rFont val="Times New Roman"/>
        <charset val="134"/>
      </rPr>
      <t>200</t>
    </r>
    <r>
      <rPr>
        <sz val="16"/>
        <rFont val="方正仿宋_GBK"/>
        <charset val="134"/>
      </rPr>
      <t>余户</t>
    </r>
    <r>
      <rPr>
        <sz val="16"/>
        <rFont val="Times New Roman"/>
        <charset val="134"/>
      </rPr>
      <t>750</t>
    </r>
    <r>
      <rPr>
        <sz val="16"/>
        <rFont val="方正仿宋_GBK"/>
        <charset val="134"/>
      </rPr>
      <t>余人种植增收，预计每亩可增加产业收入</t>
    </r>
    <r>
      <rPr>
        <sz val="16"/>
        <rFont val="Times New Roman"/>
        <charset val="134"/>
      </rPr>
      <t>1000</t>
    </r>
    <r>
      <rPr>
        <sz val="16"/>
        <rFont val="方正仿宋_GBK"/>
        <charset val="134"/>
      </rPr>
      <t>余元，其中脱贫户</t>
    </r>
    <r>
      <rPr>
        <sz val="16"/>
        <rFont val="Times New Roman"/>
        <charset val="134"/>
      </rPr>
      <t>80</t>
    </r>
    <r>
      <rPr>
        <sz val="16"/>
        <rFont val="方正仿宋_GBK"/>
        <charset val="134"/>
      </rPr>
      <t>余户</t>
    </r>
    <r>
      <rPr>
        <sz val="16"/>
        <rFont val="Times New Roman"/>
        <charset val="134"/>
      </rPr>
      <t>230</t>
    </r>
    <r>
      <rPr>
        <sz val="16"/>
        <rFont val="方正仿宋_GBK"/>
        <charset val="134"/>
      </rPr>
      <t>余人。</t>
    </r>
  </si>
  <si>
    <r>
      <rPr>
        <sz val="16"/>
        <rFont val="方正仿宋_GBK"/>
        <charset val="134"/>
      </rPr>
      <t>一、群众参与：</t>
    </r>
    <r>
      <rPr>
        <sz val="16"/>
        <rFont val="Times New Roman"/>
        <charset val="134"/>
      </rPr>
      <t>100</t>
    </r>
    <r>
      <rPr>
        <sz val="16"/>
        <rFont val="方正仿宋_GBK"/>
        <charset val="134"/>
      </rPr>
      <t>余人参与前期项目确定会议、决议，参与入库项目的选择，村社区两委以及监察监督员参与项目实施过程中施工质量和资金使用的监督等。</t>
    </r>
    <r>
      <rPr>
        <sz val="16"/>
        <rFont val="Times New Roman"/>
        <charset val="134"/>
      </rPr>
      <t xml:space="preserve">
</t>
    </r>
    <r>
      <rPr>
        <sz val="16"/>
        <rFont val="方正仿宋_GBK"/>
        <charset val="134"/>
      </rPr>
      <t>二、利益连接机制：一是油菜收割后预计年收入增加</t>
    </r>
    <r>
      <rPr>
        <sz val="16"/>
        <rFont val="Times New Roman"/>
        <charset val="134"/>
      </rPr>
      <t>3000</t>
    </r>
    <r>
      <rPr>
        <sz val="16"/>
        <rFont val="方正仿宋_GBK"/>
        <charset val="134"/>
      </rPr>
      <t>余元</t>
    </r>
    <r>
      <rPr>
        <sz val="16"/>
        <rFont val="Times New Roman"/>
        <charset val="134"/>
      </rPr>
      <t>/</t>
    </r>
    <r>
      <rPr>
        <sz val="16"/>
        <rFont val="方正仿宋_GBK"/>
        <charset val="134"/>
      </rPr>
      <t>户，直接带动农户约</t>
    </r>
    <r>
      <rPr>
        <sz val="16"/>
        <rFont val="Times New Roman"/>
        <charset val="134"/>
      </rPr>
      <t>100</t>
    </r>
    <r>
      <rPr>
        <sz val="16"/>
        <rFont val="方正仿宋_GBK"/>
        <charset val="134"/>
      </rPr>
      <t>户发展产业，实现增收。二是按照</t>
    </r>
    <r>
      <rPr>
        <sz val="16"/>
        <rFont val="Times New Roman"/>
        <charset val="134"/>
      </rPr>
      <t>200</t>
    </r>
    <r>
      <rPr>
        <sz val="16"/>
        <rFont val="方正仿宋_GBK"/>
        <charset val="134"/>
      </rPr>
      <t>元</t>
    </r>
    <r>
      <rPr>
        <sz val="16"/>
        <rFont val="Times New Roman"/>
        <charset val="134"/>
      </rPr>
      <t>/</t>
    </r>
    <r>
      <rPr>
        <sz val="16"/>
        <rFont val="方正仿宋_GBK"/>
        <charset val="134"/>
      </rPr>
      <t>亩的标准进行直补。</t>
    </r>
  </si>
  <si>
    <r>
      <rPr>
        <sz val="16"/>
        <rFont val="方正仿宋_GBK"/>
        <charset val="134"/>
      </rPr>
      <t>通过种植油菜，带动</t>
    </r>
    <r>
      <rPr>
        <sz val="16"/>
        <rFont val="Times New Roman"/>
        <charset val="134"/>
      </rPr>
      <t>100</t>
    </r>
    <r>
      <rPr>
        <sz val="16"/>
        <rFont val="方正仿宋_GBK"/>
        <charset val="134"/>
      </rPr>
      <t>余户农户发展油菜产业，农户产业年收入增加超过</t>
    </r>
    <r>
      <rPr>
        <sz val="16"/>
        <rFont val="Times New Roman"/>
        <charset val="134"/>
      </rPr>
      <t>1000</t>
    </r>
    <r>
      <rPr>
        <sz val="16"/>
        <rFont val="方正仿宋_GBK"/>
        <charset val="134"/>
      </rPr>
      <t>余元</t>
    </r>
    <r>
      <rPr>
        <sz val="16"/>
        <rFont val="Times New Roman"/>
        <charset val="134"/>
      </rPr>
      <t>/</t>
    </r>
    <r>
      <rPr>
        <sz val="16"/>
        <rFont val="方正仿宋_GBK"/>
        <charset val="134"/>
      </rPr>
      <t>亩。</t>
    </r>
  </si>
  <si>
    <r>
      <rPr>
        <sz val="16"/>
        <rFont val="方正仿宋_GBK"/>
        <charset val="134"/>
      </rPr>
      <t>种植油菜</t>
    </r>
    <r>
      <rPr>
        <sz val="16"/>
        <rFont val="Times New Roman"/>
        <charset val="134"/>
      </rPr>
      <t>3000</t>
    </r>
    <r>
      <rPr>
        <sz val="16"/>
        <rFont val="方正仿宋_GBK"/>
        <charset val="134"/>
      </rPr>
      <t>余亩。</t>
    </r>
  </si>
  <si>
    <r>
      <rPr>
        <sz val="16"/>
        <rFont val="方正仿宋_GBK"/>
        <charset val="134"/>
      </rPr>
      <t>建设成本</t>
    </r>
    <r>
      <rPr>
        <sz val="16"/>
        <rFont val="Times New Roman"/>
        <charset val="134"/>
      </rPr>
      <t>≤200</t>
    </r>
    <r>
      <rPr>
        <sz val="16"/>
        <rFont val="方正仿宋_GBK"/>
        <charset val="134"/>
      </rPr>
      <t>元</t>
    </r>
    <r>
      <rPr>
        <sz val="16"/>
        <rFont val="Times New Roman"/>
        <charset val="134"/>
      </rPr>
      <t>/</t>
    </r>
    <r>
      <rPr>
        <sz val="16"/>
        <rFont val="方正仿宋_GBK"/>
        <charset val="134"/>
      </rPr>
      <t>亩</t>
    </r>
  </si>
  <si>
    <r>
      <rPr>
        <sz val="16"/>
        <rFont val="方正仿宋_GBK"/>
        <charset val="134"/>
      </rPr>
      <t>增加群众经营性收入</t>
    </r>
    <r>
      <rPr>
        <sz val="16"/>
        <rFont val="Times New Roman"/>
        <charset val="134"/>
      </rPr>
      <t>≥3000</t>
    </r>
    <r>
      <rPr>
        <sz val="16"/>
        <rFont val="方正仿宋_GBK"/>
        <charset val="134"/>
      </rPr>
      <t>余元</t>
    </r>
    <r>
      <rPr>
        <sz val="16"/>
        <rFont val="Times New Roman"/>
        <charset val="134"/>
      </rPr>
      <t>/</t>
    </r>
    <r>
      <rPr>
        <sz val="16"/>
        <rFont val="方正仿宋_GBK"/>
        <charset val="134"/>
      </rPr>
      <t>户</t>
    </r>
    <r>
      <rPr>
        <sz val="16"/>
        <rFont val="Times New Roman"/>
        <charset val="134"/>
      </rPr>
      <t>•</t>
    </r>
    <r>
      <rPr>
        <sz val="16"/>
        <rFont val="方正仿宋_GBK"/>
        <charset val="134"/>
      </rPr>
      <t>年</t>
    </r>
  </si>
  <si>
    <r>
      <rPr>
        <sz val="16"/>
        <rFont val="方正仿宋_GBK"/>
        <charset val="134"/>
      </rPr>
      <t>益群众约</t>
    </r>
    <r>
      <rPr>
        <sz val="16"/>
        <rFont val="Times New Roman"/>
        <charset val="134"/>
      </rPr>
      <t>200</t>
    </r>
    <r>
      <rPr>
        <sz val="16"/>
        <rFont val="方正仿宋_GBK"/>
        <charset val="134"/>
      </rPr>
      <t>户</t>
    </r>
    <r>
      <rPr>
        <sz val="16"/>
        <rFont val="Times New Roman"/>
        <charset val="134"/>
      </rPr>
      <t>750</t>
    </r>
    <r>
      <rPr>
        <sz val="16"/>
        <rFont val="方正仿宋_GBK"/>
        <charset val="134"/>
      </rPr>
      <t>余人（其中脱贫户</t>
    </r>
    <r>
      <rPr>
        <sz val="16"/>
        <rFont val="Times New Roman"/>
        <charset val="134"/>
      </rPr>
      <t>80</t>
    </r>
    <r>
      <rPr>
        <sz val="16"/>
        <rFont val="方正仿宋_GBK"/>
        <charset val="134"/>
      </rPr>
      <t>余户</t>
    </r>
    <r>
      <rPr>
        <sz val="16"/>
        <rFont val="Times New Roman"/>
        <charset val="134"/>
      </rPr>
      <t>230</t>
    </r>
    <r>
      <rPr>
        <sz val="16"/>
        <rFont val="方正仿宋_GBK"/>
        <charset val="134"/>
      </rPr>
      <t>余人）。</t>
    </r>
  </si>
  <si>
    <t xml:space="preserve"> </t>
  </si>
  <si>
    <r>
      <rPr>
        <sz val="16"/>
        <rFont val="方正仿宋_GBK"/>
        <charset val="134"/>
      </rPr>
      <t>群众满意度</t>
    </r>
    <r>
      <rPr>
        <sz val="16"/>
        <rFont val="Times New Roman"/>
        <charset val="134"/>
      </rPr>
      <t>≥90%</t>
    </r>
  </si>
  <si>
    <t>蓼子乡人民政府</t>
  </si>
  <si>
    <t>王生贵</t>
  </si>
  <si>
    <t>023-59291000</t>
  </si>
  <si>
    <r>
      <rPr>
        <sz val="16"/>
        <rFont val="方正仿宋_GBK"/>
        <charset val="134"/>
      </rPr>
      <t>城口县</t>
    </r>
    <r>
      <rPr>
        <sz val="16"/>
        <rFont val="Times New Roman"/>
        <charset val="134"/>
      </rPr>
      <t>2024</t>
    </r>
    <r>
      <rPr>
        <sz val="16"/>
        <rFont val="方正仿宋_GBK"/>
        <charset val="134"/>
      </rPr>
      <t>年蓼子乡田园综合体示范项目</t>
    </r>
  </si>
  <si>
    <t>种植业、养殖业（现代农业产业园）</t>
  </si>
  <si>
    <r>
      <rPr>
        <sz val="16"/>
        <rFont val="方正仿宋_GBK"/>
        <charset val="134"/>
      </rPr>
      <t>新建田园综合体示范园，一是对现有</t>
    </r>
    <r>
      <rPr>
        <sz val="16"/>
        <rFont val="Times New Roman"/>
        <charset val="134"/>
      </rPr>
      <t>20</t>
    </r>
    <r>
      <rPr>
        <sz val="16"/>
        <rFont val="方正仿宋_GBK"/>
        <charset val="134"/>
      </rPr>
      <t>余亩水果树进行技术改造，并新种植桃树、梨树等水果树</t>
    </r>
    <r>
      <rPr>
        <sz val="16"/>
        <rFont val="Times New Roman"/>
        <charset val="134"/>
      </rPr>
      <t>20</t>
    </r>
    <r>
      <rPr>
        <sz val="16"/>
        <rFont val="方正仿宋_GBK"/>
        <charset val="134"/>
      </rPr>
      <t>余亩。二是改造恢复现有水田</t>
    </r>
    <r>
      <rPr>
        <sz val="16"/>
        <rFont val="Times New Roman"/>
        <charset val="134"/>
      </rPr>
      <t>50</t>
    </r>
    <r>
      <rPr>
        <sz val="16"/>
        <rFont val="方正仿宋_GBK"/>
        <charset val="134"/>
      </rPr>
      <t>余亩，打造稻虾养殖基地。三是完善园区内灌溉水系，新建引水设施、灌溉设施</t>
    </r>
    <r>
      <rPr>
        <sz val="16"/>
        <rFont val="Times New Roman"/>
        <charset val="134"/>
      </rPr>
      <t>2000</t>
    </r>
    <r>
      <rPr>
        <sz val="16"/>
        <rFont val="方正仿宋_GBK"/>
        <charset val="134"/>
      </rPr>
      <t>余米。四是新建连接各个基地的产业道路约</t>
    </r>
    <r>
      <rPr>
        <sz val="16"/>
        <rFont val="Times New Roman"/>
        <charset val="134"/>
      </rPr>
      <t>1.5</t>
    </r>
    <r>
      <rPr>
        <sz val="16"/>
        <rFont val="方正仿宋_GBK"/>
        <charset val="134"/>
      </rPr>
      <t>公里，宽度</t>
    </r>
    <r>
      <rPr>
        <sz val="16"/>
        <rFont val="Times New Roman"/>
        <charset val="134"/>
      </rPr>
      <t>3.5</t>
    </r>
    <r>
      <rPr>
        <sz val="16"/>
        <rFont val="方正仿宋_GBK"/>
        <charset val="134"/>
      </rPr>
      <t>米，厚度</t>
    </r>
    <r>
      <rPr>
        <sz val="16"/>
        <rFont val="Times New Roman"/>
        <charset val="134"/>
      </rPr>
      <t>20</t>
    </r>
    <r>
      <rPr>
        <sz val="16"/>
        <rFont val="方正仿宋_GBK"/>
        <charset val="134"/>
      </rPr>
      <t>厘米。</t>
    </r>
  </si>
  <si>
    <t>蓼子乡明安村</t>
  </si>
  <si>
    <r>
      <rPr>
        <sz val="16"/>
        <rFont val="方正仿宋_GBK"/>
        <charset val="134"/>
      </rPr>
      <t>通过建设现代化农业产业园区，一是带动全乡旅游发展，提升乡域经济影响力。二是通过旅游业、农产品加工出售、服务业提供就业岗位，增加当地群众年收入超</t>
    </r>
    <r>
      <rPr>
        <sz val="16"/>
        <rFont val="Times New Roman"/>
        <charset val="134"/>
      </rPr>
      <t>2</t>
    </r>
    <r>
      <rPr>
        <sz val="16"/>
        <rFont val="方正仿宋_GBK"/>
        <charset val="134"/>
      </rPr>
      <t>万元</t>
    </r>
    <r>
      <rPr>
        <sz val="16"/>
        <rFont val="Times New Roman"/>
        <charset val="134"/>
      </rPr>
      <t>/</t>
    </r>
    <r>
      <rPr>
        <sz val="16"/>
        <rFont val="方正仿宋_GBK"/>
        <charset val="134"/>
      </rPr>
      <t>户。三是带动周边农户发展营商增加收入约</t>
    </r>
    <r>
      <rPr>
        <sz val="16"/>
        <rFont val="Times New Roman"/>
        <charset val="134"/>
      </rPr>
      <t>0.2-0.6</t>
    </r>
    <r>
      <rPr>
        <sz val="16"/>
        <rFont val="方正仿宋_GBK"/>
        <charset val="134"/>
      </rPr>
      <t>万元</t>
    </r>
    <r>
      <rPr>
        <sz val="16"/>
        <rFont val="Times New Roman"/>
        <charset val="134"/>
      </rPr>
      <t>/</t>
    </r>
    <r>
      <rPr>
        <sz val="16"/>
        <rFont val="方正仿宋_GBK"/>
        <charset val="134"/>
      </rPr>
      <t>户。四是增加集体经济组织收入约</t>
    </r>
    <r>
      <rPr>
        <sz val="16"/>
        <rFont val="Times New Roman"/>
        <charset val="134"/>
      </rPr>
      <t>5</t>
    </r>
    <r>
      <rPr>
        <sz val="16"/>
        <rFont val="方正仿宋_GBK"/>
        <charset val="134"/>
      </rPr>
      <t>万元</t>
    </r>
    <r>
      <rPr>
        <sz val="16"/>
        <rFont val="Times New Roman"/>
        <charset val="134"/>
      </rPr>
      <t>/</t>
    </r>
    <r>
      <rPr>
        <sz val="16"/>
        <rFont val="方正仿宋_GBK"/>
        <charset val="134"/>
      </rPr>
      <t>年，持续巩固脱贫攻坚成果。受益群众约</t>
    </r>
    <r>
      <rPr>
        <sz val="16"/>
        <rFont val="Times New Roman"/>
        <charset val="134"/>
      </rPr>
      <t>315</t>
    </r>
    <r>
      <rPr>
        <sz val="16"/>
        <rFont val="方正仿宋_GBK"/>
        <charset val="134"/>
      </rPr>
      <t>户</t>
    </r>
    <r>
      <rPr>
        <sz val="16"/>
        <rFont val="Times New Roman"/>
        <charset val="134"/>
      </rPr>
      <t>1296</t>
    </r>
    <r>
      <rPr>
        <sz val="16"/>
        <rFont val="方正仿宋_GBK"/>
        <charset val="134"/>
      </rPr>
      <t>人，其中脱贫户</t>
    </r>
    <r>
      <rPr>
        <sz val="16"/>
        <rFont val="Times New Roman"/>
        <charset val="134"/>
      </rPr>
      <t>32</t>
    </r>
    <r>
      <rPr>
        <sz val="16"/>
        <rFont val="方正仿宋_GBK"/>
        <charset val="134"/>
      </rPr>
      <t>户</t>
    </r>
    <r>
      <rPr>
        <sz val="16"/>
        <rFont val="Times New Roman"/>
        <charset val="134"/>
      </rPr>
      <t>99</t>
    </r>
    <r>
      <rPr>
        <sz val="16"/>
        <rFont val="方正仿宋_GBK"/>
        <charset val="134"/>
      </rPr>
      <t>人。</t>
    </r>
  </si>
  <si>
    <r>
      <rPr>
        <sz val="16"/>
        <rFont val="方正仿宋_GBK"/>
        <charset val="134"/>
      </rPr>
      <t>一、群众参与：</t>
    </r>
    <r>
      <rPr>
        <sz val="16"/>
        <rFont val="Times New Roman"/>
        <charset val="134"/>
      </rPr>
      <t>200</t>
    </r>
    <r>
      <rPr>
        <sz val="16"/>
        <rFont val="方正仿宋_GBK"/>
        <charset val="134"/>
      </rPr>
      <t>余人参与前期项目确定会议、决议</t>
    </r>
    <r>
      <rPr>
        <sz val="16"/>
        <rFont val="Times New Roman"/>
        <charset val="134"/>
      </rPr>
      <t>80</t>
    </r>
    <r>
      <rPr>
        <sz val="16"/>
        <rFont val="方正仿宋_GBK"/>
        <charset val="134"/>
      </rPr>
      <t>人参与入库项目的选择，</t>
    </r>
    <r>
      <rPr>
        <sz val="16"/>
        <rFont val="Times New Roman"/>
        <charset val="134"/>
      </rPr>
      <t>5</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二、利益联结机制：一是提供就业岗位</t>
    </r>
    <r>
      <rPr>
        <sz val="16"/>
        <rFont val="Times New Roman"/>
        <charset val="134"/>
      </rPr>
      <t>10</t>
    </r>
    <r>
      <rPr>
        <sz val="16"/>
        <rFont val="方正仿宋_GBK"/>
        <charset val="134"/>
      </rPr>
      <t>余个，增加工资性收入</t>
    </r>
    <r>
      <rPr>
        <sz val="16"/>
        <rFont val="Times New Roman"/>
        <charset val="134"/>
      </rPr>
      <t>1.2</t>
    </r>
    <r>
      <rPr>
        <sz val="16"/>
        <rFont val="方正仿宋_GBK"/>
        <charset val="134"/>
      </rPr>
      <t>万元</t>
    </r>
    <r>
      <rPr>
        <sz val="16"/>
        <rFont val="Times New Roman"/>
        <charset val="134"/>
      </rPr>
      <t>/</t>
    </r>
    <r>
      <rPr>
        <sz val="16"/>
        <rFont val="方正仿宋_GBK"/>
        <charset val="134"/>
      </rPr>
      <t>人</t>
    </r>
    <r>
      <rPr>
        <sz val="16"/>
        <rFont val="Times New Roman"/>
        <charset val="134"/>
      </rPr>
      <t>•</t>
    </r>
    <r>
      <rPr>
        <sz val="16"/>
        <rFont val="方正仿宋_GBK"/>
        <charset val="134"/>
      </rPr>
      <t>年。二是流转农户土地约</t>
    </r>
    <r>
      <rPr>
        <sz val="16"/>
        <rFont val="Times New Roman"/>
        <charset val="134"/>
      </rPr>
      <t>100</t>
    </r>
    <r>
      <rPr>
        <sz val="16"/>
        <rFont val="方正仿宋_GBK"/>
        <charset val="134"/>
      </rPr>
      <t>亩，增加群众收入约</t>
    </r>
    <r>
      <rPr>
        <sz val="16"/>
        <rFont val="Times New Roman"/>
        <charset val="134"/>
      </rPr>
      <t>600</t>
    </r>
    <r>
      <rPr>
        <sz val="16"/>
        <rFont val="方正仿宋_GBK"/>
        <charset val="134"/>
      </rPr>
      <t>元</t>
    </r>
    <r>
      <rPr>
        <sz val="16"/>
        <rFont val="Times New Roman"/>
        <charset val="134"/>
      </rPr>
      <t>/</t>
    </r>
    <r>
      <rPr>
        <sz val="16"/>
        <rFont val="方正仿宋_GBK"/>
        <charset val="134"/>
      </rPr>
      <t>亩</t>
    </r>
    <r>
      <rPr>
        <sz val="16"/>
        <rFont val="Times New Roman"/>
        <charset val="134"/>
      </rPr>
      <t>•</t>
    </r>
    <r>
      <rPr>
        <sz val="16"/>
        <rFont val="方正仿宋_GBK"/>
        <charset val="134"/>
      </rPr>
      <t>年</t>
    </r>
  </si>
  <si>
    <r>
      <rPr>
        <sz val="16"/>
        <rFont val="方正仿宋_GBK"/>
        <charset val="134"/>
      </rPr>
      <t>通过建设种养殖产业园，建设产业园区，发展现代产业，增加集体经济组织收入约</t>
    </r>
    <r>
      <rPr>
        <sz val="16"/>
        <rFont val="Times New Roman"/>
        <charset val="134"/>
      </rPr>
      <t>5</t>
    </r>
    <r>
      <rPr>
        <sz val="16"/>
        <rFont val="方正仿宋_GBK"/>
        <charset val="134"/>
      </rPr>
      <t>万元</t>
    </r>
    <r>
      <rPr>
        <sz val="16"/>
        <rFont val="Times New Roman"/>
        <charset val="134"/>
      </rPr>
      <t>/</t>
    </r>
    <r>
      <rPr>
        <sz val="16"/>
        <rFont val="方正仿宋_GBK"/>
        <charset val="134"/>
      </rPr>
      <t>年。</t>
    </r>
  </si>
  <si>
    <r>
      <rPr>
        <sz val="16"/>
        <rFont val="方正仿宋_GBK"/>
        <charset val="134"/>
      </rPr>
      <t>水果树技术改造</t>
    </r>
    <r>
      <rPr>
        <sz val="16"/>
        <rFont val="Times New Roman"/>
        <charset val="134"/>
      </rPr>
      <t>20</t>
    </r>
    <r>
      <rPr>
        <sz val="16"/>
        <rFont val="方正仿宋_GBK"/>
        <charset val="134"/>
      </rPr>
      <t>余亩、种植果树</t>
    </r>
    <r>
      <rPr>
        <sz val="16"/>
        <rFont val="Times New Roman"/>
        <charset val="134"/>
      </rPr>
      <t>20</t>
    </r>
    <r>
      <rPr>
        <sz val="16"/>
        <rFont val="方正仿宋_GBK"/>
        <charset val="134"/>
      </rPr>
      <t>余亩，改造水田</t>
    </r>
    <r>
      <rPr>
        <sz val="16"/>
        <rFont val="Times New Roman"/>
        <charset val="134"/>
      </rPr>
      <t>50</t>
    </r>
    <r>
      <rPr>
        <sz val="16"/>
        <rFont val="方正仿宋_GBK"/>
        <charset val="134"/>
      </rPr>
      <t>余亩，引水灌溉设施</t>
    </r>
    <r>
      <rPr>
        <sz val="16"/>
        <rFont val="Times New Roman"/>
        <charset val="134"/>
      </rPr>
      <t>2000</t>
    </r>
    <r>
      <rPr>
        <sz val="16"/>
        <rFont val="方正仿宋_GBK"/>
        <charset val="134"/>
      </rPr>
      <t>余米，产业道路</t>
    </r>
    <r>
      <rPr>
        <sz val="16"/>
        <rFont val="Times New Roman"/>
        <charset val="134"/>
      </rPr>
      <t>1.5</t>
    </r>
    <r>
      <rPr>
        <sz val="16"/>
        <rFont val="方正仿宋_GBK"/>
        <charset val="134"/>
      </rPr>
      <t>公里。</t>
    </r>
  </si>
  <si>
    <r>
      <rPr>
        <sz val="16"/>
        <rFont val="方正仿宋_GBK"/>
        <charset val="134"/>
      </rPr>
      <t>项目完工及时率</t>
    </r>
    <r>
      <rPr>
        <sz val="16"/>
        <rFont val="Times New Roman"/>
        <charset val="134"/>
      </rPr>
      <t xml:space="preserve">100%</t>
    </r>
  </si>
  <si>
    <r>
      <rPr>
        <sz val="16"/>
        <rFont val="Times New Roman"/>
        <charset val="134"/>
      </rPr>
      <t>1.</t>
    </r>
    <r>
      <rPr>
        <sz val="16"/>
        <rFont val="方正仿宋_GBK"/>
        <charset val="134"/>
      </rPr>
      <t>采摘园建设成本</t>
    </r>
    <r>
      <rPr>
        <sz val="16"/>
        <rFont val="Times New Roman"/>
        <charset val="134"/>
      </rPr>
      <t>≤50</t>
    </r>
    <r>
      <rPr>
        <sz val="16"/>
        <rFont val="方正仿宋_GBK"/>
        <charset val="134"/>
      </rPr>
      <t>万元；</t>
    </r>
    <r>
      <rPr>
        <sz val="16"/>
        <rFont val="Times New Roman"/>
        <charset val="134"/>
      </rPr>
      <t>2.</t>
    </r>
    <r>
      <rPr>
        <sz val="16"/>
        <rFont val="方正仿宋_GBK"/>
        <charset val="134"/>
      </rPr>
      <t>稻虾基地建设成本</t>
    </r>
    <r>
      <rPr>
        <sz val="16"/>
        <rFont val="Times New Roman"/>
        <charset val="134"/>
      </rPr>
      <t>≤50</t>
    </r>
    <r>
      <rPr>
        <sz val="16"/>
        <rFont val="方正仿宋_GBK"/>
        <charset val="134"/>
      </rPr>
      <t>；</t>
    </r>
    <r>
      <rPr>
        <sz val="16"/>
        <rFont val="Times New Roman"/>
        <charset val="134"/>
      </rPr>
      <t>3.</t>
    </r>
    <r>
      <rPr>
        <sz val="16"/>
        <rFont val="方正仿宋_GBK"/>
        <charset val="134"/>
      </rPr>
      <t>灌溉设施</t>
    </r>
    <r>
      <rPr>
        <sz val="16"/>
        <rFont val="Times New Roman"/>
        <charset val="134"/>
      </rPr>
      <t>≤100</t>
    </r>
    <r>
      <rPr>
        <sz val="16"/>
        <rFont val="方正仿宋_GBK"/>
        <charset val="134"/>
      </rPr>
      <t>万元，</t>
    </r>
    <r>
      <rPr>
        <sz val="16"/>
        <rFont val="Times New Roman"/>
        <charset val="134"/>
      </rPr>
      <t>4.</t>
    </r>
    <r>
      <rPr>
        <sz val="16"/>
        <rFont val="方正仿宋_GBK"/>
        <charset val="134"/>
      </rPr>
      <t>产业道路建设成本</t>
    </r>
    <r>
      <rPr>
        <sz val="16"/>
        <rFont val="Times New Roman"/>
        <charset val="134"/>
      </rPr>
      <t>≤100</t>
    </r>
    <r>
      <rPr>
        <sz val="16"/>
        <rFont val="方正仿宋_GBK"/>
        <charset val="134"/>
      </rPr>
      <t>万元。</t>
    </r>
  </si>
  <si>
    <r>
      <rPr>
        <sz val="16"/>
        <rFont val="方正仿宋_GBK"/>
        <charset val="134"/>
      </rPr>
      <t>增加群众务工收入</t>
    </r>
    <r>
      <rPr>
        <sz val="16"/>
        <rFont val="Times New Roman"/>
        <charset val="134"/>
      </rPr>
      <t>≥1.2</t>
    </r>
    <r>
      <rPr>
        <sz val="16"/>
        <rFont val="方正仿宋_GBK"/>
        <charset val="134"/>
      </rPr>
      <t>万元</t>
    </r>
    <r>
      <rPr>
        <sz val="16"/>
        <rFont val="Times New Roman"/>
        <charset val="134"/>
      </rPr>
      <t>/</t>
    </r>
    <r>
      <rPr>
        <sz val="16"/>
        <rFont val="方正仿宋_GBK"/>
        <charset val="134"/>
      </rPr>
      <t>人</t>
    </r>
    <r>
      <rPr>
        <sz val="16"/>
        <rFont val="Times New Roman"/>
        <charset val="134"/>
      </rPr>
      <t>•</t>
    </r>
    <r>
      <rPr>
        <sz val="16"/>
        <rFont val="方正仿宋_GBK"/>
        <charset val="134"/>
      </rPr>
      <t>年。</t>
    </r>
  </si>
  <si>
    <r>
      <rPr>
        <sz val="16"/>
        <rFont val="Times New Roman"/>
        <charset val="134"/>
      </rPr>
      <t>315</t>
    </r>
    <r>
      <rPr>
        <sz val="16"/>
        <rFont val="方正仿宋_GBK"/>
        <charset val="134"/>
      </rPr>
      <t>户</t>
    </r>
    <r>
      <rPr>
        <sz val="16"/>
        <rFont val="Times New Roman"/>
        <charset val="134"/>
      </rPr>
      <t>1296</t>
    </r>
    <r>
      <rPr>
        <sz val="16"/>
        <rFont val="方正仿宋_GBK"/>
        <charset val="134"/>
      </rPr>
      <t>人（其中脱贫户</t>
    </r>
    <r>
      <rPr>
        <sz val="16"/>
        <rFont val="Times New Roman"/>
        <charset val="134"/>
      </rPr>
      <t>32</t>
    </r>
    <r>
      <rPr>
        <sz val="16"/>
        <rFont val="方正仿宋_GBK"/>
        <charset val="134"/>
      </rPr>
      <t>户</t>
    </r>
    <r>
      <rPr>
        <sz val="16"/>
        <rFont val="Times New Roman"/>
        <charset val="134"/>
      </rPr>
      <t>99</t>
    </r>
    <r>
      <rPr>
        <sz val="16"/>
        <rFont val="方正仿宋_GBK"/>
        <charset val="134"/>
      </rPr>
      <t>人）受益</t>
    </r>
  </si>
  <si>
    <r>
      <rPr>
        <sz val="16"/>
        <rFont val="方正仿宋_GBK"/>
        <charset val="134"/>
      </rPr>
      <t>实施使用年限</t>
    </r>
    <r>
      <rPr>
        <sz val="16"/>
        <rFont val="Times New Roman"/>
        <charset val="134"/>
      </rPr>
      <t>≥8</t>
    </r>
    <r>
      <rPr>
        <sz val="16"/>
        <rFont val="方正仿宋_GBK"/>
        <charset val="134"/>
      </rPr>
      <t>年。</t>
    </r>
  </si>
  <si>
    <r>
      <rPr>
        <sz val="16"/>
        <rFont val="方正仿宋_GBK"/>
        <charset val="134"/>
      </rPr>
      <t>城口县</t>
    </r>
    <r>
      <rPr>
        <sz val="16"/>
        <rFont val="Times New Roman"/>
        <charset val="134"/>
      </rPr>
      <t>2024</t>
    </r>
    <r>
      <rPr>
        <sz val="16"/>
        <rFont val="方正仿宋_GBK"/>
        <charset val="134"/>
      </rPr>
      <t>年蓼子乡明安村洛阳坪庭院经济项目</t>
    </r>
  </si>
  <si>
    <r>
      <rPr>
        <sz val="16"/>
        <rFont val="方正仿宋_GBK"/>
        <charset val="134"/>
      </rPr>
      <t>规范整治明安村洛阳坪</t>
    </r>
    <r>
      <rPr>
        <sz val="16"/>
        <rFont val="Times New Roman"/>
        <charset val="134"/>
      </rPr>
      <t>100</t>
    </r>
    <r>
      <rPr>
        <sz val="16"/>
        <rFont val="方正仿宋_GBK"/>
        <charset val="134"/>
      </rPr>
      <t>余户农户庭院，建设规范庭院约</t>
    </r>
    <r>
      <rPr>
        <sz val="16"/>
        <rFont val="Times New Roman"/>
        <charset val="134"/>
      </rPr>
      <t>1500</t>
    </r>
    <r>
      <rPr>
        <sz val="16"/>
        <rFont val="方正仿宋_GBK"/>
        <charset val="134"/>
      </rPr>
      <t>余平米，包含平整场地、硬化院坝、建设防护网等。</t>
    </r>
  </si>
  <si>
    <r>
      <rPr>
        <sz val="16"/>
        <rFont val="方正仿宋_GBK"/>
        <charset val="134"/>
      </rPr>
      <t>通过实施该项目，一是改善</t>
    </r>
    <r>
      <rPr>
        <sz val="16"/>
        <rFont val="Times New Roman"/>
        <charset val="134"/>
      </rPr>
      <t>150</t>
    </r>
    <r>
      <rPr>
        <sz val="16"/>
        <rFont val="方正仿宋_GBK"/>
        <charset val="134"/>
      </rPr>
      <t>余户群众庭院环境，加快推进美丽宜居乡村建设。二是改善群众居现有庭院，群众直接受益。受益群众约</t>
    </r>
    <r>
      <rPr>
        <sz val="16"/>
        <rFont val="Times New Roman"/>
        <charset val="134"/>
      </rPr>
      <t>500</t>
    </r>
    <r>
      <rPr>
        <sz val="16"/>
        <rFont val="方正仿宋_GBK"/>
        <charset val="134"/>
      </rPr>
      <t>余人，其中脱贫户约</t>
    </r>
    <r>
      <rPr>
        <sz val="16"/>
        <rFont val="Times New Roman"/>
        <charset val="134"/>
      </rPr>
      <t>20</t>
    </r>
    <r>
      <rPr>
        <sz val="16"/>
        <rFont val="方正仿宋_GBK"/>
        <charset val="134"/>
      </rPr>
      <t>人。</t>
    </r>
  </si>
  <si>
    <r>
      <rPr>
        <sz val="16"/>
        <rFont val="方正仿宋_GBK"/>
        <charset val="134"/>
      </rPr>
      <t>一、群众参与：</t>
    </r>
    <r>
      <rPr>
        <sz val="16"/>
        <rFont val="Times New Roman"/>
        <charset val="134"/>
      </rPr>
      <t>100</t>
    </r>
    <r>
      <rPr>
        <sz val="16"/>
        <rFont val="方正仿宋_GBK"/>
        <charset val="134"/>
      </rPr>
      <t>余人参与前期项目确定会议决议，</t>
    </r>
    <r>
      <rPr>
        <sz val="16"/>
        <rFont val="Times New Roman"/>
        <charset val="134"/>
      </rPr>
      <t>80</t>
    </r>
    <r>
      <rPr>
        <sz val="16"/>
        <rFont val="方正仿宋_GBK"/>
        <charset val="134"/>
      </rPr>
      <t>人参与入库项目的选择，</t>
    </r>
    <r>
      <rPr>
        <sz val="16"/>
        <rFont val="Times New Roman"/>
        <charset val="134"/>
      </rPr>
      <t>5</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二、利益联结机制：提供就业岗位</t>
    </r>
    <r>
      <rPr>
        <sz val="16"/>
        <rFont val="Times New Roman"/>
        <charset val="134"/>
      </rPr>
      <t>10</t>
    </r>
    <r>
      <rPr>
        <sz val="16"/>
        <rFont val="方正仿宋_GBK"/>
        <charset val="134"/>
      </rPr>
      <t>余个，增加工资性收入</t>
    </r>
    <r>
      <rPr>
        <sz val="16"/>
        <rFont val="Times New Roman"/>
        <charset val="134"/>
      </rPr>
      <t>0.8-1.2</t>
    </r>
    <r>
      <rPr>
        <sz val="16"/>
        <rFont val="方正仿宋_GBK"/>
        <charset val="134"/>
      </rPr>
      <t>万元</t>
    </r>
    <r>
      <rPr>
        <sz val="16"/>
        <rFont val="Times New Roman"/>
        <charset val="134"/>
      </rPr>
      <t>/</t>
    </r>
    <r>
      <rPr>
        <sz val="16"/>
        <rFont val="方正仿宋_GBK"/>
        <charset val="134"/>
      </rPr>
      <t>人</t>
    </r>
    <r>
      <rPr>
        <sz val="16"/>
        <rFont val="Times New Roman"/>
        <charset val="134"/>
      </rPr>
      <t>•</t>
    </r>
    <r>
      <rPr>
        <sz val="16"/>
        <rFont val="方正仿宋_GBK"/>
        <charset val="134"/>
      </rPr>
      <t>年。</t>
    </r>
  </si>
  <si>
    <r>
      <rPr>
        <sz val="16"/>
        <rFont val="方正仿宋_GBK"/>
        <charset val="134"/>
      </rPr>
      <t>完成人居环境整治约</t>
    </r>
    <r>
      <rPr>
        <sz val="16"/>
        <rFont val="Times New Roman"/>
        <charset val="134"/>
      </rPr>
      <t>2000</t>
    </r>
    <r>
      <rPr>
        <sz val="16"/>
        <rFont val="方正仿宋_GBK"/>
        <charset val="134"/>
      </rPr>
      <t>余平米，改善明安村群众庭院环境。</t>
    </r>
  </si>
  <si>
    <r>
      <rPr>
        <sz val="16"/>
        <rFont val="方正仿宋_GBK"/>
        <charset val="134"/>
      </rPr>
      <t>整治人居环境约</t>
    </r>
    <r>
      <rPr>
        <sz val="16"/>
        <rFont val="Times New Roman"/>
        <charset val="134"/>
      </rPr>
      <t>2000</t>
    </r>
    <r>
      <rPr>
        <sz val="16"/>
        <rFont val="方正仿宋_GBK"/>
        <charset val="134"/>
      </rPr>
      <t>余平米</t>
    </r>
  </si>
  <si>
    <r>
      <rPr>
        <sz val="16"/>
        <rFont val="方正仿宋_GBK"/>
        <charset val="134"/>
      </rPr>
      <t>建设成本</t>
    </r>
    <r>
      <rPr>
        <sz val="16"/>
        <rFont val="Times New Roman"/>
        <charset val="134"/>
      </rPr>
      <t>≤750</t>
    </r>
    <r>
      <rPr>
        <sz val="16"/>
        <rFont val="方正仿宋_GBK"/>
        <charset val="134"/>
      </rPr>
      <t>余元</t>
    </r>
    <r>
      <rPr>
        <sz val="16"/>
        <rFont val="Times New Roman"/>
        <charset val="134"/>
      </rPr>
      <t>/</t>
    </r>
    <r>
      <rPr>
        <sz val="16"/>
        <rFont val="方正仿宋_GBK"/>
        <charset val="134"/>
      </rPr>
      <t>平米</t>
    </r>
  </si>
  <si>
    <r>
      <rPr>
        <sz val="16"/>
        <rFont val="方正仿宋_GBK"/>
        <charset val="134"/>
      </rPr>
      <t>增加群众务工收入</t>
    </r>
    <r>
      <rPr>
        <sz val="16"/>
        <rFont val="Times New Roman"/>
        <charset val="134"/>
      </rPr>
      <t>≥0.8-1.2</t>
    </r>
    <r>
      <rPr>
        <sz val="16"/>
        <rFont val="方正仿宋_GBK"/>
        <charset val="134"/>
      </rPr>
      <t>万元</t>
    </r>
    <r>
      <rPr>
        <sz val="16"/>
        <rFont val="Times New Roman"/>
        <charset val="134"/>
      </rPr>
      <t>/</t>
    </r>
    <r>
      <rPr>
        <sz val="16"/>
        <rFont val="方正仿宋_GBK"/>
        <charset val="134"/>
      </rPr>
      <t>人</t>
    </r>
    <r>
      <rPr>
        <sz val="16"/>
        <rFont val="Times New Roman"/>
        <charset val="134"/>
      </rPr>
      <t>•</t>
    </r>
    <r>
      <rPr>
        <sz val="16"/>
        <rFont val="方正仿宋_GBK"/>
        <charset val="134"/>
      </rPr>
      <t>年</t>
    </r>
  </si>
  <si>
    <r>
      <rPr>
        <sz val="16"/>
        <rFont val="Times New Roman"/>
        <charset val="134"/>
      </rPr>
      <t>150</t>
    </r>
    <r>
      <rPr>
        <sz val="16"/>
        <rFont val="方正仿宋_GBK"/>
        <charset val="134"/>
      </rPr>
      <t>余户</t>
    </r>
    <r>
      <rPr>
        <sz val="16"/>
        <rFont val="Times New Roman"/>
        <charset val="134"/>
      </rPr>
      <t>500</t>
    </r>
    <r>
      <rPr>
        <sz val="16"/>
        <rFont val="方正仿宋_GBK"/>
        <charset val="134"/>
      </rPr>
      <t>人（其中脱贫户</t>
    </r>
    <r>
      <rPr>
        <sz val="16"/>
        <rFont val="Times New Roman"/>
        <charset val="134"/>
      </rPr>
      <t>7</t>
    </r>
    <r>
      <rPr>
        <sz val="16"/>
        <rFont val="方正仿宋_GBK"/>
        <charset val="134"/>
      </rPr>
      <t>户</t>
    </r>
    <r>
      <rPr>
        <sz val="16"/>
        <rFont val="Times New Roman"/>
        <charset val="134"/>
      </rPr>
      <t>20</t>
    </r>
    <r>
      <rPr>
        <sz val="16"/>
        <rFont val="方正仿宋_GBK"/>
        <charset val="134"/>
      </rPr>
      <t>人）受益。</t>
    </r>
  </si>
  <si>
    <r>
      <rPr>
        <sz val="16"/>
        <rFont val="方正仿宋_GBK"/>
        <charset val="134"/>
      </rPr>
      <t>城口县蓼子乡</t>
    </r>
    <r>
      <rPr>
        <sz val="16"/>
        <rFont val="Times New Roman"/>
        <charset val="134"/>
      </rPr>
      <t>2023</t>
    </r>
    <r>
      <rPr>
        <sz val="16"/>
        <rFont val="方正仿宋_GBK"/>
        <charset val="134"/>
      </rPr>
      <t>年骑龙村</t>
    </r>
    <r>
      <rPr>
        <sz val="16"/>
        <rFont val="Times New Roman"/>
        <charset val="134"/>
      </rPr>
      <t>3-4</t>
    </r>
    <r>
      <rPr>
        <sz val="16"/>
        <rFont val="方正仿宋_GBK"/>
        <charset val="134"/>
      </rPr>
      <t>社自然村通硬化路工程</t>
    </r>
  </si>
  <si>
    <r>
      <rPr>
        <sz val="16"/>
        <rFont val="方正仿宋_GBK"/>
        <charset val="134"/>
      </rPr>
      <t>蓼子乡骑龙村</t>
    </r>
    <r>
      <rPr>
        <sz val="16"/>
        <rFont val="Times New Roman"/>
        <charset val="134"/>
      </rPr>
      <t>3-4</t>
    </r>
    <r>
      <rPr>
        <sz val="16"/>
        <rFont val="方正仿宋_GBK"/>
        <charset val="134"/>
      </rPr>
      <t>社自然村通硬化路</t>
    </r>
    <r>
      <rPr>
        <sz val="16"/>
        <rFont val="Times New Roman"/>
        <charset val="134"/>
      </rPr>
      <t>3.3</t>
    </r>
    <r>
      <rPr>
        <sz val="16"/>
        <rFont val="方正仿宋_GBK"/>
        <charset val="134"/>
      </rPr>
      <t>公里</t>
    </r>
  </si>
  <si>
    <t>蓼子乡骑龙村</t>
  </si>
  <si>
    <r>
      <rPr>
        <sz val="16"/>
        <rFont val="方正仿宋_GBK"/>
        <charset val="134"/>
      </rPr>
      <t>通过建设该项目，进一步改善群众生产生活条件，提供出行便利，提升群众生活水平，提高群众满意度，受益群众</t>
    </r>
    <r>
      <rPr>
        <sz val="16"/>
        <rFont val="Times New Roman"/>
        <charset val="134"/>
      </rPr>
      <t>40</t>
    </r>
    <r>
      <rPr>
        <sz val="16"/>
        <rFont val="方正仿宋_GBK"/>
        <charset val="134"/>
      </rPr>
      <t>余户</t>
    </r>
    <r>
      <rPr>
        <sz val="16"/>
        <rFont val="Times New Roman"/>
        <charset val="134"/>
      </rPr>
      <t>190</t>
    </r>
    <r>
      <rPr>
        <sz val="16"/>
        <rFont val="方正仿宋_GBK"/>
        <charset val="134"/>
      </rPr>
      <t>余人。</t>
    </r>
  </si>
  <si>
    <r>
      <rPr>
        <sz val="16"/>
        <rFont val="Times New Roman"/>
        <charset val="134"/>
      </rPr>
      <t>190</t>
    </r>
    <r>
      <rPr>
        <sz val="16"/>
        <rFont val="方正仿宋_GBK"/>
        <charset val="134"/>
      </rPr>
      <t>余人参与前期项目确定会议、决议，参与入库项目的选择，村支两委以及监察监督员参与项目实施过程中施工质量和资金使用的监督等。通过项目实施，提供务工岗位</t>
    </r>
    <r>
      <rPr>
        <sz val="16"/>
        <rFont val="Times New Roman"/>
        <charset val="134"/>
      </rPr>
      <t>20</t>
    </r>
    <r>
      <rPr>
        <sz val="16"/>
        <rFont val="方正仿宋_GBK"/>
        <charset val="134"/>
      </rPr>
      <t>余个，增加收入</t>
    </r>
    <r>
      <rPr>
        <sz val="16"/>
        <rFont val="Times New Roman"/>
        <charset val="134"/>
      </rPr>
      <t>1.2</t>
    </r>
    <r>
      <rPr>
        <sz val="16"/>
        <rFont val="方正仿宋_GBK"/>
        <charset val="134"/>
      </rPr>
      <t>万元</t>
    </r>
    <r>
      <rPr>
        <sz val="16"/>
        <rFont val="Times New Roman"/>
        <charset val="134"/>
      </rPr>
      <t>/</t>
    </r>
    <r>
      <rPr>
        <sz val="16"/>
        <rFont val="方正仿宋_GBK"/>
        <charset val="134"/>
      </rPr>
      <t>人</t>
    </r>
    <r>
      <rPr>
        <sz val="16"/>
        <rFont val="Times New Roman"/>
        <charset val="134"/>
      </rPr>
      <t>·</t>
    </r>
    <r>
      <rPr>
        <sz val="16"/>
        <rFont val="方正仿宋_GBK"/>
        <charset val="134"/>
      </rPr>
      <t>年</t>
    </r>
  </si>
  <si>
    <t>通过开挖道路方便群众出行和产业收入</t>
  </si>
  <si>
    <r>
      <rPr>
        <sz val="16"/>
        <rFont val="方正仿宋_GBK"/>
        <charset val="134"/>
      </rPr>
      <t>硬化公路</t>
    </r>
    <r>
      <rPr>
        <sz val="16"/>
        <rFont val="Times New Roman"/>
        <charset val="134"/>
      </rPr>
      <t>3.3</t>
    </r>
    <r>
      <rPr>
        <sz val="16"/>
        <rFont val="方正仿宋_GBK"/>
        <charset val="134"/>
      </rPr>
      <t>公里、宽</t>
    </r>
    <r>
      <rPr>
        <sz val="16"/>
        <rFont val="Times New Roman"/>
        <charset val="134"/>
      </rPr>
      <t>4.5</t>
    </r>
    <r>
      <rPr>
        <sz val="16"/>
        <rFont val="方正仿宋_GBK"/>
        <charset val="134"/>
      </rPr>
      <t>米</t>
    </r>
  </si>
  <si>
    <r>
      <rPr>
        <sz val="16"/>
        <rFont val="方正仿宋_GBK"/>
        <charset val="134"/>
      </rPr>
      <t>工程完成及时率</t>
    </r>
    <r>
      <rPr>
        <sz val="16"/>
        <rFont val="Times New Roman"/>
        <charset val="134"/>
      </rPr>
      <t>100%</t>
    </r>
    <r>
      <rPr>
        <sz val="16"/>
        <rFont val="方正仿宋_GBK"/>
        <charset val="134"/>
      </rPr>
      <t>。</t>
    </r>
  </si>
  <si>
    <r>
      <rPr>
        <sz val="16"/>
        <rFont val="方正仿宋_GBK"/>
        <charset val="134"/>
      </rPr>
      <t>减少出行运输成本</t>
    </r>
    <r>
      <rPr>
        <sz val="16"/>
        <rFont val="Times New Roman"/>
        <charset val="134"/>
      </rPr>
      <t>≥5000</t>
    </r>
    <r>
      <rPr>
        <sz val="16"/>
        <rFont val="方正仿宋_GBK"/>
        <charset val="134"/>
      </rPr>
      <t>元</t>
    </r>
    <r>
      <rPr>
        <sz val="16"/>
        <rFont val="Times New Roman"/>
        <charset val="134"/>
      </rPr>
      <t>/</t>
    </r>
    <r>
      <rPr>
        <sz val="16"/>
        <rFont val="方正仿宋_GBK"/>
        <charset val="134"/>
      </rPr>
      <t>年</t>
    </r>
  </si>
  <si>
    <r>
      <rPr>
        <sz val="16"/>
        <rFont val="Times New Roman"/>
        <charset val="134"/>
      </rPr>
      <t>48</t>
    </r>
    <r>
      <rPr>
        <sz val="16"/>
        <rFont val="方正仿宋_GBK"/>
        <charset val="134"/>
      </rPr>
      <t>户</t>
    </r>
    <r>
      <rPr>
        <sz val="16"/>
        <rFont val="Times New Roman"/>
        <charset val="134"/>
      </rPr>
      <t>192</t>
    </r>
    <r>
      <rPr>
        <sz val="16"/>
        <rFont val="方正仿宋_GBK"/>
        <charset val="134"/>
      </rPr>
      <t>人受益</t>
    </r>
  </si>
  <si>
    <t>18996587848</t>
  </si>
  <si>
    <r>
      <rPr>
        <sz val="16"/>
        <rFont val="方正仿宋_GBK"/>
        <charset val="134"/>
      </rPr>
      <t>城口县蓼子乡</t>
    </r>
    <r>
      <rPr>
        <sz val="16"/>
        <rFont val="Times New Roman"/>
        <charset val="134"/>
      </rPr>
      <t>2023</t>
    </r>
    <r>
      <rPr>
        <sz val="16"/>
        <rFont val="方正仿宋_GBK"/>
        <charset val="134"/>
      </rPr>
      <t>年明安村</t>
    </r>
    <r>
      <rPr>
        <sz val="16"/>
        <rFont val="Times New Roman"/>
        <charset val="134"/>
      </rPr>
      <t>8</t>
    </r>
    <r>
      <rPr>
        <sz val="16"/>
        <rFont val="方正仿宋_GBK"/>
        <charset val="134"/>
      </rPr>
      <t>社自然村通硬化路工程</t>
    </r>
  </si>
  <si>
    <r>
      <rPr>
        <sz val="16"/>
        <rFont val="方正仿宋_GBK"/>
        <charset val="134"/>
      </rPr>
      <t>蓼子乡明安村</t>
    </r>
    <r>
      <rPr>
        <sz val="16"/>
        <rFont val="Times New Roman"/>
        <charset val="134"/>
      </rPr>
      <t>8</t>
    </r>
    <r>
      <rPr>
        <sz val="16"/>
        <rFont val="方正仿宋_GBK"/>
        <charset val="134"/>
      </rPr>
      <t>社自然村通硬化路</t>
    </r>
    <r>
      <rPr>
        <sz val="16"/>
        <rFont val="Times New Roman"/>
        <charset val="134"/>
      </rPr>
      <t>3</t>
    </r>
    <r>
      <rPr>
        <sz val="16"/>
        <rFont val="方正仿宋_GBK"/>
        <charset val="134"/>
      </rPr>
      <t>公里</t>
    </r>
  </si>
  <si>
    <r>
      <rPr>
        <sz val="16"/>
        <rFont val="方正仿宋_GBK"/>
        <charset val="134"/>
      </rPr>
      <t>通过建设该项目，进一步改善群众生产生活条件，提供出行便利，提升群众生活水平，受益群众</t>
    </r>
    <r>
      <rPr>
        <sz val="16"/>
        <rFont val="Times New Roman"/>
        <charset val="134"/>
      </rPr>
      <t>30</t>
    </r>
    <r>
      <rPr>
        <sz val="16"/>
        <rFont val="方正仿宋_GBK"/>
        <charset val="134"/>
      </rPr>
      <t>余户</t>
    </r>
    <r>
      <rPr>
        <sz val="16"/>
        <rFont val="Times New Roman"/>
        <charset val="134"/>
      </rPr>
      <t>180</t>
    </r>
    <r>
      <rPr>
        <sz val="16"/>
        <rFont val="方正仿宋_GBK"/>
        <charset val="134"/>
      </rPr>
      <t>余人。</t>
    </r>
  </si>
  <si>
    <r>
      <rPr>
        <sz val="16"/>
        <rFont val="Times New Roman"/>
        <charset val="134"/>
      </rPr>
      <t>180</t>
    </r>
    <r>
      <rPr>
        <sz val="16"/>
        <rFont val="方正仿宋_GBK"/>
        <charset val="134"/>
      </rPr>
      <t>余人参与前期项目确定会议、决议，参与入库项目的选择，村支两委以及监察监督员参与项目实施过程中施工质量和资金使用的监督等。通过项目实施，提供务工岗位</t>
    </r>
    <r>
      <rPr>
        <sz val="16"/>
        <rFont val="Times New Roman"/>
        <charset val="134"/>
      </rPr>
      <t>10</t>
    </r>
    <r>
      <rPr>
        <sz val="16"/>
        <rFont val="方正仿宋_GBK"/>
        <charset val="134"/>
      </rPr>
      <t>余个，增加收入</t>
    </r>
    <r>
      <rPr>
        <sz val="16"/>
        <rFont val="Times New Roman"/>
        <charset val="134"/>
      </rPr>
      <t>1.2</t>
    </r>
    <r>
      <rPr>
        <sz val="16"/>
        <rFont val="方正仿宋_GBK"/>
        <charset val="134"/>
      </rPr>
      <t>万元</t>
    </r>
    <r>
      <rPr>
        <sz val="16"/>
        <rFont val="Times New Roman"/>
        <charset val="134"/>
      </rPr>
      <t>/</t>
    </r>
    <r>
      <rPr>
        <sz val="16"/>
        <rFont val="方正仿宋_GBK"/>
        <charset val="134"/>
      </rPr>
      <t>人</t>
    </r>
    <r>
      <rPr>
        <sz val="16"/>
        <rFont val="Times New Roman"/>
        <charset val="134"/>
      </rPr>
      <t>·</t>
    </r>
    <r>
      <rPr>
        <sz val="16"/>
        <rFont val="方正仿宋_GBK"/>
        <charset val="134"/>
      </rPr>
      <t>年</t>
    </r>
  </si>
  <si>
    <r>
      <rPr>
        <sz val="16"/>
        <rFont val="方正仿宋_GBK"/>
        <charset val="134"/>
      </rPr>
      <t>开挖硬化公路公路</t>
    </r>
    <r>
      <rPr>
        <sz val="16"/>
        <rFont val="Times New Roman"/>
        <charset val="134"/>
      </rPr>
      <t>3</t>
    </r>
    <r>
      <rPr>
        <sz val="16"/>
        <rFont val="方正仿宋_GBK"/>
        <charset val="134"/>
      </rPr>
      <t>公里、宽</t>
    </r>
    <r>
      <rPr>
        <sz val="16"/>
        <rFont val="Times New Roman"/>
        <charset val="134"/>
      </rPr>
      <t>4.5</t>
    </r>
    <r>
      <rPr>
        <sz val="16"/>
        <rFont val="方正仿宋_GBK"/>
        <charset val="134"/>
      </rPr>
      <t>米</t>
    </r>
  </si>
  <si>
    <r>
      <rPr>
        <sz val="16"/>
        <rFont val="Times New Roman"/>
        <charset val="134"/>
      </rPr>
      <t>30</t>
    </r>
    <r>
      <rPr>
        <sz val="16"/>
        <rFont val="方正仿宋_GBK"/>
        <charset val="134"/>
      </rPr>
      <t>户</t>
    </r>
    <r>
      <rPr>
        <sz val="16"/>
        <rFont val="Times New Roman"/>
        <charset val="134"/>
      </rPr>
      <t>180</t>
    </r>
    <r>
      <rPr>
        <sz val="16"/>
        <rFont val="方正仿宋_GBK"/>
        <charset val="134"/>
      </rPr>
      <t>人受益</t>
    </r>
  </si>
  <si>
    <r>
      <rPr>
        <sz val="16"/>
        <rFont val="方正仿宋_GBK"/>
        <charset val="134"/>
      </rPr>
      <t>城口县</t>
    </r>
    <r>
      <rPr>
        <sz val="16"/>
        <rFont val="Times New Roman"/>
        <charset val="134"/>
      </rPr>
      <t>2024</t>
    </r>
    <r>
      <rPr>
        <sz val="16"/>
        <rFont val="方正仿宋_GBK"/>
        <charset val="134"/>
      </rPr>
      <t>年蓼子稻虾养殖配套基础设施项目</t>
    </r>
  </si>
  <si>
    <r>
      <rPr>
        <sz val="16"/>
        <rFont val="方正仿宋_GBK"/>
        <charset val="134"/>
      </rPr>
      <t>新建养殖场内引水设施</t>
    </r>
    <r>
      <rPr>
        <sz val="16"/>
        <rFont val="Times New Roman"/>
        <charset val="134"/>
      </rPr>
      <t>1000</t>
    </r>
    <r>
      <rPr>
        <sz val="16"/>
        <rFont val="方正仿宋_GBK"/>
        <charset val="134"/>
      </rPr>
      <t>余米，整治硬化养殖场内田坎及道路</t>
    </r>
    <r>
      <rPr>
        <sz val="16"/>
        <rFont val="Times New Roman"/>
        <charset val="134"/>
      </rPr>
      <t>500</t>
    </r>
    <r>
      <rPr>
        <sz val="16"/>
        <rFont val="方正仿宋_GBK"/>
        <charset val="134"/>
      </rPr>
      <t>余平米。</t>
    </r>
  </si>
  <si>
    <r>
      <rPr>
        <sz val="16"/>
        <rFont val="方正仿宋_GBK"/>
        <charset val="134"/>
      </rPr>
      <t>通过实施该项目，一是进一步完善稻虾养殖基础设施，提高养殖产能。二是建成的固定资产投资入股给现有的市场主体，按照持有比例进行分红，增加集体经济收入约</t>
    </r>
    <r>
      <rPr>
        <sz val="16"/>
        <rFont val="Times New Roman"/>
        <charset val="134"/>
      </rPr>
      <t>2-2.4</t>
    </r>
    <r>
      <rPr>
        <sz val="16"/>
        <rFont val="方正仿宋_GBK"/>
        <charset val="134"/>
      </rPr>
      <t>万元</t>
    </r>
    <r>
      <rPr>
        <sz val="16"/>
        <rFont val="Times New Roman"/>
        <charset val="134"/>
      </rPr>
      <t>/</t>
    </r>
    <r>
      <rPr>
        <sz val="16"/>
        <rFont val="方正仿宋_GBK"/>
        <charset val="134"/>
      </rPr>
      <t>年。受益群众约</t>
    </r>
    <r>
      <rPr>
        <sz val="16"/>
        <rFont val="Times New Roman"/>
        <charset val="134"/>
      </rPr>
      <t>315</t>
    </r>
    <r>
      <rPr>
        <sz val="16"/>
        <rFont val="方正仿宋_GBK"/>
        <charset val="134"/>
      </rPr>
      <t>户</t>
    </r>
    <r>
      <rPr>
        <sz val="16"/>
        <rFont val="Times New Roman"/>
        <charset val="134"/>
      </rPr>
      <t>1200</t>
    </r>
    <r>
      <rPr>
        <sz val="16"/>
        <rFont val="方正仿宋_GBK"/>
        <charset val="134"/>
      </rPr>
      <t>余人，其中脱贫户约</t>
    </r>
    <r>
      <rPr>
        <sz val="16"/>
        <rFont val="Times New Roman"/>
        <charset val="134"/>
      </rPr>
      <t>32</t>
    </r>
    <r>
      <rPr>
        <sz val="16"/>
        <rFont val="方正仿宋_GBK"/>
        <charset val="134"/>
      </rPr>
      <t>户</t>
    </r>
    <r>
      <rPr>
        <sz val="16"/>
        <rFont val="Times New Roman"/>
        <charset val="134"/>
      </rPr>
      <t>99</t>
    </r>
    <r>
      <rPr>
        <sz val="16"/>
        <rFont val="方正仿宋_GBK"/>
        <charset val="134"/>
      </rPr>
      <t>人。</t>
    </r>
  </si>
  <si>
    <r>
      <rPr>
        <sz val="16"/>
        <rFont val="方正仿宋_GBK"/>
        <charset val="134"/>
      </rPr>
      <t>一、群众参与：</t>
    </r>
    <r>
      <rPr>
        <sz val="16"/>
        <rFont val="Times New Roman"/>
        <charset val="134"/>
      </rPr>
      <t>100</t>
    </r>
    <r>
      <rPr>
        <sz val="16"/>
        <rFont val="方正仿宋_GBK"/>
        <charset val="134"/>
      </rPr>
      <t>余人参与前期项目确定会议、决议，</t>
    </r>
    <r>
      <rPr>
        <sz val="16"/>
        <rFont val="Times New Roman"/>
        <charset val="134"/>
      </rPr>
      <t>80</t>
    </r>
    <r>
      <rPr>
        <sz val="16"/>
        <rFont val="方正仿宋_GBK"/>
        <charset val="134"/>
      </rPr>
      <t>人参与入库项目的选择，</t>
    </r>
    <r>
      <rPr>
        <sz val="16"/>
        <rFont val="Times New Roman"/>
        <charset val="134"/>
      </rPr>
      <t>5</t>
    </r>
    <r>
      <rPr>
        <sz val="16"/>
        <rFont val="方正仿宋_GBK"/>
        <charset val="134"/>
      </rPr>
      <t>人参与项目实施过程中施工质量和资金使用的监督等。二、利益联结机制：一是提供就业岗位</t>
    </r>
    <r>
      <rPr>
        <sz val="16"/>
        <rFont val="Times New Roman"/>
        <charset val="134"/>
      </rPr>
      <t>10</t>
    </r>
    <r>
      <rPr>
        <sz val="16"/>
        <rFont val="方正仿宋_GBK"/>
        <charset val="134"/>
      </rPr>
      <t>余个，增加工资性收入</t>
    </r>
    <r>
      <rPr>
        <sz val="16"/>
        <rFont val="Times New Roman"/>
        <charset val="134"/>
      </rPr>
      <t>0.8-1.2</t>
    </r>
    <r>
      <rPr>
        <sz val="16"/>
        <rFont val="方正仿宋_GBK"/>
        <charset val="134"/>
      </rPr>
      <t>万元</t>
    </r>
    <r>
      <rPr>
        <sz val="16"/>
        <rFont val="Times New Roman"/>
        <charset val="134"/>
      </rPr>
      <t>/</t>
    </r>
    <r>
      <rPr>
        <sz val="16"/>
        <rFont val="方正仿宋_GBK"/>
        <charset val="134"/>
      </rPr>
      <t>人</t>
    </r>
    <r>
      <rPr>
        <sz val="16"/>
        <rFont val="Times New Roman"/>
        <charset val="134"/>
      </rPr>
      <t>•</t>
    </r>
    <r>
      <rPr>
        <sz val="16"/>
        <rFont val="方正仿宋_GBK"/>
        <charset val="134"/>
      </rPr>
      <t>年。二是增加集体经济组织收入约</t>
    </r>
    <r>
      <rPr>
        <sz val="16"/>
        <rFont val="Times New Roman"/>
        <charset val="134"/>
      </rPr>
      <t>2-2.4</t>
    </r>
    <r>
      <rPr>
        <sz val="16"/>
        <rFont val="方正仿宋_GBK"/>
        <charset val="134"/>
      </rPr>
      <t>万元</t>
    </r>
    <r>
      <rPr>
        <sz val="16"/>
        <rFont val="Times New Roman"/>
        <charset val="134"/>
      </rPr>
      <t>/</t>
    </r>
    <r>
      <rPr>
        <sz val="16"/>
        <rFont val="方正仿宋_GBK"/>
        <charset val="134"/>
      </rPr>
      <t>年，群众分红增加约</t>
    </r>
    <r>
      <rPr>
        <sz val="16"/>
        <rFont val="Times New Roman"/>
        <charset val="134"/>
      </rPr>
      <t>20</t>
    </r>
    <r>
      <rPr>
        <sz val="16"/>
        <rFont val="方正仿宋_GBK"/>
        <charset val="134"/>
      </rPr>
      <t>元</t>
    </r>
    <r>
      <rPr>
        <sz val="16"/>
        <rFont val="Times New Roman"/>
        <charset val="134"/>
      </rPr>
      <t>/</t>
    </r>
    <r>
      <rPr>
        <sz val="16"/>
        <rFont val="方正仿宋_GBK"/>
        <charset val="134"/>
      </rPr>
      <t>股。</t>
    </r>
  </si>
  <si>
    <r>
      <rPr>
        <sz val="16"/>
        <rFont val="方正仿宋_GBK"/>
        <charset val="134"/>
      </rPr>
      <t>建设完善养殖基地基础设施，发展蓼子乡乡村振兴特色产业基地</t>
    </r>
    <r>
      <rPr>
        <sz val="16"/>
        <rFont val="Times New Roman"/>
        <charset val="134"/>
      </rPr>
      <t>1</t>
    </r>
    <r>
      <rPr>
        <sz val="16"/>
        <rFont val="方正仿宋_GBK"/>
        <charset val="134"/>
      </rPr>
      <t>个，增加集体经济组织收益约</t>
    </r>
    <r>
      <rPr>
        <sz val="16"/>
        <rFont val="Times New Roman"/>
        <charset val="134"/>
      </rPr>
      <t>2.5</t>
    </r>
    <r>
      <rPr>
        <sz val="16"/>
        <rFont val="方正仿宋_GBK"/>
        <charset val="134"/>
      </rPr>
      <t>万元。</t>
    </r>
  </si>
  <si>
    <r>
      <rPr>
        <sz val="16"/>
        <rFont val="方正仿宋_GBK"/>
        <charset val="134"/>
      </rPr>
      <t>建设稻虾养殖基地</t>
    </r>
    <r>
      <rPr>
        <sz val="16"/>
        <rFont val="Times New Roman"/>
        <charset val="134"/>
      </rPr>
      <t>1</t>
    </r>
    <r>
      <rPr>
        <sz val="16"/>
        <rFont val="方正仿宋_GBK"/>
        <charset val="134"/>
      </rPr>
      <t>个</t>
    </r>
  </si>
  <si>
    <r>
      <rPr>
        <sz val="16"/>
        <rFont val="方正仿宋_GBK"/>
        <charset val="134"/>
      </rPr>
      <t>建设成本</t>
    </r>
    <r>
      <rPr>
        <sz val="16"/>
        <rFont val="Times New Roman"/>
        <charset val="134"/>
      </rPr>
      <t>≤300</t>
    </r>
    <r>
      <rPr>
        <sz val="16"/>
        <rFont val="方正仿宋_GBK"/>
        <charset val="134"/>
      </rPr>
      <t>余元</t>
    </r>
    <r>
      <rPr>
        <sz val="16"/>
        <rFont val="Times New Roman"/>
        <charset val="134"/>
      </rPr>
      <t>/</t>
    </r>
    <r>
      <rPr>
        <sz val="16"/>
        <rFont val="方正仿宋_GBK"/>
        <charset val="134"/>
      </rPr>
      <t>米</t>
    </r>
  </si>
  <si>
    <r>
      <rPr>
        <sz val="16"/>
        <rFont val="Times New Roman"/>
        <charset val="134"/>
      </rPr>
      <t>315</t>
    </r>
    <r>
      <rPr>
        <sz val="16"/>
        <rFont val="方正仿宋_GBK"/>
        <charset val="134"/>
      </rPr>
      <t>户</t>
    </r>
    <r>
      <rPr>
        <sz val="16"/>
        <rFont val="Times New Roman"/>
        <charset val="134"/>
      </rPr>
      <t>1200</t>
    </r>
    <r>
      <rPr>
        <sz val="16"/>
        <rFont val="方正仿宋_GBK"/>
        <charset val="134"/>
      </rPr>
      <t>人（其中脱贫户</t>
    </r>
    <r>
      <rPr>
        <sz val="16"/>
        <rFont val="Times New Roman"/>
        <charset val="134"/>
      </rPr>
      <t>32</t>
    </r>
    <r>
      <rPr>
        <sz val="16"/>
        <rFont val="方正仿宋_GBK"/>
        <charset val="134"/>
      </rPr>
      <t>户</t>
    </r>
    <r>
      <rPr>
        <sz val="16"/>
        <rFont val="Times New Roman"/>
        <charset val="134"/>
      </rPr>
      <t>99</t>
    </r>
    <r>
      <rPr>
        <sz val="16"/>
        <rFont val="方正仿宋_GBK"/>
        <charset val="134"/>
      </rPr>
      <t>人）受益</t>
    </r>
  </si>
  <si>
    <r>
      <rPr>
        <sz val="16"/>
        <rFont val="方正仿宋_GBK"/>
        <charset val="134"/>
      </rPr>
      <t>项目所在地村集体经济联合社在项目存续期内每年按持股金额</t>
    </r>
    <r>
      <rPr>
        <sz val="16"/>
        <rFont val="Times New Roman"/>
        <charset val="134"/>
      </rPr>
      <t>5-6%</t>
    </r>
    <r>
      <rPr>
        <sz val="16"/>
        <rFont val="方正仿宋_GBK"/>
        <charset val="134"/>
      </rPr>
      <t>的标准实行固定分红，分红期限原则上不得少于</t>
    </r>
    <r>
      <rPr>
        <sz val="16"/>
        <rFont val="Times New Roman"/>
        <charset val="134"/>
      </rPr>
      <t>5</t>
    </r>
    <r>
      <rPr>
        <sz val="16"/>
        <rFont val="方正仿宋_GBK"/>
        <charset val="134"/>
      </rPr>
      <t>年。</t>
    </r>
  </si>
  <si>
    <r>
      <rPr>
        <sz val="16"/>
        <rFont val="方正仿宋_GBK"/>
        <charset val="134"/>
      </rPr>
      <t>取得收益的</t>
    </r>
    <r>
      <rPr>
        <sz val="16"/>
        <rFont val="Times New Roman"/>
        <charset val="134"/>
      </rPr>
      <t>70%</t>
    </r>
    <r>
      <rPr>
        <sz val="16"/>
        <rFont val="方正仿宋_GBK"/>
        <charset val="134"/>
      </rPr>
      <t>用于成员分红，另外</t>
    </r>
    <r>
      <rPr>
        <sz val="16"/>
        <rFont val="Times New Roman"/>
        <charset val="134"/>
      </rPr>
      <t>30%</t>
    </r>
    <r>
      <rPr>
        <sz val="16"/>
        <rFont val="方正仿宋_GBK"/>
        <charset val="134"/>
      </rPr>
      <t>作为公益金，可以用于村公益设施建设、产业发展普惠性公益设施建设等。</t>
    </r>
  </si>
  <si>
    <r>
      <rPr>
        <sz val="16"/>
        <rFont val="方正仿宋_GBK"/>
        <charset val="134"/>
      </rPr>
      <t>城口县</t>
    </r>
    <r>
      <rPr>
        <sz val="16"/>
        <rFont val="Times New Roman"/>
        <charset val="134"/>
      </rPr>
      <t>2024</t>
    </r>
    <r>
      <rPr>
        <sz val="16"/>
        <rFont val="方正仿宋_GBK"/>
        <charset val="134"/>
      </rPr>
      <t>年蓼子乡人居环境整治</t>
    </r>
  </si>
  <si>
    <r>
      <rPr>
        <sz val="16"/>
        <rFont val="方正仿宋_GBK"/>
        <charset val="134"/>
      </rPr>
      <t>在全乡范围内开展农村人居环境整治，主要整治人行道、管网约</t>
    </r>
    <r>
      <rPr>
        <sz val="16"/>
        <rFont val="Times New Roman"/>
        <charset val="134"/>
      </rPr>
      <t>800</t>
    </r>
    <r>
      <rPr>
        <sz val="16"/>
        <rFont val="方正仿宋_GBK"/>
        <charset val="134"/>
      </rPr>
      <t>平米、照明设施</t>
    </r>
    <r>
      <rPr>
        <sz val="16"/>
        <rFont val="Times New Roman"/>
        <charset val="134"/>
      </rPr>
      <t>400</t>
    </r>
    <r>
      <rPr>
        <sz val="16"/>
        <rFont val="方正仿宋_GBK"/>
        <charset val="134"/>
      </rPr>
      <t>盏等，其中地下敷设电缆、光缆约</t>
    </r>
    <r>
      <rPr>
        <sz val="16"/>
        <rFont val="Times New Roman"/>
        <charset val="134"/>
      </rPr>
      <t>5</t>
    </r>
    <r>
      <rPr>
        <sz val="16"/>
        <rFont val="方正仿宋_GBK"/>
        <charset val="134"/>
      </rPr>
      <t>千米，包含场地平整、地面铺装</t>
    </r>
    <r>
      <rPr>
        <sz val="16"/>
        <rFont val="Times New Roman"/>
        <charset val="134"/>
      </rPr>
      <t>5000</t>
    </r>
    <r>
      <rPr>
        <sz val="16"/>
        <rFont val="方正仿宋_GBK"/>
        <charset val="134"/>
      </rPr>
      <t>平米等内容，维修公共照明设施</t>
    </r>
    <r>
      <rPr>
        <sz val="16"/>
        <rFont val="Times New Roman"/>
        <charset val="134"/>
      </rPr>
      <t>100</t>
    </r>
    <r>
      <rPr>
        <sz val="16"/>
        <rFont val="方正仿宋_GBK"/>
        <charset val="134"/>
      </rPr>
      <t>盏和新建公共照明设施</t>
    </r>
    <r>
      <rPr>
        <sz val="16"/>
        <rFont val="Times New Roman"/>
        <charset val="134"/>
      </rPr>
      <t>300</t>
    </r>
    <r>
      <rPr>
        <sz val="16"/>
        <rFont val="方正仿宋_GBK"/>
        <charset val="134"/>
      </rPr>
      <t>盏。</t>
    </r>
  </si>
  <si>
    <r>
      <rPr>
        <sz val="16"/>
        <rFont val="方正仿宋_GBK"/>
        <charset val="134"/>
      </rPr>
      <t>蓼子乡</t>
    </r>
    <r>
      <rPr>
        <sz val="16"/>
        <rFont val="Times New Roman"/>
        <charset val="134"/>
      </rPr>
      <t>13</t>
    </r>
    <r>
      <rPr>
        <sz val="16"/>
        <rFont val="方正仿宋_GBK"/>
        <charset val="134"/>
      </rPr>
      <t>个村（社区）</t>
    </r>
  </si>
  <si>
    <r>
      <rPr>
        <sz val="16"/>
        <rFont val="方正仿宋_GBK"/>
        <charset val="134"/>
      </rPr>
      <t>通过农村人居环境整治，提升</t>
    </r>
    <r>
      <rPr>
        <sz val="16"/>
        <rFont val="Times New Roman"/>
        <charset val="134"/>
      </rPr>
      <t>20</t>
    </r>
    <r>
      <rPr>
        <sz val="16"/>
        <rFont val="方正仿宋_GBK"/>
        <charset val="134"/>
      </rPr>
      <t>余户农户电网使用安全性，消除安全隐患，提升</t>
    </r>
    <r>
      <rPr>
        <sz val="16"/>
        <rFont val="Times New Roman"/>
        <charset val="134"/>
      </rPr>
      <t>460</t>
    </r>
    <r>
      <rPr>
        <sz val="16"/>
        <rFont val="方正仿宋_GBK"/>
        <charset val="134"/>
      </rPr>
      <t>余户居民出行安全以及居住环境，提升群众满意度。受益群众</t>
    </r>
    <r>
      <rPr>
        <sz val="16"/>
        <rFont val="Times New Roman"/>
        <charset val="134"/>
      </rPr>
      <t>3300</t>
    </r>
    <r>
      <rPr>
        <sz val="16"/>
        <rFont val="方正仿宋_GBK"/>
        <charset val="134"/>
      </rPr>
      <t>余人，其中脱贫户监测户</t>
    </r>
    <r>
      <rPr>
        <sz val="16"/>
        <rFont val="Times New Roman"/>
        <charset val="134"/>
      </rPr>
      <t>300</t>
    </r>
    <r>
      <rPr>
        <sz val="16"/>
        <rFont val="方正仿宋_GBK"/>
        <charset val="134"/>
      </rPr>
      <t>余人。</t>
    </r>
  </si>
  <si>
    <r>
      <rPr>
        <sz val="16"/>
        <rFont val="方正仿宋_GBK"/>
        <charset val="134"/>
      </rPr>
      <t>一、群众参与：</t>
    </r>
    <r>
      <rPr>
        <sz val="16"/>
        <rFont val="Times New Roman"/>
        <charset val="134"/>
      </rPr>
      <t>100</t>
    </r>
    <r>
      <rPr>
        <sz val="16"/>
        <rFont val="方正仿宋_GBK"/>
        <charset val="134"/>
      </rPr>
      <t>余人参与前期项目确定会议、决议，</t>
    </r>
    <r>
      <rPr>
        <sz val="16"/>
        <rFont val="Times New Roman"/>
        <charset val="134"/>
      </rPr>
      <t>60</t>
    </r>
    <r>
      <rPr>
        <sz val="16"/>
        <rFont val="方正仿宋_GBK"/>
        <charset val="134"/>
      </rPr>
      <t>人参与入库项目的选择，</t>
    </r>
    <r>
      <rPr>
        <sz val="16"/>
        <rFont val="Times New Roman"/>
        <charset val="134"/>
      </rPr>
      <t>10</t>
    </r>
    <r>
      <rPr>
        <sz val="16"/>
        <rFont val="方正仿宋_GBK"/>
        <charset val="134"/>
      </rPr>
      <t>余人参与项目实施过程中施工质量和资金使用的监督等。二、利益联结机制：提供就业岗位</t>
    </r>
    <r>
      <rPr>
        <sz val="16"/>
        <rFont val="Times New Roman"/>
        <charset val="134"/>
      </rPr>
      <t>10</t>
    </r>
    <r>
      <rPr>
        <sz val="16"/>
        <rFont val="方正仿宋_GBK"/>
        <charset val="134"/>
      </rPr>
      <t>余个，增加工资性收入</t>
    </r>
    <r>
      <rPr>
        <sz val="16"/>
        <rFont val="Times New Roman"/>
        <charset val="134"/>
      </rPr>
      <t>0.8-1.2</t>
    </r>
    <r>
      <rPr>
        <sz val="16"/>
        <rFont val="方正仿宋_GBK"/>
        <charset val="134"/>
      </rPr>
      <t>万元</t>
    </r>
    <r>
      <rPr>
        <sz val="16"/>
        <rFont val="Times New Roman"/>
        <charset val="134"/>
      </rPr>
      <t>/</t>
    </r>
    <r>
      <rPr>
        <sz val="16"/>
        <rFont val="方正仿宋_GBK"/>
        <charset val="134"/>
      </rPr>
      <t>人</t>
    </r>
    <r>
      <rPr>
        <sz val="16"/>
        <rFont val="Times New Roman"/>
        <charset val="134"/>
      </rPr>
      <t>•</t>
    </r>
    <r>
      <rPr>
        <sz val="16"/>
        <rFont val="方正仿宋_GBK"/>
        <charset val="134"/>
      </rPr>
      <t>年</t>
    </r>
  </si>
  <si>
    <r>
      <rPr>
        <sz val="16"/>
        <rFont val="方正仿宋_GBK"/>
        <charset val="134"/>
      </rPr>
      <t>通过农村人居环境整治，改善</t>
    </r>
    <r>
      <rPr>
        <sz val="16"/>
        <rFont val="Times New Roman"/>
        <charset val="134"/>
      </rPr>
      <t>400</t>
    </r>
    <r>
      <rPr>
        <sz val="16"/>
        <rFont val="方正仿宋_GBK"/>
        <charset val="134"/>
      </rPr>
      <t>余户农户居住环境，并为群众提供就业务工岗位</t>
    </r>
    <r>
      <rPr>
        <sz val="16"/>
        <rFont val="Times New Roman"/>
        <charset val="134"/>
      </rPr>
      <t>10</t>
    </r>
    <r>
      <rPr>
        <sz val="16"/>
        <rFont val="方正仿宋_GBK"/>
        <charset val="134"/>
      </rPr>
      <t>余个，增加工资性收入</t>
    </r>
    <r>
      <rPr>
        <sz val="16"/>
        <rFont val="Times New Roman"/>
        <charset val="134"/>
      </rPr>
      <t>0.8-1.2</t>
    </r>
    <r>
      <rPr>
        <sz val="16"/>
        <rFont val="方正仿宋_GBK"/>
        <charset val="134"/>
      </rPr>
      <t>万元</t>
    </r>
    <r>
      <rPr>
        <sz val="16"/>
        <rFont val="Times New Roman"/>
        <charset val="134"/>
      </rPr>
      <t>/</t>
    </r>
    <r>
      <rPr>
        <sz val="16"/>
        <rFont val="方正仿宋_GBK"/>
        <charset val="134"/>
      </rPr>
      <t>人</t>
    </r>
    <r>
      <rPr>
        <sz val="16"/>
        <rFont val="Times New Roman"/>
        <charset val="134"/>
      </rPr>
      <t>•</t>
    </r>
    <r>
      <rPr>
        <sz val="16"/>
        <rFont val="方正仿宋_GBK"/>
        <charset val="134"/>
      </rPr>
      <t>年。</t>
    </r>
  </si>
  <si>
    <r>
      <rPr>
        <sz val="16"/>
        <rFont val="方正仿宋_GBK"/>
        <charset val="134"/>
      </rPr>
      <t>整治人行道、管网约</t>
    </r>
    <r>
      <rPr>
        <sz val="16"/>
        <rFont val="Times New Roman"/>
        <charset val="134"/>
      </rPr>
      <t>800</t>
    </r>
    <r>
      <rPr>
        <sz val="16"/>
        <rFont val="方正仿宋_GBK"/>
        <charset val="134"/>
      </rPr>
      <t>平米等</t>
    </r>
  </si>
  <si>
    <r>
      <rPr>
        <sz val="16"/>
        <rFont val="Times New Roman"/>
        <charset val="134"/>
      </rPr>
      <t>1.</t>
    </r>
    <r>
      <rPr>
        <sz val="16"/>
        <rFont val="方正仿宋_GBK"/>
        <charset val="134"/>
      </rPr>
      <t>整治人行道及管网建设成本</t>
    </r>
    <r>
      <rPr>
        <sz val="16"/>
        <rFont val="Times New Roman"/>
        <charset val="134"/>
      </rPr>
      <t>≤1250</t>
    </r>
    <r>
      <rPr>
        <sz val="16"/>
        <rFont val="方正仿宋_GBK"/>
        <charset val="134"/>
      </rPr>
      <t>元</t>
    </r>
    <r>
      <rPr>
        <sz val="16"/>
        <rFont val="Times New Roman"/>
        <charset val="134"/>
      </rPr>
      <t>/</t>
    </r>
    <r>
      <rPr>
        <sz val="16"/>
        <rFont val="方正仿宋_GBK"/>
        <charset val="134"/>
      </rPr>
      <t>平米；</t>
    </r>
    <r>
      <rPr>
        <sz val="16"/>
        <rFont val="Times New Roman"/>
        <charset val="134"/>
      </rPr>
      <t>2.</t>
    </r>
    <r>
      <rPr>
        <sz val="16"/>
        <rFont val="方正仿宋_GBK"/>
        <charset val="134"/>
      </rPr>
      <t>照明设施建设成本</t>
    </r>
    <r>
      <rPr>
        <sz val="16"/>
        <rFont val="Times New Roman"/>
        <charset val="134"/>
      </rPr>
      <t>≤500</t>
    </r>
    <r>
      <rPr>
        <sz val="16"/>
        <rFont val="方正仿宋_GBK"/>
        <charset val="134"/>
      </rPr>
      <t>元</t>
    </r>
    <r>
      <rPr>
        <sz val="16"/>
        <rFont val="Times New Roman"/>
        <charset val="134"/>
      </rPr>
      <t>/</t>
    </r>
    <r>
      <rPr>
        <sz val="16"/>
        <rFont val="方正仿宋_GBK"/>
        <charset val="134"/>
      </rPr>
      <t>盏。</t>
    </r>
  </si>
  <si>
    <r>
      <rPr>
        <sz val="16"/>
        <rFont val="方正仿宋_GBK"/>
        <charset val="134"/>
      </rPr>
      <t>务工群众人均增收</t>
    </r>
    <r>
      <rPr>
        <sz val="16"/>
        <rFont val="Times New Roman"/>
        <charset val="134"/>
      </rPr>
      <t>≥0.8-1.2</t>
    </r>
    <r>
      <rPr>
        <sz val="16"/>
        <rFont val="方正仿宋_GBK"/>
        <charset val="134"/>
      </rPr>
      <t>万元</t>
    </r>
    <r>
      <rPr>
        <sz val="16"/>
        <rFont val="Times New Roman"/>
        <charset val="134"/>
      </rPr>
      <t>/</t>
    </r>
    <r>
      <rPr>
        <sz val="16"/>
        <rFont val="方正仿宋_GBK"/>
        <charset val="134"/>
      </rPr>
      <t>年。</t>
    </r>
  </si>
  <si>
    <r>
      <rPr>
        <sz val="16"/>
        <rFont val="Times New Roman"/>
        <charset val="134"/>
      </rPr>
      <t>480</t>
    </r>
    <r>
      <rPr>
        <sz val="16"/>
        <rFont val="方正仿宋_GBK"/>
        <charset val="134"/>
      </rPr>
      <t>户</t>
    </r>
    <r>
      <rPr>
        <sz val="16"/>
        <rFont val="Times New Roman"/>
        <charset val="134"/>
      </rPr>
      <t>3300</t>
    </r>
    <r>
      <rPr>
        <sz val="16"/>
        <rFont val="方正仿宋_GBK"/>
        <charset val="134"/>
      </rPr>
      <t>余人受益，其中脱贫户、监测户</t>
    </r>
    <r>
      <rPr>
        <sz val="16"/>
        <rFont val="Times New Roman"/>
        <charset val="134"/>
      </rPr>
      <t>100</t>
    </r>
    <r>
      <rPr>
        <sz val="16"/>
        <rFont val="方正仿宋_GBK"/>
        <charset val="134"/>
      </rPr>
      <t>余户</t>
    </r>
    <r>
      <rPr>
        <sz val="16"/>
        <rFont val="Times New Roman"/>
        <charset val="134"/>
      </rPr>
      <t>300</t>
    </r>
    <r>
      <rPr>
        <sz val="16"/>
        <rFont val="方正仿宋_GBK"/>
        <charset val="134"/>
      </rPr>
      <t>余人。</t>
    </r>
  </si>
  <si>
    <r>
      <rPr>
        <sz val="16"/>
        <rFont val="方正仿宋_GBK"/>
        <charset val="134"/>
      </rPr>
      <t>城口县</t>
    </r>
    <r>
      <rPr>
        <sz val="16"/>
        <rFont val="Times New Roman"/>
        <charset val="134"/>
      </rPr>
      <t>2024</t>
    </r>
    <r>
      <rPr>
        <sz val="16"/>
        <rFont val="方正仿宋_GBK"/>
        <charset val="134"/>
      </rPr>
      <t>年蓼子兴和社区人居环境整治项目</t>
    </r>
  </si>
  <si>
    <r>
      <rPr>
        <sz val="16"/>
        <rFont val="方正仿宋_GBK"/>
        <charset val="134"/>
      </rPr>
      <t>整治人居环境</t>
    </r>
    <r>
      <rPr>
        <sz val="16"/>
        <rFont val="Times New Roman"/>
        <charset val="134"/>
      </rPr>
      <t>1000</t>
    </r>
    <r>
      <rPr>
        <sz val="16"/>
        <rFont val="方正仿宋_GBK"/>
        <charset val="134"/>
      </rPr>
      <t>余平米，其中包含排水沟</t>
    </r>
    <r>
      <rPr>
        <sz val="16"/>
        <rFont val="Times New Roman"/>
        <charset val="134"/>
      </rPr>
      <t>200</t>
    </r>
    <r>
      <rPr>
        <sz val="16"/>
        <rFont val="方正仿宋_GBK"/>
        <charset val="134"/>
      </rPr>
      <t>余米，院坝整治</t>
    </r>
    <r>
      <rPr>
        <sz val="16"/>
        <rFont val="Times New Roman"/>
        <charset val="134"/>
      </rPr>
      <t>800</t>
    </r>
    <r>
      <rPr>
        <sz val="16"/>
        <rFont val="方正仿宋_GBK"/>
        <charset val="134"/>
      </rPr>
      <t>余平米，规范农户周边环境</t>
    </r>
    <r>
      <rPr>
        <sz val="16"/>
        <rFont val="Times New Roman"/>
        <charset val="134"/>
      </rPr>
      <t>200</t>
    </r>
    <r>
      <rPr>
        <sz val="16"/>
        <rFont val="方正仿宋_GBK"/>
        <charset val="134"/>
      </rPr>
      <t>余平米。</t>
    </r>
  </si>
  <si>
    <t>蓼子乡兴和社区</t>
  </si>
  <si>
    <r>
      <rPr>
        <sz val="16"/>
        <rFont val="方正仿宋_GBK"/>
        <charset val="134"/>
      </rPr>
      <t>通过实施该项目，一是进一步提升兴和社区场镇周边</t>
    </r>
    <r>
      <rPr>
        <sz val="16"/>
        <rFont val="Times New Roman"/>
        <charset val="134"/>
      </rPr>
      <t>500</t>
    </r>
    <r>
      <rPr>
        <sz val="16"/>
        <rFont val="方正仿宋_GBK"/>
        <charset val="134"/>
      </rPr>
      <t>余户农户生产生活水平，改善群众周边脏乱差环境，进一步提升居住群众获得感、幸福感，二是有效改善蓼子乡场镇整体村容村貌，为建设和美宜居美丽乡村奠定基础。受益群众</t>
    </r>
    <r>
      <rPr>
        <sz val="16"/>
        <rFont val="Times New Roman"/>
        <charset val="134"/>
      </rPr>
      <t>500</t>
    </r>
    <r>
      <rPr>
        <sz val="16"/>
        <rFont val="方正仿宋_GBK"/>
        <charset val="134"/>
      </rPr>
      <t>余户</t>
    </r>
    <r>
      <rPr>
        <sz val="16"/>
        <rFont val="Times New Roman"/>
        <charset val="134"/>
      </rPr>
      <t>2000</t>
    </r>
    <r>
      <rPr>
        <sz val="16"/>
        <rFont val="方正仿宋_GBK"/>
        <charset val="134"/>
      </rPr>
      <t>余人，其中脱贫户、监测户约</t>
    </r>
    <r>
      <rPr>
        <sz val="16"/>
        <rFont val="Times New Roman"/>
        <charset val="134"/>
      </rPr>
      <t>10</t>
    </r>
    <r>
      <rPr>
        <sz val="16"/>
        <rFont val="方正仿宋_GBK"/>
        <charset val="134"/>
      </rPr>
      <t>余户</t>
    </r>
    <r>
      <rPr>
        <sz val="16"/>
        <rFont val="Times New Roman"/>
        <charset val="134"/>
      </rPr>
      <t>30</t>
    </r>
    <r>
      <rPr>
        <sz val="16"/>
        <rFont val="方正仿宋_GBK"/>
        <charset val="134"/>
      </rPr>
      <t>余人。</t>
    </r>
  </si>
  <si>
    <r>
      <rPr>
        <sz val="16"/>
        <rFont val="方正仿宋_GBK"/>
        <charset val="134"/>
      </rPr>
      <t>一、群众参与：</t>
    </r>
    <r>
      <rPr>
        <sz val="16"/>
        <rFont val="Times New Roman"/>
        <charset val="134"/>
      </rPr>
      <t>200</t>
    </r>
    <r>
      <rPr>
        <sz val="16"/>
        <rFont val="方正仿宋_GBK"/>
        <charset val="134"/>
      </rPr>
      <t>余人参与前期项目确定会议、决议，</t>
    </r>
    <r>
      <rPr>
        <sz val="16"/>
        <rFont val="Times New Roman"/>
        <charset val="134"/>
      </rPr>
      <t>,100</t>
    </r>
    <r>
      <rPr>
        <sz val="16"/>
        <rFont val="方正仿宋_GBK"/>
        <charset val="134"/>
      </rPr>
      <t>余人参与入库项目的选择，村社区干部及义务监督员参与项目实施过程中施工质量和资金使用的监督等。二、利益联结机制：提供就业岗位</t>
    </r>
    <r>
      <rPr>
        <sz val="16"/>
        <rFont val="Times New Roman"/>
        <charset val="134"/>
      </rPr>
      <t>10</t>
    </r>
    <r>
      <rPr>
        <sz val="16"/>
        <rFont val="方正仿宋_GBK"/>
        <charset val="134"/>
      </rPr>
      <t>余个，增加工资性收入</t>
    </r>
    <r>
      <rPr>
        <sz val="16"/>
        <rFont val="Times New Roman"/>
        <charset val="134"/>
      </rPr>
      <t>0.8-1.2</t>
    </r>
    <r>
      <rPr>
        <sz val="16"/>
        <rFont val="方正仿宋_GBK"/>
        <charset val="134"/>
      </rPr>
      <t>万元</t>
    </r>
    <r>
      <rPr>
        <sz val="16"/>
        <rFont val="Times New Roman"/>
        <charset val="134"/>
      </rPr>
      <t>/</t>
    </r>
    <r>
      <rPr>
        <sz val="16"/>
        <rFont val="方正仿宋_GBK"/>
        <charset val="134"/>
      </rPr>
      <t>人</t>
    </r>
    <r>
      <rPr>
        <sz val="16"/>
        <rFont val="Times New Roman"/>
        <charset val="134"/>
      </rPr>
      <t>•</t>
    </r>
    <r>
      <rPr>
        <sz val="16"/>
        <rFont val="方正仿宋_GBK"/>
        <charset val="134"/>
      </rPr>
      <t>年。</t>
    </r>
  </si>
  <si>
    <r>
      <rPr>
        <sz val="16"/>
        <rFont val="方正仿宋_GBK"/>
        <charset val="134"/>
      </rPr>
      <t>完成人居环境整治约</t>
    </r>
    <r>
      <rPr>
        <sz val="16"/>
        <rFont val="Times New Roman"/>
        <charset val="134"/>
      </rPr>
      <t>1000</t>
    </r>
    <r>
      <rPr>
        <sz val="16"/>
        <rFont val="方正仿宋_GBK"/>
        <charset val="134"/>
      </rPr>
      <t>余平米，有效改善当地群众居住环境。</t>
    </r>
  </si>
  <si>
    <r>
      <rPr>
        <sz val="16"/>
        <rFont val="方正仿宋_GBK"/>
        <charset val="134"/>
      </rPr>
      <t>整治人居环境约</t>
    </r>
    <r>
      <rPr>
        <sz val="16"/>
        <rFont val="Times New Roman"/>
        <charset val="134"/>
      </rPr>
      <t>1000</t>
    </r>
    <r>
      <rPr>
        <sz val="16"/>
        <rFont val="方正仿宋_GBK"/>
        <charset val="134"/>
      </rPr>
      <t>余平米</t>
    </r>
  </si>
  <si>
    <r>
      <rPr>
        <sz val="16"/>
        <rFont val="方正仿宋_GBK"/>
        <charset val="134"/>
      </rPr>
      <t>建设成本</t>
    </r>
    <r>
      <rPr>
        <sz val="16"/>
        <rFont val="Times New Roman"/>
        <charset val="134"/>
      </rPr>
      <t>≤1500</t>
    </r>
    <r>
      <rPr>
        <sz val="16"/>
        <rFont val="方正仿宋_GBK"/>
        <charset val="134"/>
      </rPr>
      <t>余元</t>
    </r>
    <r>
      <rPr>
        <sz val="16"/>
        <rFont val="Times New Roman"/>
        <charset val="134"/>
      </rPr>
      <t>/</t>
    </r>
    <r>
      <rPr>
        <sz val="16"/>
        <rFont val="方正仿宋_GBK"/>
        <charset val="134"/>
      </rPr>
      <t>平米</t>
    </r>
  </si>
  <si>
    <r>
      <rPr>
        <sz val="16"/>
        <rFont val="Times New Roman"/>
        <charset val="134"/>
      </rPr>
      <t>500</t>
    </r>
    <r>
      <rPr>
        <sz val="16"/>
        <rFont val="方正仿宋_GBK"/>
        <charset val="134"/>
      </rPr>
      <t>余户</t>
    </r>
    <r>
      <rPr>
        <sz val="16"/>
        <rFont val="Times New Roman"/>
        <charset val="134"/>
      </rPr>
      <t>2000</t>
    </r>
    <r>
      <rPr>
        <sz val="16"/>
        <rFont val="方正仿宋_GBK"/>
        <charset val="134"/>
      </rPr>
      <t>余人（其中脱贫户、监测户</t>
    </r>
    <r>
      <rPr>
        <sz val="16"/>
        <rFont val="Times New Roman"/>
        <charset val="134"/>
      </rPr>
      <t>10</t>
    </r>
    <r>
      <rPr>
        <sz val="16"/>
        <rFont val="方正仿宋_GBK"/>
        <charset val="134"/>
      </rPr>
      <t>余户</t>
    </r>
    <r>
      <rPr>
        <sz val="16"/>
        <rFont val="Times New Roman"/>
        <charset val="134"/>
      </rPr>
      <t>30</t>
    </r>
    <r>
      <rPr>
        <sz val="16"/>
        <rFont val="方正仿宋_GBK"/>
        <charset val="134"/>
      </rPr>
      <t>余人）受益</t>
    </r>
  </si>
  <si>
    <r>
      <rPr>
        <sz val="16"/>
        <rFont val="方正仿宋_GBK"/>
        <charset val="134"/>
      </rPr>
      <t>城口县</t>
    </r>
    <r>
      <rPr>
        <sz val="16"/>
        <rFont val="Times New Roman"/>
        <charset val="134"/>
      </rPr>
      <t>2024</t>
    </r>
    <r>
      <rPr>
        <sz val="16"/>
        <rFont val="方正仿宋_GBK"/>
        <charset val="134"/>
      </rPr>
      <t>年蓼子乡积分兑现制度改补为奖项目</t>
    </r>
  </si>
  <si>
    <r>
      <rPr>
        <sz val="16"/>
        <rFont val="方正仿宋_GBK"/>
        <charset val="134"/>
      </rPr>
      <t>针对全乡</t>
    </r>
    <r>
      <rPr>
        <sz val="16"/>
        <rFont val="Times New Roman"/>
        <charset val="134"/>
      </rPr>
      <t>13</t>
    </r>
    <r>
      <rPr>
        <sz val="16"/>
        <rFont val="方正仿宋_GBK"/>
        <charset val="134"/>
      </rPr>
      <t>个村社区，按照每个村</t>
    </r>
    <r>
      <rPr>
        <sz val="16"/>
        <rFont val="Times New Roman"/>
        <charset val="134"/>
      </rPr>
      <t>2</t>
    </r>
    <r>
      <rPr>
        <sz val="16"/>
        <rFont val="方正仿宋_GBK"/>
        <charset val="134"/>
      </rPr>
      <t>万元的标准开展乡风文明建设积分兑换试点，围绕整治环境卫生、参与集体公益活动、遵纪守法、遵守公序良俗等内容设置积分，建立爱心超市，根据积分兑现奖励物品。通过</t>
    </r>
    <r>
      <rPr>
        <sz val="16"/>
        <rFont val="Times New Roman"/>
        <charset val="134"/>
      </rPr>
      <t>“</t>
    </r>
    <r>
      <rPr>
        <sz val="16"/>
        <rFont val="方正仿宋_GBK"/>
        <charset val="134"/>
      </rPr>
      <t>以奖代补</t>
    </r>
    <r>
      <rPr>
        <sz val="16"/>
        <rFont val="Times New Roman"/>
        <charset val="134"/>
      </rPr>
      <t>”</t>
    </r>
    <r>
      <rPr>
        <sz val="16"/>
        <rFont val="方正仿宋_GBK"/>
        <charset val="134"/>
      </rPr>
      <t>形式激励群众积极参与公益事业志愿服务助力治理有效，形成了乡风引领、文明共建、全民参与、齐抓共管的新风尚。</t>
    </r>
  </si>
  <si>
    <t>蓼子乡各村（社区）</t>
  </si>
  <si>
    <r>
      <rPr>
        <sz val="16"/>
        <rFont val="方正仿宋_GBK"/>
        <charset val="134"/>
      </rPr>
      <t>通过</t>
    </r>
    <r>
      <rPr>
        <sz val="16"/>
        <rFont val="Times New Roman"/>
        <charset val="134"/>
      </rPr>
      <t>“</t>
    </r>
    <r>
      <rPr>
        <sz val="16"/>
        <rFont val="方正仿宋_GBK"/>
        <charset val="134"/>
      </rPr>
      <t>以奖代补</t>
    </r>
    <r>
      <rPr>
        <sz val="16"/>
        <rFont val="Times New Roman"/>
        <charset val="134"/>
      </rPr>
      <t>”</t>
    </r>
    <r>
      <rPr>
        <sz val="16"/>
        <rFont val="方正仿宋_GBK"/>
        <charset val="134"/>
      </rPr>
      <t>形式，以新时代文明实践</t>
    </r>
    <r>
      <rPr>
        <sz val="16"/>
        <rFont val="Times New Roman"/>
        <charset val="134"/>
      </rPr>
      <t>“</t>
    </r>
    <r>
      <rPr>
        <sz val="16"/>
        <rFont val="方正仿宋_GBK"/>
        <charset val="134"/>
      </rPr>
      <t>积分超市</t>
    </r>
    <r>
      <rPr>
        <sz val="16"/>
        <rFont val="Times New Roman"/>
        <charset val="134"/>
      </rPr>
      <t>”</t>
    </r>
    <r>
      <rPr>
        <sz val="16"/>
        <rFont val="方正仿宋_GBK"/>
        <charset val="134"/>
      </rPr>
      <t>为载体，发挥积分兑换物品的激励杠杆作用，激发全乡</t>
    </r>
    <r>
      <rPr>
        <sz val="16"/>
        <rFont val="Times New Roman"/>
        <charset val="134"/>
      </rPr>
      <t>10000</t>
    </r>
    <r>
      <rPr>
        <sz val="16"/>
        <rFont val="方正仿宋_GBK"/>
        <charset val="134"/>
      </rPr>
      <t>余名群众参与美丽乡村建设的积极性，为推进乡风文明、促进乡村振兴提供精神动力，推动蓼子乡村治理、乡风文明、文化振兴，培育和践行社会主义核心价值观。受益群众</t>
    </r>
    <r>
      <rPr>
        <sz val="16"/>
        <rFont val="Times New Roman"/>
        <charset val="134"/>
      </rPr>
      <t>4082</t>
    </r>
    <r>
      <rPr>
        <sz val="16"/>
        <rFont val="方正仿宋_GBK"/>
        <charset val="134"/>
      </rPr>
      <t>户</t>
    </r>
    <r>
      <rPr>
        <sz val="16"/>
        <rFont val="Times New Roman"/>
        <charset val="134"/>
      </rPr>
      <t>12309</t>
    </r>
    <r>
      <rPr>
        <sz val="16"/>
        <rFont val="方正仿宋_GBK"/>
        <charset val="134"/>
      </rPr>
      <t>人，其中脱贫户、监测户</t>
    </r>
    <r>
      <rPr>
        <sz val="16"/>
        <rFont val="Times New Roman"/>
        <charset val="134"/>
      </rPr>
      <t>608</t>
    </r>
    <r>
      <rPr>
        <sz val="16"/>
        <rFont val="方正仿宋_GBK"/>
        <charset val="134"/>
      </rPr>
      <t>户</t>
    </r>
    <r>
      <rPr>
        <sz val="16"/>
        <rFont val="Times New Roman"/>
        <charset val="134"/>
      </rPr>
      <t>2322</t>
    </r>
    <r>
      <rPr>
        <sz val="16"/>
        <rFont val="方正仿宋_GBK"/>
        <charset val="134"/>
      </rPr>
      <t>人。</t>
    </r>
  </si>
  <si>
    <r>
      <rPr>
        <sz val="16"/>
        <rFont val="方正仿宋_GBK"/>
        <charset val="134"/>
      </rPr>
      <t>一、</t>
    </r>
    <r>
      <rPr>
        <sz val="16"/>
        <rFont val="Times New Roman"/>
        <charset val="134"/>
      </rPr>
      <t>800</t>
    </r>
    <r>
      <rPr>
        <sz val="16"/>
        <rFont val="方正仿宋_GBK"/>
        <charset val="134"/>
      </rPr>
      <t>余人参与前期项目确定会议、决议，参与入库项目的选择，村支两委以及天池村监察监督员参与项目实施过程中施工质量和资金使用的监督等。二、利益联结机制：</t>
    </r>
    <r>
      <rPr>
        <sz val="16"/>
        <rFont val="Times New Roman"/>
        <charset val="134"/>
      </rPr>
      <t>1</t>
    </r>
    <r>
      <rPr>
        <sz val="16"/>
        <rFont val="方正仿宋_GBK"/>
        <charset val="134"/>
      </rPr>
      <t>、通过积分和物品兑换，使人均增收</t>
    </r>
    <r>
      <rPr>
        <sz val="16"/>
        <rFont val="Times New Roman"/>
        <charset val="134"/>
      </rPr>
      <t>26</t>
    </r>
    <r>
      <rPr>
        <sz val="16"/>
        <rFont val="方正仿宋_GBK"/>
        <charset val="134"/>
      </rPr>
      <t>元。</t>
    </r>
    <r>
      <rPr>
        <sz val="16"/>
        <rFont val="Times New Roman"/>
        <charset val="134"/>
      </rPr>
      <t>2</t>
    </r>
    <r>
      <rPr>
        <sz val="16"/>
        <rFont val="方正仿宋_GBK"/>
        <charset val="134"/>
      </rPr>
      <t>、可以引导群众参与宣讲学习、村社公益事业、志恩服务活动等，养成良好文明习惯、遵纪守法、传承传统美德、破除陈规陋习、增强村民凝聚力、做有理想、有道德、有文化、有纪律的新型农民。</t>
    </r>
  </si>
  <si>
    <r>
      <rPr>
        <sz val="16"/>
        <rFont val="方正仿宋_GBK"/>
        <charset val="134"/>
      </rPr>
      <t>通过积分和物品兑换，减少群众生活成本支出</t>
    </r>
    <r>
      <rPr>
        <sz val="16"/>
        <rFont val="Times New Roman"/>
        <charset val="134"/>
      </rPr>
      <t>26</t>
    </r>
    <r>
      <rPr>
        <sz val="16"/>
        <rFont val="方正仿宋_GBK"/>
        <charset val="134"/>
      </rPr>
      <t>万元。</t>
    </r>
  </si>
  <si>
    <r>
      <rPr>
        <sz val="16"/>
        <rFont val="方正仿宋_GBK"/>
        <charset val="134"/>
      </rPr>
      <t>保障</t>
    </r>
    <r>
      <rPr>
        <sz val="16"/>
        <rFont val="Times New Roman"/>
        <charset val="134"/>
      </rPr>
      <t>13</t>
    </r>
    <r>
      <rPr>
        <sz val="16"/>
        <rFont val="方正仿宋_GBK"/>
        <charset val="134"/>
      </rPr>
      <t>个积分超市运行</t>
    </r>
  </si>
  <si>
    <r>
      <rPr>
        <sz val="16"/>
        <rFont val="方正仿宋_GBK"/>
        <charset val="134"/>
      </rPr>
      <t>减少群众生活成本支出</t>
    </r>
    <r>
      <rPr>
        <sz val="16"/>
        <rFont val="Times New Roman"/>
        <charset val="134"/>
      </rPr>
      <t>26</t>
    </r>
    <r>
      <rPr>
        <sz val="16"/>
        <rFont val="方正仿宋_GBK"/>
        <charset val="134"/>
      </rPr>
      <t>万元</t>
    </r>
  </si>
  <si>
    <r>
      <rPr>
        <sz val="16"/>
        <rFont val="Times New Roman"/>
        <charset val="134"/>
      </rPr>
      <t>4082</t>
    </r>
    <r>
      <rPr>
        <sz val="16"/>
        <rFont val="方正仿宋_GBK"/>
        <charset val="134"/>
      </rPr>
      <t>户</t>
    </r>
    <r>
      <rPr>
        <sz val="16"/>
        <rFont val="Times New Roman"/>
        <charset val="134"/>
      </rPr>
      <t>12309</t>
    </r>
    <r>
      <rPr>
        <sz val="16"/>
        <rFont val="方正仿宋_GBK"/>
        <charset val="134"/>
      </rPr>
      <t>人（其中脱贫户、监测户</t>
    </r>
    <r>
      <rPr>
        <sz val="16"/>
        <rFont val="Times New Roman"/>
        <charset val="134"/>
      </rPr>
      <t>608</t>
    </r>
    <r>
      <rPr>
        <sz val="16"/>
        <rFont val="方正仿宋_GBK"/>
        <charset val="134"/>
      </rPr>
      <t>户</t>
    </r>
    <r>
      <rPr>
        <sz val="16"/>
        <rFont val="Times New Roman"/>
        <charset val="134"/>
      </rPr>
      <t>2322</t>
    </r>
    <r>
      <rPr>
        <sz val="16"/>
        <rFont val="方正仿宋_GBK"/>
        <charset val="134"/>
      </rPr>
      <t>人）受益</t>
    </r>
  </si>
  <si>
    <r>
      <rPr>
        <sz val="16"/>
        <rFont val="方正仿宋_GBK"/>
        <charset val="134"/>
      </rPr>
      <t>实施使用年限</t>
    </r>
    <r>
      <rPr>
        <sz val="16"/>
        <rFont val="Times New Roman"/>
        <charset val="134"/>
      </rPr>
      <t>≥1</t>
    </r>
    <r>
      <rPr>
        <sz val="16"/>
        <rFont val="方正仿宋_GBK"/>
        <charset val="134"/>
      </rPr>
      <t>年。</t>
    </r>
  </si>
  <si>
    <r>
      <rPr>
        <sz val="16"/>
        <rFont val="方正仿宋_GBK"/>
        <charset val="134"/>
      </rPr>
      <t>城口县</t>
    </r>
    <r>
      <rPr>
        <sz val="16"/>
        <rFont val="Times New Roman"/>
        <charset val="134"/>
      </rPr>
      <t>2024</t>
    </r>
    <r>
      <rPr>
        <sz val="16"/>
        <rFont val="方正仿宋_GBK"/>
        <charset val="134"/>
      </rPr>
      <t>年蓼子乡明安村冷水鱼产业提升示范基地项目</t>
    </r>
  </si>
  <si>
    <r>
      <rPr>
        <sz val="16"/>
        <rFont val="方正仿宋_GBK"/>
        <charset val="134"/>
      </rPr>
      <t>新建一个占地约</t>
    </r>
    <r>
      <rPr>
        <sz val="16"/>
        <rFont val="Times New Roman"/>
        <charset val="134"/>
      </rPr>
      <t>30</t>
    </r>
    <r>
      <rPr>
        <sz val="16"/>
        <rFont val="方正仿宋_GBK"/>
        <charset val="134"/>
      </rPr>
      <t>余亩养殖基地，其中包含引水设施</t>
    </r>
    <r>
      <rPr>
        <sz val="16"/>
        <rFont val="Times New Roman"/>
        <charset val="134"/>
      </rPr>
      <t>500</t>
    </r>
    <r>
      <rPr>
        <sz val="16"/>
        <rFont val="方正仿宋_GBK"/>
        <charset val="134"/>
      </rPr>
      <t>余米，养殖鱼塘及基础设施约</t>
    </r>
    <r>
      <rPr>
        <sz val="16"/>
        <rFont val="Times New Roman"/>
        <charset val="134"/>
      </rPr>
      <t>10000</t>
    </r>
    <r>
      <rPr>
        <sz val="16"/>
        <rFont val="方正仿宋_GBK"/>
        <charset val="134"/>
      </rPr>
      <t>余平米，尾水净化设施及排污设施约</t>
    </r>
    <r>
      <rPr>
        <sz val="16"/>
        <rFont val="Times New Roman"/>
        <charset val="134"/>
      </rPr>
      <t>200</t>
    </r>
    <r>
      <rPr>
        <sz val="16"/>
        <rFont val="方正仿宋_GBK"/>
        <charset val="134"/>
      </rPr>
      <t>余平米。</t>
    </r>
  </si>
  <si>
    <r>
      <rPr>
        <sz val="16"/>
        <rFont val="方正仿宋_GBK"/>
        <charset val="134"/>
      </rPr>
      <t>通过实施该项目，一是进一步完善现有养殖场基础设施，有效提升现有养殖产能。二是发展壮大我乡村振兴特色产业</t>
    </r>
    <r>
      <rPr>
        <sz val="16"/>
        <rFont val="Times New Roman"/>
        <charset val="134"/>
      </rPr>
      <t>1</t>
    </r>
    <r>
      <rPr>
        <sz val="16"/>
        <rFont val="方正仿宋_GBK"/>
        <charset val="134"/>
      </rPr>
      <t>个，有效促进全乡产业链建设。三是项目形成的资产折资入股市场主体，按照集体经济组织持有股份比例的</t>
    </r>
    <r>
      <rPr>
        <sz val="16"/>
        <rFont val="Times New Roman"/>
        <charset val="134"/>
      </rPr>
      <t>5%-6%</t>
    </r>
    <r>
      <rPr>
        <sz val="16"/>
        <rFont val="方正仿宋_GBK"/>
        <charset val="134"/>
      </rPr>
      <t>为集体经济组织分红，增加集体经济组织收入</t>
    </r>
    <r>
      <rPr>
        <sz val="16"/>
        <rFont val="Times New Roman"/>
        <charset val="134"/>
      </rPr>
      <t>5-6</t>
    </r>
    <r>
      <rPr>
        <sz val="16"/>
        <rFont val="方正仿宋_GBK"/>
        <charset val="134"/>
      </rPr>
      <t>万元</t>
    </r>
    <r>
      <rPr>
        <sz val="16"/>
        <rFont val="Times New Roman"/>
        <charset val="134"/>
      </rPr>
      <t>/</t>
    </r>
    <r>
      <rPr>
        <sz val="16"/>
        <rFont val="方正仿宋_GBK"/>
        <charset val="134"/>
      </rPr>
      <t>年。受益群众约</t>
    </r>
    <r>
      <rPr>
        <sz val="16"/>
        <rFont val="Times New Roman"/>
        <charset val="134"/>
      </rPr>
      <t>315</t>
    </r>
    <r>
      <rPr>
        <sz val="16"/>
        <rFont val="方正仿宋_GBK"/>
        <charset val="134"/>
      </rPr>
      <t>户</t>
    </r>
    <r>
      <rPr>
        <sz val="16"/>
        <rFont val="Times New Roman"/>
        <charset val="134"/>
      </rPr>
      <t>1200</t>
    </r>
    <r>
      <rPr>
        <sz val="16"/>
        <rFont val="方正仿宋_GBK"/>
        <charset val="134"/>
      </rPr>
      <t>余人，其中脱贫户约</t>
    </r>
    <r>
      <rPr>
        <sz val="16"/>
        <rFont val="Times New Roman"/>
        <charset val="134"/>
      </rPr>
      <t>32</t>
    </r>
    <r>
      <rPr>
        <sz val="16"/>
        <rFont val="方正仿宋_GBK"/>
        <charset val="134"/>
      </rPr>
      <t>户</t>
    </r>
    <r>
      <rPr>
        <sz val="16"/>
        <rFont val="Times New Roman"/>
        <charset val="134"/>
      </rPr>
      <t>99</t>
    </r>
    <r>
      <rPr>
        <sz val="16"/>
        <rFont val="方正仿宋_GBK"/>
        <charset val="134"/>
      </rPr>
      <t>人。</t>
    </r>
  </si>
  <si>
    <r>
      <rPr>
        <sz val="16"/>
        <rFont val="方正仿宋_GBK"/>
        <charset val="134"/>
      </rPr>
      <t>一、群众参与：</t>
    </r>
    <r>
      <rPr>
        <sz val="16"/>
        <rFont val="Times New Roman"/>
        <charset val="134"/>
      </rPr>
      <t>100</t>
    </r>
    <r>
      <rPr>
        <sz val="16"/>
        <rFont val="方正仿宋_GBK"/>
        <charset val="134"/>
      </rPr>
      <t>余人参与前期项目确定会议、决议</t>
    </r>
    <r>
      <rPr>
        <sz val="16"/>
        <rFont val="Times New Roman"/>
        <charset val="134"/>
      </rPr>
      <t>80</t>
    </r>
    <r>
      <rPr>
        <sz val="16"/>
        <rFont val="方正仿宋_GBK"/>
        <charset val="134"/>
      </rPr>
      <t>人参与入库项目的选择，</t>
    </r>
    <r>
      <rPr>
        <sz val="16"/>
        <rFont val="Times New Roman"/>
        <charset val="134"/>
      </rPr>
      <t>5</t>
    </r>
    <r>
      <rPr>
        <sz val="16"/>
        <rFont val="方正仿宋_GBK"/>
        <charset val="134"/>
      </rPr>
      <t>人参与项目实施过程中施工质量和资金使用的监督等。二、利益联结机制：一是提供就业岗位</t>
    </r>
    <r>
      <rPr>
        <sz val="16"/>
        <rFont val="Times New Roman"/>
        <charset val="134"/>
      </rPr>
      <t>10</t>
    </r>
    <r>
      <rPr>
        <sz val="16"/>
        <rFont val="方正仿宋_GBK"/>
        <charset val="134"/>
      </rPr>
      <t>余个，增加工资性收入</t>
    </r>
    <r>
      <rPr>
        <sz val="16"/>
        <rFont val="Times New Roman"/>
        <charset val="134"/>
      </rPr>
      <t>0.8-1.2</t>
    </r>
    <r>
      <rPr>
        <sz val="16"/>
        <rFont val="方正仿宋_GBK"/>
        <charset val="134"/>
      </rPr>
      <t>万元</t>
    </r>
    <r>
      <rPr>
        <sz val="16"/>
        <rFont val="Times New Roman"/>
        <charset val="134"/>
      </rPr>
      <t>/</t>
    </r>
    <r>
      <rPr>
        <sz val="16"/>
        <rFont val="方正仿宋_GBK"/>
        <charset val="134"/>
      </rPr>
      <t>人</t>
    </r>
    <r>
      <rPr>
        <sz val="16"/>
        <rFont val="Times New Roman"/>
        <charset val="134"/>
      </rPr>
      <t>•</t>
    </r>
    <r>
      <rPr>
        <sz val="16"/>
        <rFont val="方正仿宋_GBK"/>
        <charset val="134"/>
      </rPr>
      <t>年。二是增加集体经济组织收入</t>
    </r>
    <r>
      <rPr>
        <sz val="16"/>
        <rFont val="Times New Roman"/>
        <charset val="134"/>
      </rPr>
      <t>5-6</t>
    </r>
    <r>
      <rPr>
        <sz val="16"/>
        <rFont val="方正仿宋_GBK"/>
        <charset val="134"/>
      </rPr>
      <t>万元</t>
    </r>
    <r>
      <rPr>
        <sz val="16"/>
        <rFont val="Times New Roman"/>
        <charset val="134"/>
      </rPr>
      <t>/</t>
    </r>
    <r>
      <rPr>
        <sz val="16"/>
        <rFont val="方正仿宋_GBK"/>
        <charset val="134"/>
      </rPr>
      <t>年，股民分红增加约</t>
    </r>
    <r>
      <rPr>
        <sz val="16"/>
        <rFont val="Times New Roman"/>
        <charset val="134"/>
      </rPr>
      <t>40</t>
    </r>
    <r>
      <rPr>
        <sz val="16"/>
        <rFont val="方正仿宋_GBK"/>
        <charset val="134"/>
      </rPr>
      <t>元</t>
    </r>
    <r>
      <rPr>
        <sz val="16"/>
        <rFont val="Times New Roman"/>
        <charset val="134"/>
      </rPr>
      <t>/</t>
    </r>
    <r>
      <rPr>
        <sz val="16"/>
        <rFont val="方正仿宋_GBK"/>
        <charset val="134"/>
      </rPr>
      <t>股。三是土地流转约</t>
    </r>
    <r>
      <rPr>
        <sz val="16"/>
        <rFont val="Times New Roman"/>
        <charset val="134"/>
      </rPr>
      <t>10</t>
    </r>
    <r>
      <rPr>
        <sz val="16"/>
        <rFont val="方正仿宋_GBK"/>
        <charset val="134"/>
      </rPr>
      <t>余户</t>
    </r>
    <r>
      <rPr>
        <sz val="16"/>
        <rFont val="Times New Roman"/>
        <charset val="134"/>
      </rPr>
      <t>30</t>
    </r>
    <r>
      <rPr>
        <sz val="16"/>
        <rFont val="方正仿宋_GBK"/>
        <charset val="134"/>
      </rPr>
      <t>余亩，按照每亩</t>
    </r>
    <r>
      <rPr>
        <sz val="16"/>
        <rFont val="Times New Roman"/>
        <charset val="134"/>
      </rPr>
      <t>600-650</t>
    </r>
    <r>
      <rPr>
        <sz val="16"/>
        <rFont val="方正仿宋_GBK"/>
        <charset val="134"/>
      </rPr>
      <t>元的标准支付农户土地流转费用。</t>
    </r>
  </si>
  <si>
    <r>
      <rPr>
        <sz val="16"/>
        <rFont val="方正仿宋_GBK"/>
        <charset val="134"/>
      </rPr>
      <t>建成标准化冷水鱼养殖基地</t>
    </r>
    <r>
      <rPr>
        <sz val="16"/>
        <rFont val="Times New Roman"/>
        <charset val="134"/>
      </rPr>
      <t>1</t>
    </r>
    <r>
      <rPr>
        <sz val="16"/>
        <rFont val="方正仿宋_GBK"/>
        <charset val="134"/>
      </rPr>
      <t>个，带动周边群众参与务工，增加务工收入，同时提高冷水鱼养殖产能，增加营业收入。</t>
    </r>
  </si>
  <si>
    <r>
      <rPr>
        <sz val="16"/>
        <rFont val="方正仿宋_GBK"/>
        <charset val="134"/>
      </rPr>
      <t>建设养殖基地</t>
    </r>
    <r>
      <rPr>
        <sz val="16"/>
        <rFont val="Times New Roman"/>
        <charset val="134"/>
      </rPr>
      <t>1</t>
    </r>
    <r>
      <rPr>
        <sz val="16"/>
        <rFont val="方正仿宋_GBK"/>
        <charset val="134"/>
      </rPr>
      <t>个</t>
    </r>
  </si>
  <si>
    <r>
      <rPr>
        <sz val="16"/>
        <rFont val="方正仿宋_GBK"/>
        <charset val="134"/>
      </rPr>
      <t>建设成本</t>
    </r>
    <r>
      <rPr>
        <sz val="16"/>
        <rFont val="Times New Roman"/>
        <charset val="134"/>
      </rPr>
      <t>≤5</t>
    </r>
    <r>
      <rPr>
        <sz val="16"/>
        <rFont val="方正仿宋_GBK"/>
        <charset val="134"/>
      </rPr>
      <t>万余元</t>
    </r>
    <r>
      <rPr>
        <sz val="16"/>
        <rFont val="Times New Roman"/>
        <charset val="134"/>
      </rPr>
      <t>/</t>
    </r>
    <r>
      <rPr>
        <sz val="16"/>
        <rFont val="方正仿宋_GBK"/>
        <charset val="134"/>
      </rPr>
      <t>亩</t>
    </r>
  </si>
  <si>
    <r>
      <rPr>
        <sz val="16"/>
        <rFont val="Times New Roman"/>
        <charset val="134"/>
      </rPr>
      <t>315</t>
    </r>
    <r>
      <rPr>
        <sz val="16"/>
        <rFont val="方正仿宋_GBK"/>
        <charset val="134"/>
      </rPr>
      <t>户</t>
    </r>
    <r>
      <rPr>
        <sz val="16"/>
        <rFont val="Times New Roman"/>
        <charset val="134"/>
      </rPr>
      <t>1200</t>
    </r>
    <r>
      <rPr>
        <sz val="16"/>
        <rFont val="方正仿宋_GBK"/>
        <charset val="134"/>
      </rPr>
      <t>余人（其中脱贫户</t>
    </r>
    <r>
      <rPr>
        <sz val="16"/>
        <rFont val="Times New Roman"/>
        <charset val="134"/>
      </rPr>
      <t>32</t>
    </r>
    <r>
      <rPr>
        <sz val="16"/>
        <rFont val="方正仿宋_GBK"/>
        <charset val="134"/>
      </rPr>
      <t>户</t>
    </r>
    <r>
      <rPr>
        <sz val="16"/>
        <rFont val="Times New Roman"/>
        <charset val="134"/>
      </rPr>
      <t>99</t>
    </r>
    <r>
      <rPr>
        <sz val="16"/>
        <rFont val="方正仿宋_GBK"/>
        <charset val="134"/>
      </rPr>
      <t>人）受益</t>
    </r>
  </si>
  <si>
    <r>
      <rPr>
        <sz val="16"/>
        <rFont val="方正仿宋_GBK"/>
        <charset val="134"/>
      </rPr>
      <t>城口县</t>
    </r>
    <r>
      <rPr>
        <sz val="16"/>
        <rFont val="Times New Roman"/>
        <charset val="134"/>
      </rPr>
      <t>2024</t>
    </r>
    <r>
      <rPr>
        <sz val="16"/>
        <rFont val="方正仿宋_GBK"/>
        <charset val="134"/>
      </rPr>
      <t>年蓼子乡易地扶贫搬迁后续扶持项目</t>
    </r>
  </si>
  <si>
    <r>
      <rPr>
        <sz val="16"/>
        <rFont val="方正仿宋_GBK"/>
        <charset val="134"/>
      </rPr>
      <t>打造蓼子乡虹鳟鱼特色产业品牌，建设冷水鱼及农产品加工及销售中心，一是新建冷水鱼及农产品统一精加工房及销售配套基础设施</t>
    </r>
    <r>
      <rPr>
        <sz val="16"/>
        <rFont val="Times New Roman"/>
        <charset val="134"/>
      </rPr>
      <t>1000</t>
    </r>
    <r>
      <rPr>
        <sz val="16"/>
        <rFont val="方正仿宋_GBK"/>
        <charset val="134"/>
      </rPr>
      <t>余平米。二是为市场主体提供技术支撑，开展技术培训等。</t>
    </r>
  </si>
  <si>
    <t>蓼子乡天池村</t>
  </si>
  <si>
    <r>
      <rPr>
        <sz val="16"/>
        <rFont val="方正仿宋_GBK"/>
        <charset val="134"/>
      </rPr>
      <t>通过建设安置区内加工及销售多功能中心，一是带动</t>
    </r>
    <r>
      <rPr>
        <sz val="16"/>
        <rFont val="Times New Roman"/>
        <charset val="134"/>
      </rPr>
      <t>10</t>
    </r>
    <r>
      <rPr>
        <sz val="16"/>
        <rFont val="方正仿宋_GBK"/>
        <charset val="134"/>
      </rPr>
      <t>余户安置区内易地扶贫搬迁农户发展产业，提供就业岗位</t>
    </r>
    <r>
      <rPr>
        <sz val="16"/>
        <rFont val="Times New Roman"/>
        <charset val="134"/>
      </rPr>
      <t>20</t>
    </r>
    <r>
      <rPr>
        <sz val="16"/>
        <rFont val="方正仿宋_GBK"/>
        <charset val="134"/>
      </rPr>
      <t>余个。二是通过建设虹鳟鱼产业品牌及加工厂房，能够推动进我乡产业链建设，促进一产业和三产业融合发展，为产业转型升级奠定基础。三是借助高速道口经济，能够促进我乡旅游业发展，同时有效提高蓼子乡旅游服务接待能力。受益群众达</t>
    </r>
    <r>
      <rPr>
        <sz val="16"/>
        <rFont val="Times New Roman"/>
        <charset val="134"/>
      </rPr>
      <t>700</t>
    </r>
    <r>
      <rPr>
        <sz val="16"/>
        <rFont val="方正仿宋_GBK"/>
        <charset val="134"/>
      </rPr>
      <t>余户</t>
    </r>
    <r>
      <rPr>
        <sz val="16"/>
        <rFont val="Times New Roman"/>
        <charset val="134"/>
      </rPr>
      <t>3000</t>
    </r>
    <r>
      <rPr>
        <sz val="16"/>
        <rFont val="方正仿宋_GBK"/>
        <charset val="134"/>
      </rPr>
      <t>余人，其中脱贫户</t>
    </r>
    <r>
      <rPr>
        <sz val="16"/>
        <rFont val="Times New Roman"/>
        <charset val="134"/>
      </rPr>
      <t>50</t>
    </r>
    <r>
      <rPr>
        <sz val="16"/>
        <rFont val="方正仿宋_GBK"/>
        <charset val="134"/>
      </rPr>
      <t>余户。</t>
    </r>
  </si>
  <si>
    <r>
      <rPr>
        <sz val="16"/>
        <rFont val="方正仿宋_GBK"/>
        <charset val="134"/>
      </rPr>
      <t>一、群众参与：</t>
    </r>
    <r>
      <rPr>
        <sz val="16"/>
        <rFont val="Times New Roman"/>
        <charset val="134"/>
      </rPr>
      <t>200</t>
    </r>
    <r>
      <rPr>
        <sz val="16"/>
        <rFont val="方正仿宋_GBK"/>
        <charset val="134"/>
      </rPr>
      <t>余人参与前期项目确定会议、决议，参与入库项目的选择，社区两委以及监察监督员参与项目实施过程中施工质量和资金使用的监督等。二、利益联结机制：一是带动周边</t>
    </r>
    <r>
      <rPr>
        <sz val="16"/>
        <rFont val="Times New Roman"/>
        <charset val="134"/>
      </rPr>
      <t>10</t>
    </r>
    <r>
      <rPr>
        <sz val="16"/>
        <rFont val="方正仿宋_GBK"/>
        <charset val="134"/>
      </rPr>
      <t>余户易地搬迁户就地发展餐饮及服务业，年收入增加超</t>
    </r>
    <r>
      <rPr>
        <sz val="16"/>
        <rFont val="Times New Roman"/>
        <charset val="134"/>
      </rPr>
      <t>0.5</t>
    </r>
    <r>
      <rPr>
        <sz val="16"/>
        <rFont val="方正仿宋_GBK"/>
        <charset val="134"/>
      </rPr>
      <t>万元。二是提供就近就地务工岗位</t>
    </r>
    <r>
      <rPr>
        <sz val="16"/>
        <rFont val="Times New Roman"/>
        <charset val="134"/>
      </rPr>
      <t>20</t>
    </r>
    <r>
      <rPr>
        <sz val="16"/>
        <rFont val="方正仿宋_GBK"/>
        <charset val="134"/>
      </rPr>
      <t>余个，解决安置区内农户及搬迁户后续发展难题，增加工资性收入</t>
    </r>
    <r>
      <rPr>
        <sz val="16"/>
        <rFont val="Times New Roman"/>
        <charset val="134"/>
      </rPr>
      <t>0.8-1</t>
    </r>
    <r>
      <rPr>
        <sz val="16"/>
        <rFont val="方正仿宋_GBK"/>
        <charset val="134"/>
      </rPr>
      <t>万元</t>
    </r>
    <r>
      <rPr>
        <sz val="16"/>
        <rFont val="Times New Roman"/>
        <charset val="134"/>
      </rPr>
      <t>/</t>
    </r>
    <r>
      <rPr>
        <sz val="16"/>
        <rFont val="方正仿宋_GBK"/>
        <charset val="134"/>
      </rPr>
      <t>人</t>
    </r>
    <r>
      <rPr>
        <sz val="16"/>
        <rFont val="Times New Roman"/>
        <charset val="134"/>
      </rPr>
      <t>·</t>
    </r>
    <r>
      <rPr>
        <sz val="16"/>
        <rFont val="方正仿宋_GBK"/>
        <charset val="134"/>
      </rPr>
      <t>年。</t>
    </r>
  </si>
  <si>
    <r>
      <rPr>
        <sz val="16"/>
        <rFont val="方正仿宋_GBK"/>
        <charset val="134"/>
      </rPr>
      <t>通过建设虹鳟鱼加工房及配套设施，带动周边</t>
    </r>
    <r>
      <rPr>
        <sz val="16"/>
        <rFont val="Times New Roman"/>
        <charset val="134"/>
      </rPr>
      <t>10</t>
    </r>
    <r>
      <rPr>
        <sz val="16"/>
        <rFont val="方正仿宋_GBK"/>
        <charset val="134"/>
      </rPr>
      <t>余户农户发展餐饮及服务业，累计增加群众收入</t>
    </r>
    <r>
      <rPr>
        <sz val="16"/>
        <rFont val="Times New Roman"/>
        <charset val="134"/>
      </rPr>
      <t>5</t>
    </r>
    <r>
      <rPr>
        <sz val="16"/>
        <rFont val="方正仿宋_GBK"/>
        <charset val="134"/>
      </rPr>
      <t>万元左右。</t>
    </r>
  </si>
  <si>
    <r>
      <rPr>
        <sz val="16"/>
        <rFont val="方正仿宋_GBK"/>
        <charset val="134"/>
      </rPr>
      <t>冷水鱼及农产品统一精加工房及销售配套基础设施</t>
    </r>
    <r>
      <rPr>
        <sz val="16"/>
        <rFont val="Times New Roman"/>
        <charset val="134"/>
      </rPr>
      <t>1000</t>
    </r>
    <r>
      <rPr>
        <sz val="16"/>
        <rFont val="方正仿宋_GBK"/>
        <charset val="134"/>
      </rPr>
      <t>余平米</t>
    </r>
  </si>
  <si>
    <r>
      <rPr>
        <sz val="16"/>
        <rFont val="方正仿宋_GBK"/>
        <charset val="134"/>
      </rPr>
      <t>建设成本</t>
    </r>
    <r>
      <rPr>
        <sz val="16"/>
        <rFont val="Times New Roman"/>
        <charset val="134"/>
      </rPr>
      <t>≤1500</t>
    </r>
    <r>
      <rPr>
        <sz val="16"/>
        <rFont val="方正仿宋_GBK"/>
        <charset val="134"/>
      </rPr>
      <t>元</t>
    </r>
    <r>
      <rPr>
        <sz val="16"/>
        <rFont val="Times New Roman"/>
        <charset val="134"/>
      </rPr>
      <t>/</t>
    </r>
    <r>
      <rPr>
        <sz val="16"/>
        <rFont val="方正仿宋_GBK"/>
        <charset val="134"/>
      </rPr>
      <t>平米</t>
    </r>
  </si>
  <si>
    <r>
      <rPr>
        <sz val="16"/>
        <rFont val="方正仿宋_GBK"/>
        <charset val="134"/>
      </rPr>
      <t>增加群众务工收入</t>
    </r>
    <r>
      <rPr>
        <sz val="16"/>
        <rFont val="Times New Roman"/>
        <charset val="134"/>
      </rPr>
      <t>≥0.8-1</t>
    </r>
    <r>
      <rPr>
        <sz val="16"/>
        <rFont val="方正仿宋_GBK"/>
        <charset val="134"/>
      </rPr>
      <t>万元</t>
    </r>
    <r>
      <rPr>
        <sz val="16"/>
        <rFont val="Times New Roman"/>
        <charset val="134"/>
      </rPr>
      <t>/</t>
    </r>
    <r>
      <rPr>
        <sz val="16"/>
        <rFont val="方正仿宋_GBK"/>
        <charset val="134"/>
      </rPr>
      <t>人</t>
    </r>
    <r>
      <rPr>
        <sz val="16"/>
        <rFont val="Times New Roman"/>
        <charset val="134"/>
      </rPr>
      <t>·</t>
    </r>
    <r>
      <rPr>
        <sz val="16"/>
        <rFont val="方正仿宋_GBK"/>
        <charset val="134"/>
      </rPr>
      <t>年。</t>
    </r>
  </si>
  <si>
    <r>
      <rPr>
        <sz val="16"/>
        <rFont val="Times New Roman"/>
        <charset val="134"/>
      </rPr>
      <t>700</t>
    </r>
    <r>
      <rPr>
        <sz val="16"/>
        <rFont val="方正仿宋_GBK"/>
        <charset val="134"/>
      </rPr>
      <t>余户</t>
    </r>
    <r>
      <rPr>
        <sz val="16"/>
        <rFont val="Times New Roman"/>
        <charset val="134"/>
      </rPr>
      <t>3000</t>
    </r>
    <r>
      <rPr>
        <sz val="16"/>
        <rFont val="方正仿宋_GBK"/>
        <charset val="134"/>
      </rPr>
      <t>余人受益，其中脱贫户</t>
    </r>
    <r>
      <rPr>
        <sz val="16"/>
        <rFont val="Times New Roman"/>
        <charset val="134"/>
      </rPr>
      <t>50</t>
    </r>
    <r>
      <rPr>
        <sz val="16"/>
        <rFont val="方正仿宋_GBK"/>
        <charset val="134"/>
      </rPr>
      <t>余户</t>
    </r>
    <r>
      <rPr>
        <sz val="16"/>
        <rFont val="Times New Roman"/>
        <charset val="134"/>
      </rPr>
      <t>150</t>
    </r>
    <r>
      <rPr>
        <sz val="16"/>
        <rFont val="方正仿宋_GBK"/>
        <charset val="134"/>
      </rPr>
      <t>余人。</t>
    </r>
  </si>
  <si>
    <t>城口县蓼子乡穴沱村集体经济组织项目</t>
  </si>
  <si>
    <t>新型集体经济发展</t>
  </si>
  <si>
    <r>
      <rPr>
        <sz val="16"/>
        <rFont val="方正仿宋_GBK"/>
        <charset val="134"/>
      </rPr>
      <t>对闲置资产进行收储，占地面积约</t>
    </r>
    <r>
      <rPr>
        <sz val="16"/>
        <rFont val="Times New Roman"/>
        <charset val="134"/>
      </rPr>
      <t>7</t>
    </r>
    <r>
      <rPr>
        <sz val="16"/>
        <rFont val="方正仿宋_GBK"/>
        <charset val="134"/>
      </rPr>
      <t>亩，引进市场主体拟用于发展产业。</t>
    </r>
  </si>
  <si>
    <t>蓼子乡穴沱村</t>
  </si>
  <si>
    <t>通过项目实施，让闲置资产得以有效利用，发展产业有利于带动周边群众就业务工，提高群众收入。</t>
  </si>
  <si>
    <r>
      <rPr>
        <sz val="16"/>
        <rFont val="方正仿宋_GBK"/>
        <charset val="134"/>
      </rPr>
      <t>一、群众参与：</t>
    </r>
    <r>
      <rPr>
        <sz val="16"/>
        <rFont val="Times New Roman"/>
        <charset val="134"/>
      </rPr>
      <t>10</t>
    </r>
    <r>
      <rPr>
        <sz val="16"/>
        <rFont val="方正仿宋_GBK"/>
        <charset val="134"/>
      </rPr>
      <t>人参与项目确定会议及入库选择，</t>
    </r>
    <r>
      <rPr>
        <sz val="16"/>
        <rFont val="Times New Roman"/>
        <charset val="134"/>
      </rPr>
      <t>5</t>
    </r>
    <r>
      <rPr>
        <sz val="16"/>
        <rFont val="方正仿宋_GBK"/>
        <charset val="134"/>
      </rPr>
      <t>人参与项目施工过程中施工质量和资金的监督。</t>
    </r>
    <r>
      <rPr>
        <sz val="16"/>
        <rFont val="Times New Roman"/>
        <charset val="134"/>
      </rPr>
      <t xml:space="preserve">
</t>
    </r>
    <r>
      <rPr>
        <sz val="16"/>
        <rFont val="方正仿宋_GBK"/>
        <charset val="134"/>
      </rPr>
      <t>二、利益联结机制：引进市场主体村集体经济组织每年可获得分红收益。</t>
    </r>
  </si>
  <si>
    <t>形成固定资产，集体经济组织经营发挥效益。</t>
  </si>
  <si>
    <t>收取现有资产</t>
  </si>
  <si>
    <r>
      <rPr>
        <sz val="16"/>
        <rFont val="方正仿宋_GBK"/>
        <charset val="134"/>
      </rPr>
      <t>项目竣工验收合格率</t>
    </r>
    <r>
      <rPr>
        <sz val="16"/>
        <rFont val="Times New Roman"/>
        <charset val="134"/>
      </rPr>
      <t>100%</t>
    </r>
    <r>
      <rPr>
        <sz val="16"/>
        <rFont val="方正仿宋_GBK"/>
        <charset val="134"/>
      </rPr>
      <t>。</t>
    </r>
    <r>
      <rPr>
        <sz val="16"/>
        <rFont val="Times New Roman"/>
        <charset val="134"/>
      </rPr>
      <t xml:space="preserve"></t>
    </r>
  </si>
  <si>
    <r>
      <rPr>
        <sz val="16"/>
        <rFont val="方正仿宋_GBK"/>
        <charset val="134"/>
      </rPr>
      <t>收储成本</t>
    </r>
    <r>
      <rPr>
        <sz val="16"/>
        <rFont val="Times New Roman"/>
        <charset val="134"/>
      </rPr>
      <t>≤1000</t>
    </r>
    <r>
      <rPr>
        <sz val="16"/>
        <rFont val="方正仿宋_GBK"/>
        <charset val="134"/>
      </rPr>
      <t>元</t>
    </r>
    <r>
      <rPr>
        <sz val="16"/>
        <rFont val="Times New Roman"/>
        <charset val="134"/>
      </rPr>
      <t>/</t>
    </r>
    <r>
      <rPr>
        <sz val="16"/>
        <rFont val="方正仿宋_GBK"/>
        <charset val="134"/>
      </rPr>
      <t>平方</t>
    </r>
  </si>
  <si>
    <r>
      <rPr>
        <sz val="16"/>
        <rFont val="方正仿宋_GBK"/>
        <charset val="134"/>
      </rPr>
      <t>增加务工收入</t>
    </r>
    <r>
      <rPr>
        <sz val="16"/>
        <rFont val="Times New Roman"/>
        <charset val="134"/>
      </rPr>
      <t>≥2000</t>
    </r>
    <r>
      <rPr>
        <sz val="16"/>
        <rFont val="方正仿宋_GBK"/>
        <charset val="134"/>
      </rPr>
      <t>元</t>
    </r>
    <r>
      <rPr>
        <sz val="16"/>
        <rFont val="Times New Roman"/>
        <charset val="134"/>
      </rPr>
      <t>/</t>
    </r>
    <r>
      <rPr>
        <sz val="16"/>
        <rFont val="方正仿宋_GBK"/>
        <charset val="134"/>
      </rPr>
      <t>户。</t>
    </r>
  </si>
  <si>
    <r>
      <rPr>
        <sz val="16"/>
        <rFont val="Times New Roman"/>
        <charset val="134"/>
      </rPr>
      <t>278</t>
    </r>
    <r>
      <rPr>
        <sz val="16"/>
        <rFont val="方正仿宋_GBK"/>
        <charset val="134"/>
      </rPr>
      <t>户，</t>
    </r>
    <r>
      <rPr>
        <sz val="16"/>
        <rFont val="Times New Roman"/>
        <charset val="134"/>
      </rPr>
      <t>1178</t>
    </r>
    <r>
      <rPr>
        <sz val="16"/>
        <rFont val="方正仿宋_GBK"/>
        <charset val="134"/>
      </rPr>
      <t>人（其中脱贫户</t>
    </r>
    <r>
      <rPr>
        <sz val="16"/>
        <rFont val="Times New Roman"/>
        <charset val="134"/>
      </rPr>
      <t>59</t>
    </r>
    <r>
      <rPr>
        <sz val="16"/>
        <rFont val="方正仿宋_GBK"/>
        <charset val="134"/>
      </rPr>
      <t>户，</t>
    </r>
    <r>
      <rPr>
        <sz val="16"/>
        <rFont val="Times New Roman"/>
        <charset val="134"/>
      </rPr>
      <t>235</t>
    </r>
    <r>
      <rPr>
        <sz val="16"/>
        <rFont val="方正仿宋_GBK"/>
        <charset val="134"/>
      </rPr>
      <t>人）</t>
    </r>
  </si>
  <si>
    <r>
      <rPr>
        <sz val="16"/>
        <rFont val="方正仿宋_GBK"/>
        <charset val="134"/>
      </rPr>
      <t>修建使用年限</t>
    </r>
    <r>
      <rPr>
        <sz val="16"/>
        <rFont val="Times New Roman"/>
        <charset val="134"/>
      </rPr>
      <t>≥15</t>
    </r>
    <r>
      <rPr>
        <sz val="16"/>
        <rFont val="方正仿宋_GBK"/>
        <charset val="134"/>
      </rPr>
      <t>年。</t>
    </r>
    <r>
      <rPr>
        <sz val="16"/>
        <rFont val="Times New Roman"/>
        <charset val="134"/>
      </rPr>
      <t xml:space="preserve"></t>
    </r>
  </si>
  <si>
    <r>
      <rPr>
        <sz val="16"/>
        <rFont val="方正仿宋_GBK"/>
        <charset val="134"/>
      </rPr>
      <t>群众满意度</t>
    </r>
    <r>
      <rPr>
        <sz val="16"/>
        <rFont val="Times New Roman"/>
        <charset val="134"/>
      </rPr>
      <t>95%</t>
    </r>
    <r>
      <rPr>
        <sz val="16"/>
        <rFont val="方正仿宋_GBK"/>
        <charset val="134"/>
      </rPr>
      <t>以上</t>
    </r>
    <r>
      <rPr>
        <sz val="16"/>
        <rFont val="Times New Roman"/>
        <charset val="134"/>
      </rPr>
      <t xml:space="preserve"></t>
    </r>
  </si>
  <si>
    <t>集体经济组织盘活资产后获得收益。</t>
  </si>
  <si>
    <t>023-59291001</t>
  </si>
  <si>
    <r>
      <rPr>
        <sz val="16"/>
        <rFont val="方正仿宋_GBK"/>
        <charset val="134"/>
      </rPr>
      <t>城口县</t>
    </r>
    <r>
      <rPr>
        <sz val="16"/>
        <rFont val="Times New Roman"/>
        <charset val="134"/>
      </rPr>
      <t>2024</t>
    </r>
    <r>
      <rPr>
        <sz val="16"/>
        <rFont val="方正仿宋_GBK"/>
        <charset val="134"/>
      </rPr>
      <t>年鸡鸣乡石庙大桥至龙王沟道路建设项目</t>
    </r>
    <r>
      <rPr>
        <sz val="16"/>
        <rFont val="Times New Roman"/>
        <charset val="134"/>
      </rPr>
      <t xml:space="preserve">
</t>
    </r>
  </si>
  <si>
    <r>
      <rPr>
        <sz val="16"/>
        <rFont val="方正仿宋_GBK"/>
        <charset val="134"/>
      </rPr>
      <t>路线全长</t>
    </r>
    <r>
      <rPr>
        <sz val="16"/>
        <rFont val="Times New Roman"/>
        <charset val="134"/>
      </rPr>
      <t>2.037</t>
    </r>
    <r>
      <rPr>
        <sz val="16"/>
        <rFont val="方正仿宋_GBK"/>
        <charset val="134"/>
      </rPr>
      <t>公里。权限包括</t>
    </r>
    <r>
      <rPr>
        <sz val="16"/>
        <rFont val="Times New Roman"/>
        <charset val="134"/>
      </rPr>
      <t>2</t>
    </r>
    <r>
      <rPr>
        <sz val="16"/>
        <rFont val="方正仿宋_GBK"/>
        <charset val="134"/>
      </rPr>
      <t>座小桥，分别为</t>
    </r>
    <r>
      <rPr>
        <sz val="16"/>
        <rFont val="Times New Roman"/>
        <charset val="134"/>
      </rPr>
      <t>K1+962.768</t>
    </r>
    <r>
      <rPr>
        <sz val="16"/>
        <rFont val="方正仿宋_GBK"/>
        <charset val="134"/>
      </rPr>
      <t>小桥，上部构造为（</t>
    </r>
    <r>
      <rPr>
        <sz val="16"/>
        <rFont val="Times New Roman"/>
        <charset val="134"/>
      </rPr>
      <t>1×13</t>
    </r>
    <r>
      <rPr>
        <sz val="16"/>
        <rFont val="方正仿宋_GBK"/>
        <charset val="134"/>
      </rPr>
      <t>）米混凝土空心板，桥宽</t>
    </r>
    <r>
      <rPr>
        <sz val="16"/>
        <rFont val="Times New Roman"/>
        <charset val="134"/>
      </rPr>
      <t>11</t>
    </r>
    <r>
      <rPr>
        <sz val="16"/>
        <rFont val="方正仿宋_GBK"/>
        <charset val="134"/>
      </rPr>
      <t>米，桥梁总长</t>
    </r>
    <r>
      <rPr>
        <sz val="16"/>
        <rFont val="Times New Roman"/>
        <charset val="134"/>
      </rPr>
      <t>52</t>
    </r>
    <r>
      <rPr>
        <sz val="16"/>
        <rFont val="方正仿宋_GBK"/>
        <charset val="134"/>
      </rPr>
      <t>米；</t>
    </r>
    <r>
      <rPr>
        <sz val="16"/>
        <rFont val="Times New Roman"/>
        <charset val="134"/>
      </rPr>
      <t>K0+748</t>
    </r>
    <r>
      <rPr>
        <sz val="16"/>
        <rFont val="方正仿宋_GBK"/>
        <charset val="134"/>
      </rPr>
      <t>小桥，上部构造为（</t>
    </r>
    <r>
      <rPr>
        <sz val="16"/>
        <rFont val="Times New Roman"/>
        <charset val="134"/>
      </rPr>
      <t>1×6</t>
    </r>
    <r>
      <rPr>
        <sz val="16"/>
        <rFont val="方正仿宋_GBK"/>
        <charset val="134"/>
      </rPr>
      <t>）米简支现浇混凝土实心板，桥宽</t>
    </r>
    <r>
      <rPr>
        <sz val="16"/>
        <rFont val="Times New Roman"/>
        <charset val="134"/>
      </rPr>
      <t>7.5</t>
    </r>
    <r>
      <rPr>
        <sz val="16"/>
        <rFont val="方正仿宋_GBK"/>
        <charset val="134"/>
      </rPr>
      <t>米，桥梁总长</t>
    </r>
    <r>
      <rPr>
        <sz val="16"/>
        <rFont val="Times New Roman"/>
        <charset val="134"/>
      </rPr>
      <t>16</t>
    </r>
    <r>
      <rPr>
        <sz val="16"/>
        <rFont val="方正仿宋_GBK"/>
        <charset val="134"/>
      </rPr>
      <t>米。</t>
    </r>
  </si>
  <si>
    <t>金岩村</t>
  </si>
  <si>
    <r>
      <rPr>
        <sz val="16"/>
        <rFont val="方正仿宋_GBK"/>
        <charset val="134"/>
      </rPr>
      <t>过项目实施，方便</t>
    </r>
    <r>
      <rPr>
        <sz val="16"/>
        <rFont val="Times New Roman"/>
        <charset val="134"/>
      </rPr>
      <t>30</t>
    </r>
    <r>
      <rPr>
        <sz val="16"/>
        <rFont val="方正仿宋_GBK"/>
        <charset val="134"/>
      </rPr>
      <t>余户群众出行问题；盘活因交通不便而被撂荒的土地，有利于群众集中连片发展产业，提高生产效率，降低生活生产成本。其中脱贫户</t>
    </r>
    <r>
      <rPr>
        <sz val="16"/>
        <rFont val="Times New Roman"/>
        <charset val="134"/>
      </rPr>
      <t>7</t>
    </r>
    <r>
      <rPr>
        <sz val="16"/>
        <rFont val="方正仿宋_GBK"/>
        <charset val="134"/>
      </rPr>
      <t>户。</t>
    </r>
    <r>
      <rPr>
        <sz val="16"/>
        <rFont val="Times New Roman"/>
        <charset val="134"/>
      </rPr>
      <t xml:space="preserve">
</t>
    </r>
  </si>
  <si>
    <r>
      <rPr>
        <sz val="16"/>
        <rFont val="方正仿宋_GBK"/>
        <charset val="134"/>
      </rPr>
      <t>一、群众参与：</t>
    </r>
    <r>
      <rPr>
        <sz val="16"/>
        <rFont val="Times New Roman"/>
        <charset val="134"/>
      </rPr>
      <t>26</t>
    </r>
    <r>
      <rPr>
        <sz val="16"/>
        <rFont val="方正仿宋_GBK"/>
        <charset val="134"/>
      </rPr>
      <t>人参与前期项目的确定会议、决议，</t>
    </r>
    <r>
      <rPr>
        <sz val="16"/>
        <rFont val="Times New Roman"/>
        <charset val="134"/>
      </rPr>
      <t>20</t>
    </r>
    <r>
      <rPr>
        <sz val="16"/>
        <rFont val="方正仿宋_GBK"/>
        <charset val="134"/>
      </rPr>
      <t>人参与项目入库的选择，</t>
    </r>
    <r>
      <rPr>
        <sz val="16"/>
        <rFont val="Times New Roman"/>
        <charset val="134"/>
      </rPr>
      <t>13</t>
    </r>
    <r>
      <rPr>
        <sz val="16"/>
        <rFont val="方正仿宋_GBK"/>
        <charset val="134"/>
      </rPr>
      <t>余人参与监督实施与资金使用情况。</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可以带动周边群众</t>
    </r>
    <r>
      <rPr>
        <sz val="16"/>
        <rFont val="Times New Roman"/>
        <charset val="134"/>
      </rPr>
      <t>5</t>
    </r>
    <r>
      <rPr>
        <sz val="16"/>
        <rFont val="方正仿宋_GBK"/>
        <charset val="134"/>
      </rPr>
      <t>人以上务工，收入约</t>
    </r>
    <r>
      <rPr>
        <sz val="16"/>
        <rFont val="Times New Roman"/>
        <charset val="134"/>
      </rPr>
      <t>150</t>
    </r>
    <r>
      <rPr>
        <sz val="16"/>
        <rFont val="方正仿宋_GBK"/>
        <charset val="134"/>
      </rPr>
      <t>元</t>
    </r>
    <r>
      <rPr>
        <sz val="16"/>
        <rFont val="Times New Roman"/>
        <charset val="134"/>
      </rPr>
      <t>/</t>
    </r>
    <r>
      <rPr>
        <sz val="16"/>
        <rFont val="方正仿宋_GBK"/>
        <charset val="134"/>
      </rPr>
      <t>天；</t>
    </r>
    <r>
      <rPr>
        <sz val="16"/>
        <rFont val="Times New Roman"/>
        <charset val="134"/>
      </rPr>
      <t>2.</t>
    </r>
    <r>
      <rPr>
        <sz val="16"/>
        <rFont val="方正仿宋_GBK"/>
        <charset val="134"/>
      </rPr>
      <t>可有效解决该路沿线群</t>
    </r>
    <r>
      <rPr>
        <sz val="16"/>
        <rFont val="Times New Roman"/>
        <charset val="134"/>
      </rPr>
      <t>100</t>
    </r>
    <r>
      <rPr>
        <sz val="16"/>
        <rFont val="方正仿宋_GBK"/>
        <charset val="134"/>
      </rPr>
      <t>余人出行难问题，和产业运输等问题；</t>
    </r>
  </si>
  <si>
    <r>
      <rPr>
        <sz val="16"/>
        <rFont val="方正仿宋_GBK"/>
        <charset val="134"/>
      </rPr>
      <t>建设道路</t>
    </r>
    <r>
      <rPr>
        <sz val="16"/>
        <rFont val="Times New Roman"/>
        <charset val="134"/>
      </rPr>
      <t>2.037</t>
    </r>
    <r>
      <rPr>
        <sz val="16"/>
        <rFont val="方正仿宋_GBK"/>
        <charset val="134"/>
      </rPr>
      <t>公里，</t>
    </r>
    <r>
      <rPr>
        <sz val="16"/>
        <rFont val="Times New Roman"/>
        <charset val="134"/>
      </rPr>
      <t>2</t>
    </r>
    <r>
      <rPr>
        <sz val="16"/>
        <rFont val="方正仿宋_GBK"/>
        <charset val="134"/>
      </rPr>
      <t>座小桥</t>
    </r>
    <r>
      <rPr>
        <sz val="16"/>
        <rFont val="Times New Roman"/>
        <charset val="134"/>
      </rPr>
      <t xml:space="preserve">
</t>
    </r>
  </si>
  <si>
    <r>
      <rPr>
        <sz val="16"/>
        <rFont val="方正仿宋_GBK"/>
        <charset val="134"/>
      </rPr>
      <t>路线全长</t>
    </r>
    <r>
      <rPr>
        <sz val="16"/>
        <rFont val="Times New Roman"/>
        <charset val="134"/>
      </rPr>
      <t>2.037</t>
    </r>
    <r>
      <rPr>
        <sz val="16"/>
        <rFont val="方正仿宋_GBK"/>
        <charset val="134"/>
      </rPr>
      <t>公里。包括</t>
    </r>
    <r>
      <rPr>
        <sz val="16"/>
        <rFont val="Times New Roman"/>
        <charset val="134"/>
      </rPr>
      <t>2</t>
    </r>
    <r>
      <rPr>
        <sz val="16"/>
        <rFont val="方正仿宋_GBK"/>
        <charset val="134"/>
      </rPr>
      <t>座小桥</t>
    </r>
    <r>
      <rPr>
        <sz val="16"/>
        <rFont val="Times New Roman"/>
        <charset val="134"/>
      </rPr>
      <t xml:space="preserve">
</t>
    </r>
  </si>
  <si>
    <r>
      <rPr>
        <sz val="16"/>
        <rFont val="方正仿宋_GBK"/>
        <charset val="134"/>
      </rPr>
      <t>项目总投资</t>
    </r>
    <r>
      <rPr>
        <sz val="16"/>
        <rFont val="Times New Roman"/>
        <charset val="134"/>
      </rPr>
      <t>≤800</t>
    </r>
    <r>
      <rPr>
        <sz val="16"/>
        <rFont val="方正仿宋_GBK"/>
        <charset val="134"/>
      </rPr>
      <t>万元</t>
    </r>
    <r>
      <rPr>
        <sz val="16"/>
        <rFont val="Times New Roman"/>
        <charset val="134"/>
      </rPr>
      <t xml:space="preserve">
</t>
    </r>
  </si>
  <si>
    <r>
      <rPr>
        <sz val="16"/>
        <rFont val="方正仿宋_GBK"/>
        <charset val="134"/>
      </rPr>
      <t>受益群众</t>
    </r>
    <r>
      <rPr>
        <sz val="16"/>
        <rFont val="Times New Roman"/>
        <charset val="134"/>
      </rPr>
      <t>30</t>
    </r>
    <r>
      <rPr>
        <sz val="16"/>
        <rFont val="方正仿宋_GBK"/>
        <charset val="134"/>
      </rPr>
      <t>余户，其中脱贫户</t>
    </r>
    <r>
      <rPr>
        <sz val="16"/>
        <rFont val="Times New Roman"/>
        <charset val="134"/>
      </rPr>
      <t>7</t>
    </r>
    <r>
      <rPr>
        <sz val="16"/>
        <rFont val="方正仿宋_GBK"/>
        <charset val="134"/>
      </rPr>
      <t>户。</t>
    </r>
    <r>
      <rPr>
        <sz val="16"/>
        <rFont val="Times New Roman"/>
        <charset val="134"/>
      </rPr>
      <t xml:space="preserve">
</t>
    </r>
  </si>
  <si>
    <r>
      <rPr>
        <sz val="16"/>
        <rFont val="方正仿宋_GBK"/>
        <charset val="134"/>
      </rPr>
      <t>受益年限</t>
    </r>
    <r>
      <rPr>
        <sz val="16"/>
        <rFont val="Times New Roman"/>
        <charset val="134"/>
      </rPr>
      <t>≥20</t>
    </r>
    <r>
      <rPr>
        <sz val="16"/>
        <rFont val="方正仿宋_GBK"/>
        <charset val="134"/>
      </rPr>
      <t>年</t>
    </r>
  </si>
  <si>
    <t>鸡鸣乡人民政府</t>
  </si>
  <si>
    <t>廖代吉</t>
  </si>
  <si>
    <r>
      <rPr>
        <sz val="16"/>
        <rFont val="方正仿宋_GBK"/>
        <charset val="134"/>
      </rPr>
      <t>城口县</t>
    </r>
    <r>
      <rPr>
        <sz val="16"/>
        <rFont val="Times New Roman"/>
        <charset val="134"/>
      </rPr>
      <t>2024</t>
    </r>
    <r>
      <rPr>
        <sz val="16"/>
        <rFont val="方正仿宋_GBK"/>
        <charset val="134"/>
      </rPr>
      <t>年鸡鸣乡一村一品示范村建设项目</t>
    </r>
    <r>
      <rPr>
        <sz val="16"/>
        <rFont val="Times New Roman"/>
        <charset val="134"/>
      </rPr>
      <t xml:space="preserve">
</t>
    </r>
  </si>
  <si>
    <r>
      <rPr>
        <sz val="16"/>
        <rFont val="方正仿宋_GBK"/>
        <charset val="134"/>
      </rPr>
      <t>围绕鸡鸣乡茶叶特色主导产业，培育一村一品示范村，以龙头企业为主体改造升级收购加工车间，增设产品冷库，以</t>
    </r>
    <r>
      <rPr>
        <sz val="16"/>
        <rFont val="Times New Roman"/>
        <charset val="134"/>
      </rPr>
      <t>3</t>
    </r>
    <r>
      <rPr>
        <sz val="16"/>
        <rFont val="方正仿宋_GBK"/>
        <charset val="134"/>
      </rPr>
      <t>个茶叶加工小作坊为重要支撑点，以合作社为主体开展标准茶园代耕代种，分散茶园社会化服务管护，打造禅茶示范区，改造</t>
    </r>
    <r>
      <rPr>
        <sz val="16"/>
        <rFont val="Times New Roman"/>
        <charset val="134"/>
      </rPr>
      <t>1</t>
    </r>
    <r>
      <rPr>
        <sz val="16"/>
        <rFont val="方正仿宋_GBK"/>
        <charset val="134"/>
      </rPr>
      <t>间茶文旅民宿，进一步推进特色产业可持续发展，促进群众增收。</t>
    </r>
  </si>
  <si>
    <t>鸡鸣乡金岩村</t>
  </si>
  <si>
    <r>
      <rPr>
        <sz val="16"/>
        <rFont val="方正仿宋_GBK"/>
        <charset val="134"/>
      </rPr>
      <t>围绕金岩村产业、中药材两项特色主导产业，培育一村一品示范村，推进特色产业可持续发展，促进群众增收。受益人口</t>
    </r>
    <r>
      <rPr>
        <sz val="16"/>
        <rFont val="Times New Roman"/>
        <charset val="134"/>
      </rPr>
      <t>809</t>
    </r>
    <r>
      <rPr>
        <sz val="16"/>
        <rFont val="方正仿宋_GBK"/>
        <charset val="134"/>
      </rPr>
      <t>余人，其中脱贫人口</t>
    </r>
    <r>
      <rPr>
        <sz val="16"/>
        <rFont val="Times New Roman"/>
        <charset val="134"/>
      </rPr>
      <t>97</t>
    </r>
    <r>
      <rPr>
        <sz val="16"/>
        <rFont val="方正仿宋_GBK"/>
        <charset val="134"/>
      </rPr>
      <t>人。</t>
    </r>
  </si>
  <si>
    <r>
      <rPr>
        <sz val="16"/>
        <rFont val="Times New Roman"/>
        <charset val="134"/>
      </rPr>
      <t>1.</t>
    </r>
    <r>
      <rPr>
        <sz val="16"/>
        <rFont val="方正仿宋_GBK"/>
        <charset val="134"/>
      </rPr>
      <t>群众参与：</t>
    </r>
    <r>
      <rPr>
        <sz val="16"/>
        <rFont val="Times New Roman"/>
        <charset val="134"/>
      </rPr>
      <t>5</t>
    </r>
    <r>
      <rPr>
        <sz val="16"/>
        <rFont val="方正仿宋_GBK"/>
        <charset val="134"/>
      </rPr>
      <t>人参与前期项目确定会议、决议，</t>
    </r>
    <r>
      <rPr>
        <sz val="16"/>
        <rFont val="Times New Roman"/>
        <charset val="134"/>
      </rPr>
      <t>5</t>
    </r>
    <r>
      <rPr>
        <sz val="16"/>
        <rFont val="方正仿宋_GBK"/>
        <charset val="134"/>
      </rPr>
      <t>人参与入库项目的选择，</t>
    </r>
    <r>
      <rPr>
        <sz val="16"/>
        <rFont val="Times New Roman"/>
        <charset val="134"/>
      </rPr>
      <t>5</t>
    </r>
    <r>
      <rPr>
        <sz val="16"/>
        <rFont val="方正仿宋_GBK"/>
        <charset val="134"/>
      </rPr>
      <t>人参与项目实施过程中施工质量和资金使用的监督。</t>
    </r>
    <r>
      <rPr>
        <sz val="16"/>
        <rFont val="Times New Roman"/>
        <charset val="134"/>
      </rPr>
      <t xml:space="preserve">                                               2.</t>
    </r>
    <r>
      <rPr>
        <sz val="16"/>
        <rFont val="方正仿宋_GBK"/>
        <charset val="134"/>
      </rPr>
      <t>利益联结：通过项目实施，</t>
    </r>
    <r>
      <rPr>
        <sz val="16"/>
        <rFont val="Times New Roman"/>
        <charset val="134"/>
      </rPr>
      <t>“</t>
    </r>
    <r>
      <rPr>
        <sz val="16"/>
        <rFont val="方正仿宋_GBK"/>
        <charset val="134"/>
      </rPr>
      <t>一村一品</t>
    </r>
    <r>
      <rPr>
        <sz val="16"/>
        <rFont val="Times New Roman"/>
        <charset val="134"/>
      </rPr>
      <t>”</t>
    </r>
    <r>
      <rPr>
        <sz val="16"/>
        <rFont val="方正仿宋_GBK"/>
        <charset val="134"/>
      </rPr>
      <t>示范村打造，增强鸡鸣乡茶产业基础，提高茶产业经济效益，强化产业带动作用，增加村集体经济组织收入，持续巩固脱贫攻坚成果，项目实施可带动全乡</t>
    </r>
    <r>
      <rPr>
        <sz val="16"/>
        <rFont val="Times New Roman"/>
        <charset val="134"/>
      </rPr>
      <t>400</t>
    </r>
    <r>
      <rPr>
        <sz val="16"/>
        <rFont val="方正仿宋_GBK"/>
        <charset val="134"/>
      </rPr>
      <t>余人，其中脱贫户和监测对象</t>
    </r>
    <r>
      <rPr>
        <sz val="16"/>
        <rFont val="Times New Roman"/>
        <charset val="134"/>
      </rPr>
      <t>90</t>
    </r>
    <r>
      <rPr>
        <sz val="16"/>
        <rFont val="方正仿宋_GBK"/>
        <charset val="134"/>
      </rPr>
      <t>余人通过发展茶产业实现致富增收。</t>
    </r>
  </si>
  <si>
    <t>围绕鸡鸣贡茶打造一个，一村一品示范村建设项目</t>
  </si>
  <si>
    <r>
      <rPr>
        <sz val="16"/>
        <rFont val="方正仿宋_GBK"/>
        <charset val="134"/>
      </rPr>
      <t>培育</t>
    </r>
    <r>
      <rPr>
        <sz val="16"/>
        <rFont val="Times New Roman"/>
        <charset val="134"/>
      </rPr>
      <t>1</t>
    </r>
    <r>
      <rPr>
        <sz val="16"/>
        <rFont val="方正仿宋_GBK"/>
        <charset val="134"/>
      </rPr>
      <t>处茶叶产业示范园</t>
    </r>
  </si>
  <si>
    <r>
      <rPr>
        <sz val="16"/>
        <rFont val="方正仿宋_GBK"/>
        <charset val="134"/>
      </rPr>
      <t>项目总投资</t>
    </r>
    <r>
      <rPr>
        <sz val="16"/>
        <rFont val="Times New Roman"/>
        <charset val="134"/>
      </rPr>
      <t>≤300</t>
    </r>
    <r>
      <rPr>
        <sz val="16"/>
        <rFont val="方正仿宋_GBK"/>
        <charset val="134"/>
      </rPr>
      <t>万元</t>
    </r>
  </si>
  <si>
    <r>
      <rPr>
        <sz val="16"/>
        <rFont val="方正仿宋_GBK"/>
        <charset val="134"/>
      </rPr>
      <t>带动群众增收，人均增收</t>
    </r>
    <r>
      <rPr>
        <sz val="16"/>
        <rFont val="Times New Roman"/>
        <charset val="134"/>
      </rPr>
      <t>1000</t>
    </r>
    <r>
      <rPr>
        <sz val="16"/>
        <rFont val="方正仿宋_GBK"/>
        <charset val="134"/>
      </rPr>
      <t>元</t>
    </r>
  </si>
  <si>
    <r>
      <rPr>
        <sz val="16"/>
        <rFont val="方正仿宋_GBK"/>
        <charset val="134"/>
      </rPr>
      <t>受益脱贫人口</t>
    </r>
    <r>
      <rPr>
        <sz val="16"/>
        <rFont val="Times New Roman"/>
        <charset val="134"/>
      </rPr>
      <t>97</t>
    </r>
    <r>
      <rPr>
        <sz val="16"/>
        <rFont val="方正仿宋_GBK"/>
        <charset val="134"/>
      </rPr>
      <t>人</t>
    </r>
  </si>
  <si>
    <t>李习巧</t>
  </si>
  <si>
    <r>
      <rPr>
        <sz val="16"/>
        <rFont val="方正仿宋_GBK"/>
        <charset val="134"/>
      </rPr>
      <t>城口县</t>
    </r>
    <r>
      <rPr>
        <sz val="16"/>
        <rFont val="Times New Roman"/>
        <charset val="134"/>
      </rPr>
      <t>2024</t>
    </r>
    <r>
      <rPr>
        <sz val="16"/>
        <rFont val="方正仿宋_GBK"/>
        <charset val="134"/>
      </rPr>
      <t>年鸡鸣乡茶叶种植基地</t>
    </r>
    <r>
      <rPr>
        <sz val="16"/>
        <rFont val="Times New Roman"/>
        <charset val="134"/>
      </rPr>
      <t xml:space="preserve">
</t>
    </r>
  </si>
  <si>
    <r>
      <rPr>
        <sz val="16"/>
        <rFont val="方正仿宋_GBK"/>
        <charset val="134"/>
      </rPr>
      <t>新建茶园</t>
    </r>
    <r>
      <rPr>
        <sz val="16"/>
        <rFont val="Times New Roman"/>
        <charset val="134"/>
      </rPr>
      <t>500</t>
    </r>
    <r>
      <rPr>
        <sz val="16"/>
        <rFont val="方正仿宋_GBK"/>
        <charset val="134"/>
      </rPr>
      <t>亩。</t>
    </r>
  </si>
  <si>
    <t>祝乐村</t>
  </si>
  <si>
    <r>
      <rPr>
        <sz val="16"/>
        <rFont val="方正仿宋_GBK"/>
        <charset val="134"/>
      </rPr>
      <t>通过茶叶种植项目的实施，能够激发群众发展产业的积极性，便于</t>
    </r>
    <r>
      <rPr>
        <sz val="16"/>
        <rFont val="Times New Roman"/>
        <charset val="134"/>
      </rPr>
      <t>300</t>
    </r>
    <r>
      <rPr>
        <sz val="16"/>
        <rFont val="方正仿宋_GBK"/>
        <charset val="134"/>
      </rPr>
      <t>余户</t>
    </r>
    <r>
      <rPr>
        <sz val="16"/>
        <rFont val="Times New Roman"/>
        <charset val="134"/>
      </rPr>
      <t>500</t>
    </r>
    <r>
      <rPr>
        <sz val="16"/>
        <rFont val="方正仿宋_GBK"/>
        <charset val="134"/>
      </rPr>
      <t>余人发展产业，增加农户收入，户均增收</t>
    </r>
    <r>
      <rPr>
        <sz val="16"/>
        <rFont val="Times New Roman"/>
        <charset val="134"/>
      </rPr>
      <t>4000</t>
    </r>
    <r>
      <rPr>
        <sz val="16"/>
        <rFont val="方正仿宋_GBK"/>
        <charset val="134"/>
      </rPr>
      <t>元。受益人口</t>
    </r>
    <r>
      <rPr>
        <sz val="16"/>
        <rFont val="Times New Roman"/>
        <charset val="134"/>
      </rPr>
      <t>500</t>
    </r>
    <r>
      <rPr>
        <sz val="16"/>
        <rFont val="方正仿宋_GBK"/>
        <charset val="134"/>
      </rPr>
      <t>余人。</t>
    </r>
  </si>
  <si>
    <r>
      <rPr>
        <sz val="16"/>
        <rFont val="Times New Roman"/>
        <charset val="134"/>
      </rPr>
      <t>1.</t>
    </r>
    <r>
      <rPr>
        <sz val="16"/>
        <rFont val="方正仿宋_GBK"/>
        <charset val="134"/>
      </rPr>
      <t>群众参与：</t>
    </r>
    <r>
      <rPr>
        <sz val="16"/>
        <rFont val="Times New Roman"/>
        <charset val="134"/>
      </rPr>
      <t>25</t>
    </r>
    <r>
      <rPr>
        <sz val="16"/>
        <rFont val="方正仿宋_GBK"/>
        <charset val="134"/>
      </rPr>
      <t>人参与前期项目确定会议、决议，</t>
    </r>
    <r>
      <rPr>
        <sz val="16"/>
        <rFont val="Times New Roman"/>
        <charset val="134"/>
      </rPr>
      <t>20</t>
    </r>
    <r>
      <rPr>
        <sz val="16"/>
        <rFont val="方正仿宋_GBK"/>
        <charset val="134"/>
      </rPr>
      <t>人参与入库项目的选择，</t>
    </r>
    <r>
      <rPr>
        <sz val="16"/>
        <rFont val="Times New Roman"/>
        <charset val="134"/>
      </rPr>
      <t>12</t>
    </r>
    <r>
      <rPr>
        <sz val="16"/>
        <rFont val="方正仿宋_GBK"/>
        <charset val="134"/>
      </rPr>
      <t>人参与项目实施过程中施工质量和资金使用的监督等</t>
    </r>
    <r>
      <rPr>
        <sz val="16"/>
        <rFont val="Times New Roman"/>
        <charset val="134"/>
      </rPr>
      <t>.</t>
    </r>
    <r>
      <rPr>
        <sz val="16"/>
        <rFont val="方正仿宋_GBK"/>
        <charset val="134"/>
      </rPr>
      <t>，提高群众满意度。</t>
    </r>
    <r>
      <rPr>
        <sz val="16"/>
        <rFont val="Times New Roman"/>
        <charset val="134"/>
      </rPr>
      <t xml:space="preserve">                                                   2.</t>
    </r>
    <r>
      <rPr>
        <sz val="16"/>
        <rFont val="方正仿宋_GBK"/>
        <charset val="134"/>
      </rPr>
      <t>利益机制：通过对茶叶种植项目，提高群众创业生产积极性，增加</t>
    </r>
    <r>
      <rPr>
        <sz val="16"/>
        <rFont val="Times New Roman"/>
        <charset val="134"/>
      </rPr>
      <t>300</t>
    </r>
    <r>
      <rPr>
        <sz val="16"/>
        <rFont val="方正仿宋_GBK"/>
        <charset val="134"/>
      </rPr>
      <t>余户</t>
    </r>
    <r>
      <rPr>
        <sz val="16"/>
        <rFont val="Times New Roman"/>
        <charset val="134"/>
      </rPr>
      <t>500</t>
    </r>
    <r>
      <rPr>
        <sz val="16"/>
        <rFont val="方正仿宋_GBK"/>
        <charset val="134"/>
      </rPr>
      <t>余人收入，户均增收</t>
    </r>
    <r>
      <rPr>
        <sz val="16"/>
        <rFont val="Times New Roman"/>
        <charset val="134"/>
      </rPr>
      <t>4000</t>
    </r>
    <r>
      <rPr>
        <sz val="16"/>
        <rFont val="方正仿宋_GBK"/>
        <charset val="134"/>
      </rPr>
      <t>元。</t>
    </r>
  </si>
  <si>
    <r>
      <rPr>
        <sz val="16"/>
        <rFont val="方正仿宋_GBK"/>
        <charset val="134"/>
      </rPr>
      <t>围绕鸡鸣贡茶打造一个</t>
    </r>
    <r>
      <rPr>
        <sz val="16"/>
        <rFont val="Times New Roman"/>
        <charset val="134"/>
      </rPr>
      <t>500</t>
    </r>
    <r>
      <rPr>
        <sz val="16"/>
        <rFont val="方正仿宋_GBK"/>
        <charset val="134"/>
      </rPr>
      <t>亩种植基地。</t>
    </r>
  </si>
  <si>
    <r>
      <rPr>
        <sz val="16"/>
        <rFont val="方正仿宋_GBK"/>
        <charset val="134"/>
      </rPr>
      <t>培育</t>
    </r>
    <r>
      <rPr>
        <sz val="16"/>
        <rFont val="Times New Roman"/>
        <charset val="134"/>
      </rPr>
      <t>500</t>
    </r>
    <r>
      <rPr>
        <sz val="16"/>
        <rFont val="方正仿宋_GBK"/>
        <charset val="134"/>
      </rPr>
      <t>亩茶叶产业种植基地园</t>
    </r>
  </si>
  <si>
    <r>
      <rPr>
        <sz val="16"/>
        <rFont val="方正仿宋_GBK"/>
        <charset val="134"/>
      </rPr>
      <t>项目总投资</t>
    </r>
    <r>
      <rPr>
        <sz val="16"/>
        <rFont val="Times New Roman"/>
        <charset val="134"/>
      </rPr>
      <t>≤950</t>
    </r>
    <r>
      <rPr>
        <sz val="16"/>
        <rFont val="方正仿宋_GBK"/>
        <charset val="134"/>
      </rPr>
      <t>万元</t>
    </r>
  </si>
  <si>
    <r>
      <rPr>
        <sz val="16"/>
        <rFont val="方正仿宋_GBK"/>
        <charset val="134"/>
      </rPr>
      <t>带动群众增收，人均增收</t>
    </r>
    <r>
      <rPr>
        <sz val="16"/>
        <rFont val="Times New Roman"/>
        <charset val="134"/>
      </rPr>
      <t>4000</t>
    </r>
    <r>
      <rPr>
        <sz val="16"/>
        <rFont val="方正仿宋_GBK"/>
        <charset val="134"/>
      </rPr>
      <t>元</t>
    </r>
  </si>
  <si>
    <r>
      <rPr>
        <sz val="16"/>
        <rFont val="方正仿宋_GBK"/>
        <charset val="134"/>
      </rPr>
      <t>受益脱贫人口</t>
    </r>
    <r>
      <rPr>
        <sz val="16"/>
        <rFont val="Times New Roman"/>
        <charset val="134"/>
      </rPr>
      <t>56</t>
    </r>
    <r>
      <rPr>
        <sz val="16"/>
        <rFont val="方正仿宋_GBK"/>
        <charset val="134"/>
      </rPr>
      <t>人</t>
    </r>
  </si>
  <si>
    <r>
      <rPr>
        <sz val="16"/>
        <rFont val="方正仿宋_GBK"/>
        <charset val="134"/>
      </rPr>
      <t>受益年限</t>
    </r>
    <r>
      <rPr>
        <sz val="16"/>
        <rFont val="Times New Roman"/>
        <charset val="134"/>
      </rPr>
      <t>≥10</t>
    </r>
    <r>
      <rPr>
        <sz val="16"/>
        <rFont val="方正仿宋_GBK"/>
        <charset val="134"/>
      </rPr>
      <t>年</t>
    </r>
  </si>
  <si>
    <r>
      <rPr>
        <sz val="16"/>
        <rFont val="方正仿宋_GBK"/>
        <charset val="134"/>
      </rPr>
      <t>城口县</t>
    </r>
    <r>
      <rPr>
        <sz val="16"/>
        <rFont val="Times New Roman"/>
        <charset val="134"/>
      </rPr>
      <t>2024</t>
    </r>
    <r>
      <rPr>
        <sz val="16"/>
        <rFont val="方正仿宋_GBK"/>
        <charset val="134"/>
      </rPr>
      <t>年鸡鸣乡鸡鸣贡茶产业园</t>
    </r>
    <r>
      <rPr>
        <sz val="16"/>
        <rFont val="Times New Roman"/>
        <charset val="134"/>
      </rPr>
      <t xml:space="preserve">
</t>
    </r>
  </si>
  <si>
    <r>
      <rPr>
        <sz val="16"/>
        <rFont val="方正仿宋_GBK"/>
        <charset val="134"/>
      </rPr>
      <t>新建鸡鸣贡茶产业园</t>
    </r>
    <r>
      <rPr>
        <sz val="16"/>
        <rFont val="Times New Roman"/>
        <charset val="134"/>
      </rPr>
      <t>20</t>
    </r>
    <r>
      <rPr>
        <sz val="16"/>
        <rFont val="方正仿宋_GBK"/>
        <charset val="134"/>
      </rPr>
      <t>余亩，生产加工，配备智能化设备，配套建设研学体验、文化展示、手工非遗工坊。</t>
    </r>
  </si>
  <si>
    <r>
      <rPr>
        <sz val="16"/>
        <rFont val="方正仿宋_GBK"/>
        <charset val="134"/>
      </rPr>
      <t>将鸡鸣贡茶打造为区域性公共品牌，带动周边乡镇增加鸡鸣贡茶种植面积，把鸡鸣贡茶培育成区域性富民兴企的特色主导产业，受益人口</t>
    </r>
    <r>
      <rPr>
        <sz val="16"/>
        <rFont val="Times New Roman"/>
        <charset val="134"/>
      </rPr>
      <t>1600</t>
    </r>
    <r>
      <rPr>
        <sz val="16"/>
        <rFont val="方正仿宋_GBK"/>
        <charset val="134"/>
      </rPr>
      <t>余人。</t>
    </r>
  </si>
  <si>
    <r>
      <rPr>
        <sz val="16"/>
        <rFont val="Times New Roman"/>
        <charset val="134"/>
      </rPr>
      <t>1.</t>
    </r>
    <r>
      <rPr>
        <sz val="16"/>
        <rFont val="方正仿宋_GBK"/>
        <charset val="134"/>
      </rPr>
      <t>群众参与：</t>
    </r>
    <r>
      <rPr>
        <sz val="16"/>
        <rFont val="Times New Roman"/>
        <charset val="134"/>
      </rPr>
      <t>25</t>
    </r>
    <r>
      <rPr>
        <sz val="16"/>
        <rFont val="方正仿宋_GBK"/>
        <charset val="134"/>
      </rPr>
      <t>人参与前期项目确定会议、决议，</t>
    </r>
    <r>
      <rPr>
        <sz val="16"/>
        <rFont val="Times New Roman"/>
        <charset val="134"/>
      </rPr>
      <t>20</t>
    </r>
    <r>
      <rPr>
        <sz val="16"/>
        <rFont val="方正仿宋_GBK"/>
        <charset val="134"/>
      </rPr>
      <t>人参与入库项目的选择，</t>
    </r>
    <r>
      <rPr>
        <sz val="16"/>
        <rFont val="Times New Roman"/>
        <charset val="134"/>
      </rPr>
      <t>12</t>
    </r>
    <r>
      <rPr>
        <sz val="16"/>
        <rFont val="方正仿宋_GBK"/>
        <charset val="134"/>
      </rPr>
      <t>人参与项目实施过程中施工质量和资金使用的监督等</t>
    </r>
    <r>
      <rPr>
        <sz val="16"/>
        <rFont val="Times New Roman"/>
        <charset val="134"/>
      </rPr>
      <t>.</t>
    </r>
    <r>
      <rPr>
        <sz val="16"/>
        <rFont val="方正仿宋_GBK"/>
        <charset val="134"/>
      </rPr>
      <t>，提高群众满意度。</t>
    </r>
    <r>
      <rPr>
        <sz val="16"/>
        <rFont val="Times New Roman"/>
        <charset val="134"/>
      </rPr>
      <t xml:space="preserve">                                                   2.</t>
    </r>
    <r>
      <rPr>
        <sz val="16"/>
        <rFont val="方正仿宋_GBK"/>
        <charset val="134"/>
      </rPr>
      <t>利益机制：通过对茶叶种植项目，提高群众创业生产积极性，增加</t>
    </r>
    <r>
      <rPr>
        <sz val="16"/>
        <rFont val="Times New Roman"/>
        <charset val="134"/>
      </rPr>
      <t>1600</t>
    </r>
    <r>
      <rPr>
        <sz val="16"/>
        <rFont val="方正仿宋_GBK"/>
        <charset val="134"/>
      </rPr>
      <t>余户，户均增收</t>
    </r>
    <r>
      <rPr>
        <sz val="16"/>
        <rFont val="Times New Roman"/>
        <charset val="134"/>
      </rPr>
      <t>4000</t>
    </r>
    <r>
      <rPr>
        <sz val="16"/>
        <rFont val="方正仿宋_GBK"/>
        <charset val="134"/>
      </rPr>
      <t>元。</t>
    </r>
  </si>
  <si>
    <r>
      <rPr>
        <sz val="16"/>
        <rFont val="方正仿宋_GBK"/>
        <charset val="134"/>
      </rPr>
      <t>新建鸡鸣贡茶产业园</t>
    </r>
    <r>
      <rPr>
        <sz val="16"/>
        <rFont val="Times New Roman"/>
        <charset val="134"/>
      </rPr>
      <t>20</t>
    </r>
    <r>
      <rPr>
        <sz val="16"/>
        <rFont val="方正仿宋_GBK"/>
        <charset val="134"/>
      </rPr>
      <t>余亩。</t>
    </r>
  </si>
  <si>
    <r>
      <rPr>
        <sz val="16"/>
        <rFont val="方正仿宋_GBK"/>
        <charset val="134"/>
      </rPr>
      <t>项目总投资</t>
    </r>
    <r>
      <rPr>
        <sz val="16"/>
        <rFont val="Times New Roman"/>
        <charset val="134"/>
      </rPr>
      <t>≤2000</t>
    </r>
    <r>
      <rPr>
        <sz val="16"/>
        <rFont val="方正仿宋_GBK"/>
        <charset val="134"/>
      </rPr>
      <t>万元</t>
    </r>
  </si>
  <si>
    <r>
      <rPr>
        <sz val="16"/>
        <rFont val="方正仿宋_GBK"/>
        <charset val="134"/>
      </rPr>
      <t>受益人口</t>
    </r>
    <r>
      <rPr>
        <sz val="16"/>
        <rFont val="Times New Roman"/>
        <charset val="134"/>
      </rPr>
      <t>1600</t>
    </r>
    <r>
      <rPr>
        <sz val="16"/>
        <rFont val="方正仿宋_GBK"/>
        <charset val="134"/>
      </rPr>
      <t>人其中脱贫户</t>
    </r>
    <r>
      <rPr>
        <sz val="16"/>
        <rFont val="Times New Roman"/>
        <charset val="134"/>
      </rPr>
      <t>50</t>
    </r>
    <r>
      <rPr>
        <sz val="16"/>
        <rFont val="方正仿宋_GBK"/>
        <charset val="134"/>
      </rPr>
      <t>户。</t>
    </r>
  </si>
  <si>
    <r>
      <rPr>
        <sz val="16"/>
        <rFont val="方正仿宋_GBK"/>
        <charset val="134"/>
      </rPr>
      <t>城口县</t>
    </r>
    <r>
      <rPr>
        <sz val="16"/>
        <rFont val="Times New Roman"/>
        <charset val="134"/>
      </rPr>
      <t>2024</t>
    </r>
    <r>
      <rPr>
        <sz val="16"/>
        <rFont val="方正仿宋_GBK"/>
        <charset val="134"/>
      </rPr>
      <t>年鸡鸣乡山地鸡养殖基地维修改造项目</t>
    </r>
    <r>
      <rPr>
        <sz val="16"/>
        <rFont val="Times New Roman"/>
        <charset val="134"/>
      </rPr>
      <t xml:space="preserve">
</t>
    </r>
  </si>
  <si>
    <r>
      <rPr>
        <sz val="16"/>
        <rFont val="方正仿宋_GBK"/>
        <charset val="134"/>
      </rPr>
      <t>对山地鸡养殖基地</t>
    </r>
    <r>
      <rPr>
        <sz val="16"/>
        <rFont val="Times New Roman"/>
        <charset val="134"/>
      </rPr>
      <t>6</t>
    </r>
    <r>
      <rPr>
        <sz val="16"/>
        <rFont val="方正仿宋_GBK"/>
        <charset val="134"/>
      </rPr>
      <t>个大棚进行维修改造，包括棚户主体维修，粪污处理设施修建，水管铺设等。按照（城委农办〔</t>
    </r>
    <r>
      <rPr>
        <sz val="16"/>
        <rFont val="Times New Roman"/>
        <charset val="134"/>
      </rPr>
      <t>2023</t>
    </r>
    <r>
      <rPr>
        <sz val="16"/>
        <rFont val="方正仿宋_GBK"/>
        <charset val="134"/>
      </rPr>
      <t>〕</t>
    </r>
    <r>
      <rPr>
        <sz val="16"/>
        <rFont val="Times New Roman"/>
        <charset val="134"/>
      </rPr>
      <t>13</t>
    </r>
    <r>
      <rPr>
        <sz val="16"/>
        <rFont val="方正仿宋_GBK"/>
        <charset val="134"/>
      </rPr>
      <t>号）文件执行。</t>
    </r>
  </si>
  <si>
    <t>鸡鸣乡茶坪村</t>
  </si>
  <si>
    <r>
      <rPr>
        <sz val="16"/>
        <rFont val="方正仿宋_GBK"/>
        <charset val="134"/>
      </rPr>
      <t>通过对山地鸡养殖基地</t>
    </r>
    <r>
      <rPr>
        <sz val="16"/>
        <rFont val="Times New Roman"/>
        <charset val="134"/>
      </rPr>
      <t>6</t>
    </r>
    <r>
      <rPr>
        <sz val="16"/>
        <rFont val="方正仿宋_GBK"/>
        <charset val="134"/>
      </rPr>
      <t>个大棚进行维修改造，引进市场主体，便于茶坪村发展产业，带动群众务工，增加群众收入，户均增收</t>
    </r>
    <r>
      <rPr>
        <sz val="16"/>
        <rFont val="Times New Roman"/>
        <charset val="134"/>
      </rPr>
      <t>3000</t>
    </r>
    <r>
      <rPr>
        <sz val="16"/>
        <rFont val="方正仿宋_GBK"/>
        <charset val="134"/>
      </rPr>
      <t>元。受益人口</t>
    </r>
    <r>
      <rPr>
        <sz val="16"/>
        <rFont val="Times New Roman"/>
        <charset val="134"/>
      </rPr>
      <t>220</t>
    </r>
    <r>
      <rPr>
        <sz val="16"/>
        <rFont val="方正仿宋_GBK"/>
        <charset val="134"/>
      </rPr>
      <t>余人，其中脱贫人口</t>
    </r>
    <r>
      <rPr>
        <sz val="16"/>
        <rFont val="Times New Roman"/>
        <charset val="134"/>
      </rPr>
      <t>56</t>
    </r>
    <r>
      <rPr>
        <sz val="16"/>
        <rFont val="方正仿宋_GBK"/>
        <charset val="134"/>
      </rPr>
      <t>人。</t>
    </r>
  </si>
  <si>
    <r>
      <rPr>
        <sz val="16"/>
        <rFont val="Times New Roman"/>
        <charset val="134"/>
      </rPr>
      <t>1.</t>
    </r>
    <r>
      <rPr>
        <sz val="16"/>
        <rFont val="方正仿宋_GBK"/>
        <charset val="134"/>
      </rPr>
      <t>群众参与：</t>
    </r>
    <r>
      <rPr>
        <sz val="16"/>
        <rFont val="Times New Roman"/>
        <charset val="134"/>
      </rPr>
      <t>25</t>
    </r>
    <r>
      <rPr>
        <sz val="16"/>
        <rFont val="方正仿宋_GBK"/>
        <charset val="134"/>
      </rPr>
      <t>人参与前期项目确定会议、决议，</t>
    </r>
    <r>
      <rPr>
        <sz val="16"/>
        <rFont val="Times New Roman"/>
        <charset val="134"/>
      </rPr>
      <t>20</t>
    </r>
    <r>
      <rPr>
        <sz val="16"/>
        <rFont val="方正仿宋_GBK"/>
        <charset val="134"/>
      </rPr>
      <t>人参与入库项目的选择，</t>
    </r>
    <r>
      <rPr>
        <sz val="16"/>
        <rFont val="Times New Roman"/>
        <charset val="134"/>
      </rPr>
      <t>12</t>
    </r>
    <r>
      <rPr>
        <sz val="16"/>
        <rFont val="方正仿宋_GBK"/>
        <charset val="134"/>
      </rPr>
      <t>人参与项目实施过程中施工质量和资金使用的监督。</t>
    </r>
    <r>
      <rPr>
        <sz val="16"/>
        <rFont val="Times New Roman"/>
        <charset val="134"/>
      </rPr>
      <t xml:space="preserve">                                              2.</t>
    </r>
    <r>
      <rPr>
        <sz val="16"/>
        <rFont val="方正仿宋_GBK"/>
        <charset val="134"/>
      </rPr>
      <t>利益联结：通过实施项目，形成租赁资产，增加村集体经济组织收入，年底群众分红户均增收</t>
    </r>
    <r>
      <rPr>
        <sz val="16"/>
        <rFont val="Times New Roman"/>
        <charset val="134"/>
      </rPr>
      <t>200</t>
    </r>
    <r>
      <rPr>
        <sz val="16"/>
        <rFont val="方正仿宋_GBK"/>
        <charset val="134"/>
      </rPr>
      <t>元，提高群众满意度。</t>
    </r>
  </si>
  <si>
    <r>
      <rPr>
        <sz val="16"/>
        <rFont val="方正仿宋_GBK"/>
        <charset val="134"/>
      </rPr>
      <t>对</t>
    </r>
    <r>
      <rPr>
        <sz val="16"/>
        <rFont val="Times New Roman"/>
        <charset val="134"/>
      </rPr>
      <t>6</t>
    </r>
    <r>
      <rPr>
        <sz val="16"/>
        <rFont val="方正仿宋_GBK"/>
        <charset val="134"/>
      </rPr>
      <t>个山地鸡养殖基地进行维修改造。</t>
    </r>
  </si>
  <si>
    <r>
      <rPr>
        <sz val="16"/>
        <rFont val="方正仿宋_GBK"/>
        <charset val="134"/>
      </rPr>
      <t>增加养殖鸡苗</t>
    </r>
    <r>
      <rPr>
        <sz val="16"/>
        <rFont val="Times New Roman"/>
        <charset val="134"/>
      </rPr>
      <t>≤2</t>
    </r>
    <r>
      <rPr>
        <sz val="16"/>
        <rFont val="方正仿宋_GBK"/>
        <charset val="134"/>
      </rPr>
      <t>万只</t>
    </r>
  </si>
  <si>
    <r>
      <rPr>
        <sz val="16"/>
        <rFont val="方正仿宋_GBK"/>
        <charset val="134"/>
      </rPr>
      <t>项目总投资</t>
    </r>
    <r>
      <rPr>
        <sz val="16"/>
        <rFont val="Times New Roman"/>
        <charset val="134"/>
      </rPr>
      <t>≤50</t>
    </r>
    <r>
      <rPr>
        <sz val="16"/>
        <rFont val="方正仿宋_GBK"/>
        <charset val="134"/>
      </rPr>
      <t>万元</t>
    </r>
  </si>
  <si>
    <r>
      <rPr>
        <sz val="16"/>
        <rFont val="方正仿宋_GBK"/>
        <charset val="134"/>
      </rPr>
      <t>城口县</t>
    </r>
    <r>
      <rPr>
        <sz val="16"/>
        <rFont val="Times New Roman"/>
        <charset val="134"/>
      </rPr>
      <t>2024</t>
    </r>
    <r>
      <rPr>
        <sz val="16"/>
        <rFont val="方正仿宋_GBK"/>
        <charset val="134"/>
      </rPr>
      <t>年鸡鸣乡标准化蔬菜种植示范园项目</t>
    </r>
    <r>
      <rPr>
        <sz val="16"/>
        <rFont val="Times New Roman"/>
        <charset val="134"/>
      </rPr>
      <t xml:space="preserve">
</t>
    </r>
  </si>
  <si>
    <r>
      <rPr>
        <sz val="16"/>
        <rFont val="方正仿宋_GBK"/>
        <charset val="134"/>
      </rPr>
      <t>建设蔬菜标准化种植示范园</t>
    </r>
    <r>
      <rPr>
        <sz val="16"/>
        <rFont val="Times New Roman"/>
        <charset val="134"/>
      </rPr>
      <t>30</t>
    </r>
    <r>
      <rPr>
        <sz val="16"/>
        <rFont val="方正仿宋_GBK"/>
        <charset val="134"/>
      </rPr>
      <t>亩，建设连栋大棚，配套生产、育苗等设施设备，强化数字赋能农业产业发展，搭建农业生态监测、溯源、智慧种养等模块，实现农业生产、加工、销售全过程的数字化管理。</t>
    </r>
  </si>
  <si>
    <r>
      <rPr>
        <sz val="16"/>
        <rFont val="方正仿宋_GBK"/>
        <charset val="134"/>
      </rPr>
      <t>该项目的建设能实现农业生产、加工、销售全过程的数字化管理。受益群众</t>
    </r>
    <r>
      <rPr>
        <sz val="16"/>
        <rFont val="Times New Roman"/>
        <charset val="134"/>
      </rPr>
      <t>20</t>
    </r>
    <r>
      <rPr>
        <sz val="16"/>
        <rFont val="方正仿宋_GBK"/>
        <charset val="134"/>
      </rPr>
      <t>余户，其中脱贫户</t>
    </r>
    <r>
      <rPr>
        <sz val="16"/>
        <rFont val="Times New Roman"/>
        <charset val="134"/>
      </rPr>
      <t>5</t>
    </r>
    <r>
      <rPr>
        <sz val="16"/>
        <rFont val="方正仿宋_GBK"/>
        <charset val="134"/>
      </rPr>
      <t>余户</t>
    </r>
    <r>
      <rPr>
        <sz val="16"/>
        <rFont val="Times New Roman"/>
        <charset val="134"/>
      </rPr>
      <t xml:space="preserve">
</t>
    </r>
  </si>
  <si>
    <r>
      <rPr>
        <sz val="16"/>
        <rFont val="Times New Roman"/>
        <charset val="134"/>
      </rPr>
      <t>1.</t>
    </r>
    <r>
      <rPr>
        <sz val="16"/>
        <rFont val="方正仿宋_GBK"/>
        <charset val="134"/>
      </rPr>
      <t>群众参与：</t>
    </r>
    <r>
      <rPr>
        <sz val="16"/>
        <rFont val="Times New Roman"/>
        <charset val="134"/>
      </rPr>
      <t>20</t>
    </r>
    <r>
      <rPr>
        <sz val="16"/>
        <rFont val="方正仿宋_GBK"/>
        <charset val="134"/>
      </rPr>
      <t>人以上参与项目的选择、实施、监督和管理；</t>
    </r>
    <r>
      <rPr>
        <sz val="16"/>
        <rFont val="Times New Roman"/>
        <charset val="134"/>
      </rPr>
      <t xml:space="preserve">
2.</t>
    </r>
    <r>
      <rPr>
        <sz val="16"/>
        <rFont val="方正仿宋_GBK"/>
        <charset val="134"/>
      </rPr>
      <t>利益联结机制：流转</t>
    </r>
    <r>
      <rPr>
        <sz val="16"/>
        <rFont val="Times New Roman"/>
        <charset val="134"/>
      </rPr>
      <t>20</t>
    </r>
    <r>
      <rPr>
        <sz val="16"/>
        <rFont val="方正仿宋_GBK"/>
        <charset val="134"/>
      </rPr>
      <t>余户农户土地，提供就业岗位</t>
    </r>
    <r>
      <rPr>
        <sz val="16"/>
        <rFont val="Times New Roman"/>
        <charset val="134"/>
      </rPr>
      <t>3</t>
    </r>
    <r>
      <rPr>
        <sz val="16"/>
        <rFont val="方正仿宋_GBK"/>
        <charset val="134"/>
      </rPr>
      <t>个以上，选择单品向农户发放蔬菜苗，回购产品，向村集体经济组织开展保底加效益分红，带动金岩村</t>
    </r>
    <r>
      <rPr>
        <sz val="16"/>
        <rFont val="Times New Roman"/>
        <charset val="134"/>
      </rPr>
      <t>30</t>
    </r>
    <r>
      <rPr>
        <sz val="16"/>
        <rFont val="方正仿宋_GBK"/>
        <charset val="134"/>
      </rPr>
      <t>人均年增收约</t>
    </r>
    <r>
      <rPr>
        <sz val="16"/>
        <rFont val="Times New Roman"/>
        <charset val="134"/>
      </rPr>
      <t>4000</t>
    </r>
    <r>
      <rPr>
        <sz val="16"/>
        <rFont val="方正仿宋_GBK"/>
        <charset val="134"/>
      </rPr>
      <t>元。</t>
    </r>
  </si>
  <si>
    <r>
      <rPr>
        <sz val="16"/>
        <rFont val="方正仿宋_GBK"/>
        <charset val="134"/>
      </rPr>
      <t>建设蔬菜标准化种植示范园</t>
    </r>
    <r>
      <rPr>
        <sz val="16"/>
        <rFont val="Times New Roman"/>
        <charset val="134"/>
      </rPr>
      <t>30</t>
    </r>
    <r>
      <rPr>
        <sz val="16"/>
        <rFont val="方正仿宋_GBK"/>
        <charset val="134"/>
      </rPr>
      <t>亩，建设连栋大棚，配套生产、育苗等设施设备，强化数字赋能农业产业发展，搭建农业生态监测、溯源、智慧种养等模块，实现农业生产、加工、销售全过程的数字化管理。</t>
    </r>
    <r>
      <rPr>
        <sz val="16"/>
        <rFont val="Times New Roman"/>
        <charset val="134"/>
      </rPr>
      <t xml:space="preserve">
</t>
    </r>
  </si>
  <si>
    <r>
      <rPr>
        <sz val="16"/>
        <rFont val="方正仿宋_GBK"/>
        <charset val="134"/>
      </rPr>
      <t>建设智慧化蔬菜标准化种植示范园</t>
    </r>
    <r>
      <rPr>
        <sz val="16"/>
        <rFont val="Times New Roman"/>
        <charset val="134"/>
      </rPr>
      <t>30</t>
    </r>
    <r>
      <rPr>
        <sz val="16"/>
        <rFont val="方正仿宋_GBK"/>
        <charset val="134"/>
      </rPr>
      <t>亩</t>
    </r>
    <r>
      <rPr>
        <sz val="16"/>
        <rFont val="Times New Roman"/>
        <charset val="134"/>
      </rPr>
      <t xml:space="preserve">
</t>
    </r>
  </si>
  <si>
    <r>
      <rPr>
        <sz val="16"/>
        <rFont val="方正仿宋_GBK"/>
        <charset val="134"/>
      </rPr>
      <t>项目总投资</t>
    </r>
    <r>
      <rPr>
        <sz val="16"/>
        <rFont val="Times New Roman"/>
        <charset val="134"/>
      </rPr>
      <t>≤550</t>
    </r>
    <r>
      <rPr>
        <sz val="16"/>
        <rFont val="方正仿宋_GBK"/>
        <charset val="134"/>
      </rPr>
      <t>万元</t>
    </r>
  </si>
  <si>
    <r>
      <rPr>
        <sz val="16"/>
        <rFont val="方正仿宋_GBK"/>
        <charset val="134"/>
      </rPr>
      <t>受益人口</t>
    </r>
    <r>
      <rPr>
        <sz val="16"/>
        <rFont val="Times New Roman"/>
        <charset val="134"/>
      </rPr>
      <t>50</t>
    </r>
    <r>
      <rPr>
        <sz val="16"/>
        <rFont val="方正仿宋_GBK"/>
        <charset val="134"/>
      </rPr>
      <t>人其中脱贫户</t>
    </r>
    <r>
      <rPr>
        <sz val="16"/>
        <rFont val="Times New Roman"/>
        <charset val="134"/>
      </rPr>
      <t>7</t>
    </r>
    <r>
      <rPr>
        <sz val="16"/>
        <rFont val="方正仿宋_GBK"/>
        <charset val="134"/>
      </rPr>
      <t>户。</t>
    </r>
  </si>
  <si>
    <r>
      <rPr>
        <sz val="16"/>
        <rFont val="方正仿宋_GBK"/>
        <charset val="134"/>
      </rPr>
      <t>城口县</t>
    </r>
    <r>
      <rPr>
        <sz val="16"/>
        <rFont val="Times New Roman"/>
        <charset val="134"/>
      </rPr>
      <t>2024</t>
    </r>
    <r>
      <rPr>
        <sz val="16"/>
        <rFont val="方正仿宋_GBK"/>
        <charset val="134"/>
      </rPr>
      <t>年鸡鸣乡鸡鸣乡现代智慧农业示范园项目</t>
    </r>
    <r>
      <rPr>
        <sz val="16"/>
        <rFont val="Times New Roman"/>
        <charset val="134"/>
      </rPr>
      <t xml:space="preserve">
</t>
    </r>
  </si>
  <si>
    <r>
      <rPr>
        <sz val="16"/>
        <rFont val="方正仿宋_GBK"/>
        <charset val="134"/>
      </rPr>
      <t>建设智慧化蔬菜标准化种植示范园</t>
    </r>
    <r>
      <rPr>
        <sz val="16"/>
        <rFont val="Times New Roman"/>
        <charset val="134"/>
      </rPr>
      <t>5</t>
    </r>
    <r>
      <rPr>
        <sz val="16"/>
        <rFont val="方正仿宋_GBK"/>
        <charset val="134"/>
      </rPr>
      <t>亩，建设玻璃大棚</t>
    </r>
    <r>
      <rPr>
        <sz val="16"/>
        <rFont val="Times New Roman"/>
        <charset val="134"/>
      </rPr>
      <t>5</t>
    </r>
    <r>
      <rPr>
        <sz val="16"/>
        <rFont val="方正仿宋_GBK"/>
        <charset val="134"/>
      </rPr>
      <t>亩，研学体验等智慧化设施设备，强化数字赋能农业产业发展，搭建农业生态监测、溯源、智慧种养等模块，实现农业生产、加工、销售全过程的数字化管理。</t>
    </r>
  </si>
  <si>
    <r>
      <rPr>
        <sz val="16"/>
        <rFont val="方正仿宋_GBK"/>
        <charset val="134"/>
      </rPr>
      <t>建设智慧化蔬菜标准化种植示范园</t>
    </r>
    <r>
      <rPr>
        <sz val="16"/>
        <rFont val="Times New Roman"/>
        <charset val="134"/>
      </rPr>
      <t>5</t>
    </r>
    <r>
      <rPr>
        <sz val="16"/>
        <rFont val="方正仿宋_GBK"/>
        <charset val="134"/>
      </rPr>
      <t>亩</t>
    </r>
  </si>
  <si>
    <r>
      <rPr>
        <sz val="16"/>
        <rFont val="方正仿宋_GBK"/>
        <charset val="134"/>
      </rPr>
      <t>项目总投资</t>
    </r>
    <r>
      <rPr>
        <sz val="16"/>
        <rFont val="Times New Roman"/>
        <charset val="134"/>
      </rPr>
      <t>≤390</t>
    </r>
    <r>
      <rPr>
        <sz val="16"/>
        <rFont val="方正仿宋_GBK"/>
        <charset val="134"/>
      </rPr>
      <t>万元</t>
    </r>
  </si>
  <si>
    <r>
      <rPr>
        <sz val="16"/>
        <rFont val="方正仿宋_GBK"/>
        <charset val="134"/>
      </rPr>
      <t>城口县</t>
    </r>
    <r>
      <rPr>
        <sz val="16"/>
        <rFont val="Times New Roman"/>
        <charset val="134"/>
      </rPr>
      <t>2024</t>
    </r>
    <r>
      <rPr>
        <sz val="16"/>
        <rFont val="方正仿宋_GBK"/>
        <charset val="134"/>
      </rPr>
      <t>年鸡鸣乡场镇集中供水项目</t>
    </r>
    <r>
      <rPr>
        <sz val="16"/>
        <rFont val="Times New Roman"/>
        <charset val="134"/>
      </rPr>
      <t xml:space="preserve">
</t>
    </r>
  </si>
  <si>
    <r>
      <rPr>
        <sz val="16"/>
        <rFont val="方正仿宋_GBK"/>
        <charset val="134"/>
      </rPr>
      <t>新建标准化自来水厂</t>
    </r>
    <r>
      <rPr>
        <sz val="16"/>
        <rFont val="Times New Roman"/>
        <charset val="134"/>
      </rPr>
      <t>500 m³</t>
    </r>
    <r>
      <rPr>
        <sz val="16"/>
        <rFont val="方正仿宋_GBK"/>
        <charset val="134"/>
      </rPr>
      <t>，占地</t>
    </r>
    <r>
      <rPr>
        <sz val="16"/>
        <rFont val="Times New Roman"/>
        <charset val="134"/>
      </rPr>
      <t>2.5</t>
    </r>
    <r>
      <rPr>
        <sz val="16"/>
        <rFont val="方正仿宋_GBK"/>
        <charset val="134"/>
      </rPr>
      <t>亩，铺设</t>
    </r>
    <r>
      <rPr>
        <sz val="16"/>
        <rFont val="Times New Roman"/>
        <charset val="134"/>
      </rPr>
      <t>160</t>
    </r>
    <r>
      <rPr>
        <sz val="16"/>
        <rFont val="方正仿宋_GBK"/>
        <charset val="134"/>
      </rPr>
      <t>管道</t>
    </r>
    <r>
      <rPr>
        <sz val="16"/>
        <rFont val="Times New Roman"/>
        <charset val="134"/>
      </rPr>
      <t>2000</t>
    </r>
    <r>
      <rPr>
        <sz val="16"/>
        <rFont val="方正仿宋_GBK"/>
        <charset val="134"/>
      </rPr>
      <t>余米。</t>
    </r>
    <r>
      <rPr>
        <sz val="16"/>
        <rFont val="Times New Roman"/>
        <charset val="134"/>
      </rPr>
      <t xml:space="preserve">
</t>
    </r>
  </si>
  <si>
    <t>茶坪村</t>
  </si>
  <si>
    <r>
      <rPr>
        <sz val="16"/>
        <rFont val="方正仿宋_GBK"/>
        <charset val="134"/>
      </rPr>
      <t>通过实施该项目，保障全乡</t>
    </r>
    <r>
      <rPr>
        <sz val="16"/>
        <rFont val="Times New Roman"/>
        <charset val="134"/>
      </rPr>
      <t>3000</t>
    </r>
    <r>
      <rPr>
        <sz val="16"/>
        <rFont val="方正仿宋_GBK"/>
        <charset val="134"/>
      </rPr>
      <t>余人饮水安全</t>
    </r>
  </si>
  <si>
    <r>
      <rPr>
        <sz val="16"/>
        <rFont val="方正仿宋_GBK"/>
        <charset val="134"/>
      </rPr>
      <t>一、群众参与：</t>
    </r>
    <r>
      <rPr>
        <sz val="16"/>
        <rFont val="Times New Roman"/>
        <charset val="134"/>
      </rPr>
      <t>500</t>
    </r>
    <r>
      <rPr>
        <sz val="16"/>
        <rFont val="方正仿宋_GBK"/>
        <charset val="134"/>
      </rPr>
      <t>户群众参与项目前期申报。</t>
    </r>
    <r>
      <rPr>
        <sz val="16"/>
        <rFont val="Times New Roman"/>
        <charset val="134"/>
      </rPr>
      <t xml:space="preserve">                    </t>
    </r>
    <r>
      <rPr>
        <sz val="16"/>
        <rFont val="方正仿宋_GBK"/>
        <charset val="134"/>
      </rPr>
      <t>二、利益联结机制：建成后提供</t>
    </r>
    <r>
      <rPr>
        <sz val="16"/>
        <rFont val="Times New Roman"/>
        <charset val="134"/>
      </rPr>
      <t>2</t>
    </r>
    <r>
      <rPr>
        <sz val="16"/>
        <rFont val="方正仿宋_GBK"/>
        <charset val="134"/>
      </rPr>
      <t>个就业岗位</t>
    </r>
    <r>
      <rPr>
        <sz val="16"/>
        <rFont val="Times New Roman"/>
        <charset val="134"/>
      </rPr>
      <t xml:space="preserve">
</t>
    </r>
  </si>
  <si>
    <r>
      <rPr>
        <sz val="16"/>
        <rFont val="方正仿宋_GBK"/>
        <charset val="134"/>
      </rPr>
      <t>标准化自来水厂</t>
    </r>
    <r>
      <rPr>
        <sz val="16"/>
        <rFont val="Times New Roman"/>
        <charset val="134"/>
      </rPr>
      <t>500 m³</t>
    </r>
    <r>
      <rPr>
        <sz val="16"/>
        <rFont val="方正仿宋_GBK"/>
        <charset val="134"/>
      </rPr>
      <t>，占地</t>
    </r>
    <r>
      <rPr>
        <sz val="16"/>
        <rFont val="Times New Roman"/>
        <charset val="134"/>
      </rPr>
      <t>2.5</t>
    </r>
    <r>
      <rPr>
        <sz val="16"/>
        <rFont val="方正仿宋_GBK"/>
        <charset val="134"/>
      </rPr>
      <t>亩，铺设</t>
    </r>
    <r>
      <rPr>
        <sz val="16"/>
        <rFont val="Times New Roman"/>
        <charset val="134"/>
      </rPr>
      <t>160</t>
    </r>
    <r>
      <rPr>
        <sz val="16"/>
        <rFont val="方正仿宋_GBK"/>
        <charset val="134"/>
      </rPr>
      <t>管道</t>
    </r>
    <r>
      <rPr>
        <sz val="16"/>
        <rFont val="Times New Roman"/>
        <charset val="134"/>
      </rPr>
      <t>2000</t>
    </r>
    <r>
      <rPr>
        <sz val="16"/>
        <rFont val="方正仿宋_GBK"/>
        <charset val="134"/>
      </rPr>
      <t>余米。</t>
    </r>
    <r>
      <rPr>
        <sz val="16"/>
        <rFont val="Times New Roman"/>
        <charset val="134"/>
      </rPr>
      <t xml:space="preserve">
</t>
    </r>
  </si>
  <si>
    <r>
      <rPr>
        <sz val="16"/>
        <rFont val="方正仿宋_GBK"/>
        <charset val="134"/>
      </rPr>
      <t>自来水厂</t>
    </r>
    <r>
      <rPr>
        <sz val="16"/>
        <rFont val="Times New Roman"/>
        <charset val="134"/>
      </rPr>
      <t>500 m³</t>
    </r>
    <r>
      <rPr>
        <sz val="16"/>
        <rFont val="方正仿宋_GBK"/>
        <charset val="134"/>
      </rPr>
      <t>，占地</t>
    </r>
    <r>
      <rPr>
        <sz val="16"/>
        <rFont val="Times New Roman"/>
        <charset val="134"/>
      </rPr>
      <t>2.5</t>
    </r>
    <r>
      <rPr>
        <sz val="16"/>
        <rFont val="方正仿宋_GBK"/>
        <charset val="134"/>
      </rPr>
      <t>亩，铺设</t>
    </r>
    <r>
      <rPr>
        <sz val="16"/>
        <rFont val="Times New Roman"/>
        <charset val="134"/>
      </rPr>
      <t>160</t>
    </r>
    <r>
      <rPr>
        <sz val="16"/>
        <rFont val="方正仿宋_GBK"/>
        <charset val="134"/>
      </rPr>
      <t>管道</t>
    </r>
    <r>
      <rPr>
        <sz val="16"/>
        <rFont val="Times New Roman"/>
        <charset val="134"/>
      </rPr>
      <t>2000</t>
    </r>
    <r>
      <rPr>
        <sz val="16"/>
        <rFont val="方正仿宋_GBK"/>
        <charset val="134"/>
      </rPr>
      <t>余米。</t>
    </r>
    <r>
      <rPr>
        <sz val="16"/>
        <rFont val="Times New Roman"/>
        <charset val="134"/>
      </rPr>
      <t xml:space="preserve">
</t>
    </r>
  </si>
  <si>
    <r>
      <rPr>
        <sz val="16"/>
        <rFont val="方正仿宋_GBK"/>
        <charset val="134"/>
      </rPr>
      <t>建成后提供</t>
    </r>
    <r>
      <rPr>
        <sz val="16"/>
        <rFont val="Times New Roman"/>
        <charset val="134"/>
      </rPr>
      <t>2</t>
    </r>
    <r>
      <rPr>
        <sz val="16"/>
        <rFont val="方正仿宋_GBK"/>
        <charset val="134"/>
      </rPr>
      <t>个就业岗位</t>
    </r>
    <r>
      <rPr>
        <sz val="16"/>
        <rFont val="Times New Roman"/>
        <charset val="134"/>
      </rPr>
      <t xml:space="preserve">
</t>
    </r>
  </si>
  <si>
    <t>张旭辉</t>
  </si>
  <si>
    <r>
      <rPr>
        <sz val="16"/>
        <rFont val="方正仿宋_GBK"/>
        <charset val="134"/>
      </rPr>
      <t>城口县</t>
    </r>
    <r>
      <rPr>
        <sz val="16"/>
        <rFont val="Times New Roman"/>
        <charset val="134"/>
      </rPr>
      <t>2024</t>
    </r>
    <r>
      <rPr>
        <sz val="16"/>
        <rFont val="方正仿宋_GBK"/>
        <charset val="134"/>
      </rPr>
      <t>年鸡鸣乡金岩村老腊肉股权化改革项目</t>
    </r>
  </si>
  <si>
    <r>
      <rPr>
        <sz val="16"/>
        <rFont val="方正仿宋_GBK"/>
        <charset val="134"/>
      </rPr>
      <t>发动本村市场主体改造腊肉加工用房</t>
    </r>
    <r>
      <rPr>
        <sz val="16"/>
        <rFont val="Times New Roman"/>
        <charset val="134"/>
      </rPr>
      <t>400</t>
    </r>
    <r>
      <rPr>
        <sz val="16"/>
        <rFont val="方正仿宋_GBK"/>
        <charset val="134"/>
      </rPr>
      <t>余平方米，配套建设冻库、加工设备，按照</t>
    </r>
    <r>
      <rPr>
        <sz val="16"/>
        <rFont val="Times New Roman"/>
        <charset val="134"/>
      </rPr>
      <t>5:5</t>
    </r>
    <r>
      <rPr>
        <sz val="16"/>
        <rFont val="方正仿宋_GBK"/>
        <charset val="134"/>
      </rPr>
      <t>的比例，预计总投入</t>
    </r>
    <r>
      <rPr>
        <sz val="16"/>
        <rFont val="Times New Roman"/>
        <charset val="134"/>
      </rPr>
      <t>60</t>
    </r>
    <r>
      <rPr>
        <sz val="16"/>
        <rFont val="方正仿宋_GBK"/>
        <charset val="134"/>
      </rPr>
      <t>万元，其中财政投入</t>
    </r>
    <r>
      <rPr>
        <sz val="16"/>
        <rFont val="Times New Roman"/>
        <charset val="134"/>
      </rPr>
      <t>40</t>
    </r>
    <r>
      <rPr>
        <sz val="16"/>
        <rFont val="方正仿宋_GBK"/>
        <charset val="134"/>
      </rPr>
      <t>万元，市场主体投资</t>
    </r>
    <r>
      <rPr>
        <sz val="16"/>
        <rFont val="Times New Roman"/>
        <charset val="134"/>
      </rPr>
      <t>20</t>
    </r>
    <r>
      <rPr>
        <sz val="16"/>
        <rFont val="方正仿宋_GBK"/>
        <charset val="134"/>
      </rPr>
      <t>万元，村集体持股</t>
    </r>
    <r>
      <rPr>
        <sz val="16"/>
        <rFont val="Times New Roman"/>
        <charset val="134"/>
      </rPr>
      <t>20</t>
    </r>
    <r>
      <rPr>
        <sz val="16"/>
        <rFont val="方正仿宋_GBK"/>
        <charset val="134"/>
      </rPr>
      <t>万元。</t>
    </r>
  </si>
  <si>
    <r>
      <rPr>
        <sz val="16"/>
        <rFont val="方正仿宋_GBK"/>
        <charset val="134"/>
      </rPr>
      <t>通过腊肉加工坊的完成带动全乡年出栏生猪</t>
    </r>
    <r>
      <rPr>
        <sz val="16"/>
        <rFont val="Times New Roman"/>
        <charset val="134"/>
      </rPr>
      <t>4000</t>
    </r>
    <r>
      <rPr>
        <sz val="16"/>
        <rFont val="方正仿宋_GBK"/>
        <charset val="134"/>
      </rPr>
      <t>余头，村集体按照一定的比例进行分红。</t>
    </r>
  </si>
  <si>
    <r>
      <rPr>
        <sz val="16"/>
        <rFont val="方正仿宋_GBK"/>
        <charset val="134"/>
      </rPr>
      <t>一、群众参与</t>
    </r>
    <r>
      <rPr>
        <sz val="16"/>
        <rFont val="Times New Roman"/>
        <charset val="134"/>
      </rPr>
      <t>:7</t>
    </r>
    <r>
      <rPr>
        <sz val="16"/>
        <rFont val="方正仿宋_GBK"/>
        <charset val="134"/>
      </rPr>
      <t>人参与前期项目确定会议、决议，</t>
    </r>
    <r>
      <rPr>
        <sz val="16"/>
        <rFont val="Times New Roman"/>
        <charset val="134"/>
      </rPr>
      <t>15</t>
    </r>
    <r>
      <rPr>
        <sz val="16"/>
        <rFont val="方正仿宋_GBK"/>
        <charset val="134"/>
      </rPr>
      <t>余人参与入库项目的选择，</t>
    </r>
    <r>
      <rPr>
        <sz val="16"/>
        <rFont val="Times New Roman"/>
        <charset val="134"/>
      </rPr>
      <t>2</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二、利益联结机制：通村集体按照一定的比例进行分红，使农户每年增收。</t>
    </r>
  </si>
  <si>
    <r>
      <rPr>
        <sz val="16"/>
        <rFont val="方正仿宋_GBK"/>
        <charset val="134"/>
      </rPr>
      <t>改造腊肉加工用房</t>
    </r>
    <r>
      <rPr>
        <sz val="16"/>
        <rFont val="Times New Roman"/>
        <charset val="134"/>
      </rPr>
      <t>400</t>
    </r>
    <r>
      <rPr>
        <sz val="16"/>
        <rFont val="方正仿宋_GBK"/>
        <charset val="134"/>
      </rPr>
      <t>余平方米，配套建设冻库、加工设备。</t>
    </r>
  </si>
  <si>
    <r>
      <rPr>
        <sz val="16"/>
        <rFont val="方正仿宋_GBK"/>
        <charset val="134"/>
      </rPr>
      <t>项目总投资</t>
    </r>
    <r>
      <rPr>
        <sz val="16"/>
        <rFont val="Times New Roman"/>
        <charset val="134"/>
      </rPr>
      <t>≤40</t>
    </r>
    <r>
      <rPr>
        <sz val="16"/>
        <rFont val="方正仿宋_GBK"/>
        <charset val="134"/>
      </rPr>
      <t>万</t>
    </r>
  </si>
  <si>
    <r>
      <rPr>
        <sz val="16"/>
        <rFont val="方正仿宋_GBK"/>
        <charset val="134"/>
      </rPr>
      <t>受益脱贫人口约</t>
    </r>
    <r>
      <rPr>
        <sz val="16"/>
        <rFont val="Times New Roman"/>
        <charset val="134"/>
      </rPr>
      <t>20</t>
    </r>
    <r>
      <rPr>
        <sz val="16"/>
        <rFont val="方正仿宋_GBK"/>
        <charset val="134"/>
      </rPr>
      <t>余人。</t>
    </r>
  </si>
  <si>
    <t>集体分红</t>
  </si>
  <si>
    <r>
      <rPr>
        <sz val="16"/>
        <rFont val="方正仿宋_GBK"/>
        <charset val="134"/>
      </rPr>
      <t>城口县</t>
    </r>
    <r>
      <rPr>
        <sz val="16"/>
        <rFont val="Times New Roman"/>
        <charset val="134"/>
      </rPr>
      <t>2024</t>
    </r>
    <r>
      <rPr>
        <sz val="16"/>
        <rFont val="方正仿宋_GBK"/>
        <charset val="134"/>
      </rPr>
      <t>年鸡鸣乡祝乐村食用菌种植项目</t>
    </r>
    <r>
      <rPr>
        <sz val="16"/>
        <rFont val="Times New Roman"/>
        <charset val="134"/>
      </rPr>
      <t xml:space="preserve">
</t>
    </r>
  </si>
  <si>
    <r>
      <rPr>
        <sz val="16"/>
        <rFont val="方正仿宋_GBK"/>
        <charset val="134"/>
      </rPr>
      <t>祝乐村奖补市场主体及农户</t>
    </r>
    <r>
      <rPr>
        <sz val="16"/>
        <rFont val="Times New Roman"/>
        <charset val="134"/>
      </rPr>
      <t>20</t>
    </r>
    <r>
      <rPr>
        <sz val="16"/>
        <rFont val="方正仿宋_GBK"/>
        <charset val="134"/>
      </rPr>
      <t>余万袋种植食用菌（香菇及羊肚菌）</t>
    </r>
    <r>
      <rPr>
        <sz val="16"/>
        <rFont val="Times New Roman"/>
        <charset val="134"/>
      </rPr>
      <t>,</t>
    </r>
    <r>
      <rPr>
        <sz val="16"/>
        <rFont val="方正仿宋_GBK"/>
        <charset val="134"/>
      </rPr>
      <t>羊肚菌种植</t>
    </r>
    <r>
      <rPr>
        <sz val="16"/>
        <rFont val="Times New Roman"/>
        <charset val="134"/>
      </rPr>
      <t>10</t>
    </r>
    <r>
      <rPr>
        <sz val="16"/>
        <rFont val="方正仿宋_GBK"/>
        <charset val="134"/>
      </rPr>
      <t>余亩。按照（城农发〔</t>
    </r>
    <r>
      <rPr>
        <sz val="16"/>
        <rFont val="Times New Roman"/>
        <charset val="134"/>
      </rPr>
      <t>2023</t>
    </r>
    <r>
      <rPr>
        <sz val="16"/>
        <rFont val="方正仿宋_GBK"/>
        <charset val="134"/>
      </rPr>
      <t>〕</t>
    </r>
    <r>
      <rPr>
        <sz val="16"/>
        <rFont val="Times New Roman"/>
        <charset val="134"/>
      </rPr>
      <t>11</t>
    </r>
    <r>
      <rPr>
        <sz val="16"/>
        <rFont val="方正仿宋_GBK"/>
        <charset val="134"/>
      </rPr>
      <t>号）文件给予补助。</t>
    </r>
  </si>
  <si>
    <t>鸡鸣乡祝乐村</t>
  </si>
  <si>
    <r>
      <rPr>
        <sz val="16"/>
        <rFont val="方正仿宋_GBK"/>
        <charset val="134"/>
      </rPr>
      <t>祝乐村奖补市场主体及农户</t>
    </r>
    <r>
      <rPr>
        <sz val="16"/>
        <rFont val="Times New Roman"/>
        <charset val="134"/>
      </rPr>
      <t>20</t>
    </r>
    <r>
      <rPr>
        <sz val="16"/>
        <rFont val="方正仿宋_GBK"/>
        <charset val="134"/>
      </rPr>
      <t>余万袋种植食用菌，羊肚菌</t>
    </r>
    <r>
      <rPr>
        <sz val="16"/>
        <rFont val="Times New Roman"/>
        <charset val="134"/>
      </rPr>
      <t>10</t>
    </r>
    <r>
      <rPr>
        <sz val="16"/>
        <rFont val="方正仿宋_GBK"/>
        <charset val="134"/>
      </rPr>
      <t>余亩，带动</t>
    </r>
    <r>
      <rPr>
        <sz val="16"/>
        <rFont val="Times New Roman"/>
        <charset val="134"/>
      </rPr>
      <t>20</t>
    </r>
    <r>
      <rPr>
        <sz val="16"/>
        <rFont val="方正仿宋_GBK"/>
        <charset val="134"/>
      </rPr>
      <t>余人务工，户均增收</t>
    </r>
    <r>
      <rPr>
        <sz val="16"/>
        <rFont val="Times New Roman"/>
        <charset val="134"/>
      </rPr>
      <t>0.5</t>
    </r>
    <r>
      <rPr>
        <sz val="16"/>
        <rFont val="方正仿宋_GBK"/>
        <charset val="134"/>
      </rPr>
      <t>万元。受益人口</t>
    </r>
    <r>
      <rPr>
        <sz val="16"/>
        <rFont val="Times New Roman"/>
        <charset val="134"/>
      </rPr>
      <t>202</t>
    </r>
    <r>
      <rPr>
        <sz val="16"/>
        <rFont val="方正仿宋_GBK"/>
        <charset val="134"/>
      </rPr>
      <t>余人，其中脱贫人口</t>
    </r>
    <r>
      <rPr>
        <sz val="16"/>
        <rFont val="Times New Roman"/>
        <charset val="134"/>
      </rPr>
      <t>20</t>
    </r>
    <r>
      <rPr>
        <sz val="16"/>
        <rFont val="方正仿宋_GBK"/>
        <charset val="134"/>
      </rPr>
      <t>人。</t>
    </r>
  </si>
  <si>
    <r>
      <rPr>
        <sz val="16"/>
        <rFont val="Times New Roman"/>
        <charset val="134"/>
      </rPr>
      <t>1.</t>
    </r>
    <r>
      <rPr>
        <sz val="16"/>
        <rFont val="方正仿宋_GBK"/>
        <charset val="134"/>
      </rPr>
      <t>群众参与：</t>
    </r>
    <r>
      <rPr>
        <sz val="16"/>
        <rFont val="Times New Roman"/>
        <charset val="134"/>
      </rPr>
      <t>22</t>
    </r>
    <r>
      <rPr>
        <sz val="16"/>
        <rFont val="方正仿宋_GBK"/>
        <charset val="134"/>
      </rPr>
      <t>人参与前期项目确定会议、决议，</t>
    </r>
    <r>
      <rPr>
        <sz val="16"/>
        <rFont val="Times New Roman"/>
        <charset val="134"/>
      </rPr>
      <t>18</t>
    </r>
    <r>
      <rPr>
        <sz val="16"/>
        <rFont val="方正仿宋_GBK"/>
        <charset val="134"/>
      </rPr>
      <t>人参与入库项目的选择，</t>
    </r>
    <r>
      <rPr>
        <sz val="16"/>
        <rFont val="Times New Roman"/>
        <charset val="134"/>
      </rPr>
      <t>12</t>
    </r>
    <r>
      <rPr>
        <sz val="16"/>
        <rFont val="方正仿宋_GBK"/>
        <charset val="134"/>
      </rPr>
      <t>人参与项目实施过程中施工质量和资金使用的监督。</t>
    </r>
    <r>
      <rPr>
        <sz val="16"/>
        <rFont val="Times New Roman"/>
        <charset val="134"/>
      </rPr>
      <t xml:space="preserve">                                             2.</t>
    </r>
    <r>
      <rPr>
        <sz val="16"/>
        <rFont val="方正仿宋_GBK"/>
        <charset val="134"/>
      </rPr>
      <t>利益联结：通过实施项目，提供就业岗位</t>
    </r>
    <r>
      <rPr>
        <sz val="16"/>
        <rFont val="Times New Roman"/>
        <charset val="134"/>
      </rPr>
      <t>20</t>
    </r>
    <r>
      <rPr>
        <sz val="16"/>
        <rFont val="方正仿宋_GBK"/>
        <charset val="134"/>
      </rPr>
      <t>余人，增加工资性收入</t>
    </r>
    <r>
      <rPr>
        <sz val="16"/>
        <rFont val="Times New Roman"/>
        <charset val="134"/>
      </rPr>
      <t>5000</t>
    </r>
    <r>
      <rPr>
        <sz val="16"/>
        <rFont val="方正仿宋_GBK"/>
        <charset val="134"/>
      </rPr>
      <t>元</t>
    </r>
    <r>
      <rPr>
        <sz val="16"/>
        <rFont val="Times New Roman"/>
        <charset val="134"/>
      </rPr>
      <t>/</t>
    </r>
    <r>
      <rPr>
        <sz val="16"/>
        <rFont val="方正仿宋_GBK"/>
        <charset val="134"/>
      </rPr>
      <t>人</t>
    </r>
    <r>
      <rPr>
        <sz val="16"/>
        <rFont val="Times New Roman"/>
        <charset val="134"/>
      </rPr>
      <t xml:space="preserve"> /</t>
    </r>
    <r>
      <rPr>
        <sz val="16"/>
        <rFont val="方正仿宋_GBK"/>
        <charset val="134"/>
      </rPr>
      <t>年，提高群众满意度。给</t>
    </r>
    <r>
      <rPr>
        <sz val="16"/>
        <rFont val="Times New Roman"/>
        <charset val="134"/>
      </rPr>
      <t>20</t>
    </r>
    <r>
      <rPr>
        <sz val="16"/>
        <rFont val="方正仿宋_GBK"/>
        <charset val="134"/>
      </rPr>
      <t>户群众带来产业便利，增加</t>
    </r>
    <r>
      <rPr>
        <sz val="16"/>
        <rFont val="Times New Roman"/>
        <charset val="134"/>
      </rPr>
      <t>5</t>
    </r>
    <r>
      <rPr>
        <sz val="16"/>
        <rFont val="方正仿宋_GBK"/>
        <charset val="134"/>
      </rPr>
      <t>户脱贫户生产收入。</t>
    </r>
  </si>
  <si>
    <r>
      <rPr>
        <sz val="16"/>
        <rFont val="方正仿宋_GBK"/>
        <charset val="134"/>
      </rPr>
      <t>种植食用菌</t>
    </r>
    <r>
      <rPr>
        <sz val="16"/>
        <rFont val="Times New Roman"/>
        <charset val="134"/>
      </rPr>
      <t>20</t>
    </r>
    <r>
      <rPr>
        <sz val="16"/>
        <rFont val="方正仿宋_GBK"/>
        <charset val="134"/>
      </rPr>
      <t>余万袋，羊肚菌</t>
    </r>
    <r>
      <rPr>
        <sz val="16"/>
        <rFont val="Times New Roman"/>
        <charset val="134"/>
      </rPr>
      <t>10</t>
    </r>
    <r>
      <rPr>
        <sz val="16"/>
        <rFont val="方正仿宋_GBK"/>
        <charset val="134"/>
      </rPr>
      <t>余亩</t>
    </r>
  </si>
  <si>
    <r>
      <rPr>
        <sz val="16"/>
        <rFont val="方正仿宋_GBK"/>
        <charset val="134"/>
      </rPr>
      <t>每袋补助</t>
    </r>
    <r>
      <rPr>
        <sz val="16"/>
        <rFont val="Times New Roman"/>
        <charset val="134"/>
      </rPr>
      <t>≤0.5</t>
    </r>
    <r>
      <rPr>
        <sz val="16"/>
        <rFont val="方正仿宋_GBK"/>
        <charset val="134"/>
      </rPr>
      <t>元</t>
    </r>
  </si>
  <si>
    <r>
      <rPr>
        <sz val="16"/>
        <rFont val="方正仿宋_GBK"/>
        <charset val="134"/>
      </rPr>
      <t>受益脱贫人口</t>
    </r>
    <r>
      <rPr>
        <sz val="16"/>
        <rFont val="Times New Roman"/>
        <charset val="134"/>
      </rPr>
      <t>20</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</si>
  <si>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年鸡鸣乡积分兑换制度改补为奖项目</t>
    </r>
    <r>
      <rPr>
        <sz val="16"/>
        <rFont val="Times New Roman"/>
        <charset val="134"/>
      </rPr>
      <t xml:space="preserve">
</t>
    </r>
  </si>
  <si>
    <r>
      <rPr>
        <sz val="16"/>
        <rFont val="方正仿宋_GBK"/>
        <charset val="134"/>
      </rPr>
      <t>每个村（社区）</t>
    </r>
    <r>
      <rPr>
        <sz val="16"/>
        <rFont val="Times New Roman"/>
        <charset val="134"/>
      </rPr>
      <t>2</t>
    </r>
    <r>
      <rPr>
        <sz val="16"/>
        <rFont val="方正仿宋_GBK"/>
        <charset val="134"/>
      </rPr>
      <t>万元项目资金，合计</t>
    </r>
    <r>
      <rPr>
        <sz val="16"/>
        <rFont val="Times New Roman"/>
        <charset val="134"/>
      </rPr>
      <t>12</t>
    </r>
    <r>
      <rPr>
        <sz val="16"/>
        <rFont val="方正仿宋_GBK"/>
        <charset val="134"/>
      </rPr>
      <t>万元，全部用于采购</t>
    </r>
    <r>
      <rPr>
        <sz val="16"/>
        <rFont val="Times New Roman"/>
        <charset val="134"/>
      </rPr>
      <t>“</t>
    </r>
    <r>
      <rPr>
        <sz val="16"/>
        <rFont val="方正仿宋_GBK"/>
        <charset val="134"/>
      </rPr>
      <t>积分超市</t>
    </r>
    <r>
      <rPr>
        <sz val="16"/>
        <rFont val="Times New Roman"/>
        <charset val="134"/>
      </rPr>
      <t>”</t>
    </r>
    <r>
      <rPr>
        <sz val="16"/>
        <rFont val="方正仿宋_GBK"/>
        <charset val="134"/>
      </rPr>
      <t>相关兑换物资，群众通过参加文明实践活动获取积分，通过积分到各村（社区）兑换生产生活物资。</t>
    </r>
  </si>
  <si>
    <t>鸡鸣乡金岩村、茶坪村、祝乐村、灯梁村、双坪村</t>
  </si>
  <si>
    <r>
      <rPr>
        <sz val="16"/>
        <rFont val="方正仿宋_GBK"/>
        <charset val="134"/>
      </rPr>
      <t>通过积分兑换制度改补为奖项目，进一步激发群众脱贫致富内生动力，改善辖区群众精神面貌，提升群众满意度，激励群众搞好环境卫生，敬老孝亲，相互监督，使村居面貌焕然一新。受益人口</t>
    </r>
    <r>
      <rPr>
        <sz val="16"/>
        <rFont val="Times New Roman"/>
        <charset val="134"/>
      </rPr>
      <t>5000</t>
    </r>
    <r>
      <rPr>
        <sz val="16"/>
        <rFont val="方正仿宋_GBK"/>
        <charset val="134"/>
      </rPr>
      <t>余人，其中脱贫人口</t>
    </r>
    <r>
      <rPr>
        <sz val="16"/>
        <rFont val="Times New Roman"/>
        <charset val="134"/>
      </rPr>
      <t>1496</t>
    </r>
    <r>
      <rPr>
        <sz val="16"/>
        <rFont val="方正仿宋_GBK"/>
        <charset val="134"/>
      </rPr>
      <t>人。</t>
    </r>
  </si>
  <si>
    <r>
      <rPr>
        <sz val="16"/>
        <rFont val="Times New Roman"/>
        <charset val="134"/>
      </rPr>
      <t>1.</t>
    </r>
    <r>
      <rPr>
        <sz val="16"/>
        <rFont val="方正仿宋_GBK"/>
        <charset val="134"/>
      </rPr>
      <t>群众参与：全乡所有农户；</t>
    </r>
    <r>
      <rPr>
        <sz val="16"/>
        <rFont val="Times New Roman"/>
        <charset val="134"/>
      </rPr>
      <t xml:space="preserve">
2.</t>
    </r>
    <r>
      <rPr>
        <sz val="16"/>
        <rFont val="方正仿宋_GBK"/>
        <charset val="134"/>
      </rPr>
      <t>利益机制：通过积分和物品兑换，可以引导群众参与宣讲学习、村社公益事业、志愿服务活动等，养成良好文明习惯、遵纪守法、传承传统美德、破除陈规陋习、增强村民凝聚力、做有理想、有道德、有文化、有纪律的新型农民。</t>
    </r>
  </si>
  <si>
    <t>进一步激发群众脱贫致富内生动力，利用积分兑换物品，改善群众精神面貌，鼓励群众参加公益活动，提高群众满意度。</t>
  </si>
  <si>
    <r>
      <rPr>
        <sz val="16"/>
        <rFont val="方正仿宋_GBK"/>
        <charset val="134"/>
      </rPr>
      <t>使全乡</t>
    </r>
    <r>
      <rPr>
        <sz val="16"/>
        <rFont val="Times New Roman"/>
        <charset val="134"/>
      </rPr>
      <t>1500</t>
    </r>
    <r>
      <rPr>
        <sz val="16"/>
        <rFont val="方正仿宋_GBK"/>
        <charset val="134"/>
      </rPr>
      <t>余户</t>
    </r>
    <r>
      <rPr>
        <sz val="16"/>
        <rFont val="Times New Roman"/>
        <charset val="134"/>
      </rPr>
      <t>5000</t>
    </r>
    <r>
      <rPr>
        <sz val="16"/>
        <rFont val="方正仿宋_GBK"/>
        <charset val="134"/>
      </rPr>
      <t>余人受益，更好发挥乡村治理的效果。</t>
    </r>
  </si>
  <si>
    <r>
      <rPr>
        <sz val="16"/>
        <rFont val="方正仿宋_GBK"/>
        <charset val="134"/>
      </rPr>
      <t>项目资金发放准确率</t>
    </r>
    <r>
      <rPr>
        <sz val="16"/>
        <rFont val="Times New Roman"/>
        <charset val="134"/>
      </rPr>
      <t>100%</t>
    </r>
  </si>
  <si>
    <r>
      <rPr>
        <sz val="16"/>
        <rFont val="方正仿宋_GBK"/>
        <charset val="134"/>
      </rPr>
      <t>每个村（社区）投入资金</t>
    </r>
    <r>
      <rPr>
        <sz val="16"/>
        <rFont val="Times New Roman"/>
        <charset val="134"/>
      </rPr>
      <t>≤2</t>
    </r>
    <r>
      <rPr>
        <sz val="16"/>
        <rFont val="方正仿宋_GBK"/>
        <charset val="134"/>
      </rPr>
      <t>万元</t>
    </r>
  </si>
  <si>
    <t>激发群众脱贫致富内生动力，改善群众精神面貌，提高满意度。</t>
  </si>
  <si>
    <r>
      <rPr>
        <sz val="16"/>
        <rFont val="方正仿宋_GBK"/>
        <charset val="134"/>
      </rPr>
      <t>全乡</t>
    </r>
    <r>
      <rPr>
        <sz val="16"/>
        <rFont val="Times New Roman"/>
        <charset val="134"/>
      </rPr>
      <t>1500</t>
    </r>
    <r>
      <rPr>
        <sz val="16"/>
        <rFont val="方正仿宋_GBK"/>
        <charset val="134"/>
      </rPr>
      <t>余户</t>
    </r>
    <r>
      <rPr>
        <sz val="16"/>
        <rFont val="Times New Roman"/>
        <charset val="134"/>
      </rPr>
      <t>5000</t>
    </r>
    <r>
      <rPr>
        <sz val="16"/>
        <rFont val="方正仿宋_GBK"/>
        <charset val="134"/>
      </rPr>
      <t>余人受益</t>
    </r>
  </si>
  <si>
    <r>
      <rPr>
        <sz val="16"/>
        <rFont val="方正仿宋_GBK"/>
        <charset val="134"/>
      </rPr>
      <t>城口县</t>
    </r>
    <r>
      <rPr>
        <sz val="16"/>
        <rFont val="Times New Roman"/>
        <charset val="134"/>
      </rPr>
      <t>2024</t>
    </r>
    <r>
      <rPr>
        <sz val="16"/>
        <rFont val="方正仿宋_GBK"/>
        <charset val="134"/>
      </rPr>
      <t>年鸡鸣乡金岩村人居环境综合治理</t>
    </r>
    <r>
      <rPr>
        <sz val="16"/>
        <rFont val="Times New Roman"/>
        <charset val="134"/>
      </rPr>
      <t xml:space="preserve">
</t>
    </r>
  </si>
  <si>
    <r>
      <rPr>
        <sz val="16"/>
        <rFont val="方正仿宋_GBK"/>
        <charset val="134"/>
      </rPr>
      <t>对金岩村集中安置区及老街垃圾进行清理、清理维修</t>
    </r>
    <r>
      <rPr>
        <sz val="16"/>
        <rFont val="Times New Roman"/>
        <charset val="134"/>
      </rPr>
      <t>1.5</t>
    </r>
    <r>
      <rPr>
        <sz val="16"/>
        <rFont val="方正仿宋_GBK"/>
        <charset val="134"/>
      </rPr>
      <t>公里边沟、更换垃圾分类设施</t>
    </r>
    <r>
      <rPr>
        <sz val="16"/>
        <rFont val="Times New Roman"/>
        <charset val="134"/>
      </rPr>
      <t>40</t>
    </r>
    <r>
      <rPr>
        <sz val="16"/>
        <rFont val="方正仿宋_GBK"/>
        <charset val="134"/>
      </rPr>
      <t>个、污水井盖</t>
    </r>
    <r>
      <rPr>
        <sz val="16"/>
        <rFont val="Times New Roman"/>
        <charset val="134"/>
      </rPr>
      <t>20</t>
    </r>
    <r>
      <rPr>
        <sz val="16"/>
        <rFont val="方正仿宋_GBK"/>
        <charset val="134"/>
      </rPr>
      <t>个，对人居环境进行打造，重点对集中安置区进行维修升级，对洪水水损毁道路进行维修。</t>
    </r>
  </si>
  <si>
    <r>
      <rPr>
        <sz val="16"/>
        <rFont val="方正仿宋_GBK"/>
        <charset val="134"/>
      </rPr>
      <t>通过金岩村人居环境综合治理项目，打造美丽鸡鸣，改善人居环境，提升居住人群满意度，改善生活条件，带动群众务工</t>
    </r>
    <r>
      <rPr>
        <sz val="16"/>
        <rFont val="Times New Roman"/>
        <charset val="134"/>
      </rPr>
      <t>150</t>
    </r>
    <r>
      <rPr>
        <sz val="16"/>
        <rFont val="方正仿宋_GBK"/>
        <charset val="134"/>
      </rPr>
      <t>元</t>
    </r>
    <r>
      <rPr>
        <sz val="16"/>
        <rFont val="Times New Roman"/>
        <charset val="134"/>
      </rPr>
      <t>/</t>
    </r>
    <r>
      <rPr>
        <sz val="16"/>
        <rFont val="方正仿宋_GBK"/>
        <charset val="134"/>
      </rPr>
      <t>天，项目实施后受益人口</t>
    </r>
    <r>
      <rPr>
        <sz val="16"/>
        <rFont val="Times New Roman"/>
        <charset val="134"/>
      </rPr>
      <t>300</t>
    </r>
    <r>
      <rPr>
        <sz val="16"/>
        <rFont val="方正仿宋_GBK"/>
        <charset val="134"/>
      </rPr>
      <t>余人，其中脱贫人口</t>
    </r>
    <r>
      <rPr>
        <sz val="16"/>
        <rFont val="Times New Roman"/>
        <charset val="134"/>
      </rPr>
      <t>98</t>
    </r>
    <r>
      <rPr>
        <sz val="16"/>
        <rFont val="方正仿宋_GBK"/>
        <charset val="134"/>
      </rPr>
      <t>人。</t>
    </r>
  </si>
  <si>
    <r>
      <rPr>
        <sz val="16"/>
        <rFont val="Times New Roman"/>
        <charset val="134"/>
      </rPr>
      <t>1.</t>
    </r>
    <r>
      <rPr>
        <sz val="16"/>
        <rFont val="方正仿宋_GBK"/>
        <charset val="134"/>
      </rPr>
      <t>群众参与：</t>
    </r>
    <r>
      <rPr>
        <sz val="16"/>
        <rFont val="Times New Roman"/>
        <charset val="134"/>
      </rPr>
      <t>20</t>
    </r>
    <r>
      <rPr>
        <sz val="16"/>
        <rFont val="方正仿宋_GBK"/>
        <charset val="134"/>
      </rPr>
      <t>人参与项目的规划与决策，方便群众生产生活，提高群众满意度。</t>
    </r>
    <r>
      <rPr>
        <sz val="16"/>
        <rFont val="Times New Roman"/>
        <charset val="134"/>
      </rPr>
      <t xml:space="preserve">                                          2.</t>
    </r>
    <r>
      <rPr>
        <sz val="16"/>
        <rFont val="方正仿宋_GBK"/>
        <charset val="134"/>
      </rPr>
      <t>利益机制：项目实施可以带动</t>
    </r>
    <r>
      <rPr>
        <sz val="16"/>
        <rFont val="Times New Roman"/>
        <charset val="134"/>
      </rPr>
      <t>20</t>
    </r>
    <r>
      <rPr>
        <sz val="16"/>
        <rFont val="方正仿宋_GBK"/>
        <charset val="134"/>
      </rPr>
      <t>人务工增收，</t>
    </r>
    <r>
      <rPr>
        <sz val="16"/>
        <rFont val="Times New Roman"/>
        <charset val="134"/>
      </rPr>
      <t>150</t>
    </r>
    <r>
      <rPr>
        <sz val="16"/>
        <rFont val="方正仿宋_GBK"/>
        <charset val="134"/>
      </rPr>
      <t>元</t>
    </r>
    <r>
      <rPr>
        <sz val="16"/>
        <rFont val="Times New Roman"/>
        <charset val="134"/>
      </rPr>
      <t>/</t>
    </r>
    <r>
      <rPr>
        <sz val="16"/>
        <rFont val="方正仿宋_GBK"/>
        <charset val="134"/>
      </rPr>
      <t>天</t>
    </r>
    <r>
      <rPr>
        <sz val="16"/>
        <rFont val="Times New Roman"/>
        <charset val="134"/>
      </rPr>
      <t>/</t>
    </r>
    <r>
      <rPr>
        <sz val="16"/>
        <rFont val="方正仿宋_GBK"/>
        <charset val="134"/>
      </rPr>
      <t>人。</t>
    </r>
  </si>
  <si>
    <r>
      <rPr>
        <sz val="16"/>
        <rFont val="方正仿宋_GBK"/>
        <charset val="134"/>
      </rPr>
      <t>清理维修</t>
    </r>
    <r>
      <rPr>
        <sz val="16"/>
        <rFont val="Times New Roman"/>
        <charset val="134"/>
      </rPr>
      <t>1.5</t>
    </r>
    <r>
      <rPr>
        <sz val="16"/>
        <rFont val="方正仿宋_GBK"/>
        <charset val="134"/>
      </rPr>
      <t>公里边沟、更换垃圾分类设施</t>
    </r>
    <r>
      <rPr>
        <sz val="16"/>
        <rFont val="Times New Roman"/>
        <charset val="134"/>
      </rPr>
      <t>40</t>
    </r>
    <r>
      <rPr>
        <sz val="16"/>
        <rFont val="方正仿宋_GBK"/>
        <charset val="134"/>
      </rPr>
      <t>个、污水井盖</t>
    </r>
    <r>
      <rPr>
        <sz val="16"/>
        <rFont val="Times New Roman"/>
        <charset val="134"/>
      </rPr>
      <t>20</t>
    </r>
    <r>
      <rPr>
        <sz val="16"/>
        <rFont val="方正仿宋_GBK"/>
        <charset val="134"/>
      </rPr>
      <t>个，对人居环境进行打造，保证路面干净，有舒适居住环境，为创建文明城市，卫生城市提供保障。</t>
    </r>
  </si>
  <si>
    <r>
      <rPr>
        <sz val="16"/>
        <rFont val="方正仿宋_GBK"/>
        <charset val="134"/>
      </rPr>
      <t>更换污水井盖</t>
    </r>
    <r>
      <rPr>
        <sz val="16"/>
        <rFont val="Times New Roman"/>
        <charset val="134"/>
      </rPr>
      <t>20</t>
    </r>
    <r>
      <rPr>
        <sz val="16"/>
        <rFont val="方正仿宋_GBK"/>
        <charset val="134"/>
      </rPr>
      <t>个、清理边沟</t>
    </r>
    <r>
      <rPr>
        <sz val="16"/>
        <rFont val="Times New Roman"/>
        <charset val="134"/>
      </rPr>
      <t>1.5</t>
    </r>
    <r>
      <rPr>
        <sz val="16"/>
        <rFont val="方正仿宋_GBK"/>
        <charset val="134"/>
      </rPr>
      <t>公里、更换垃圾桶</t>
    </r>
    <r>
      <rPr>
        <sz val="16"/>
        <rFont val="Times New Roman"/>
        <charset val="134"/>
      </rPr>
      <t>40</t>
    </r>
    <r>
      <rPr>
        <sz val="16"/>
        <rFont val="方正仿宋_GBK"/>
        <charset val="134"/>
      </rPr>
      <t>个，改善</t>
    </r>
    <r>
      <rPr>
        <sz val="16"/>
        <rFont val="Times New Roman"/>
        <charset val="134"/>
      </rPr>
      <t>300</t>
    </r>
    <r>
      <rPr>
        <sz val="16"/>
        <rFont val="方正仿宋_GBK"/>
        <charset val="134"/>
      </rPr>
      <t>余人生产生活条件。</t>
    </r>
  </si>
  <si>
    <r>
      <rPr>
        <sz val="16"/>
        <rFont val="方正仿宋_GBK"/>
        <charset val="134"/>
      </rPr>
      <t>更换污水井盖</t>
    </r>
    <r>
      <rPr>
        <sz val="16"/>
        <rFont val="Times New Roman"/>
        <charset val="134"/>
      </rPr>
      <t>20</t>
    </r>
    <r>
      <rPr>
        <sz val="16"/>
        <rFont val="方正仿宋_GBK"/>
        <charset val="134"/>
      </rPr>
      <t>个、清理边沟</t>
    </r>
    <r>
      <rPr>
        <sz val="16"/>
        <rFont val="Times New Roman"/>
        <charset val="134"/>
      </rPr>
      <t>1.5</t>
    </r>
    <r>
      <rPr>
        <sz val="16"/>
        <rFont val="方正仿宋_GBK"/>
        <charset val="134"/>
      </rPr>
      <t>公里、更换垃圾桶</t>
    </r>
    <r>
      <rPr>
        <sz val="16"/>
        <rFont val="Times New Roman"/>
        <charset val="134"/>
      </rPr>
      <t>40</t>
    </r>
    <r>
      <rPr>
        <sz val="16"/>
        <rFont val="方正仿宋_GBK"/>
        <charset val="134"/>
      </rPr>
      <t>个，总投入成本</t>
    </r>
    <r>
      <rPr>
        <sz val="16"/>
        <rFont val="Times New Roman"/>
        <charset val="134"/>
      </rPr>
      <t>≤100</t>
    </r>
    <r>
      <rPr>
        <sz val="16"/>
        <rFont val="方正仿宋_GBK"/>
        <charset val="134"/>
      </rPr>
      <t>万元，实际完成投资控制率</t>
    </r>
    <r>
      <rPr>
        <sz val="16"/>
        <rFont val="Times New Roman"/>
        <charset val="134"/>
      </rPr>
      <t>100%</t>
    </r>
    <r>
      <rPr>
        <sz val="16"/>
        <rFont val="方正仿宋_GBK"/>
        <charset val="134"/>
      </rPr>
      <t>。</t>
    </r>
  </si>
  <si>
    <r>
      <rPr>
        <sz val="16"/>
        <rFont val="方正仿宋_GBK"/>
        <charset val="134"/>
      </rPr>
      <t>改善居民生活条件，增加务工收入，参与务工人员</t>
    </r>
    <r>
      <rPr>
        <sz val="16"/>
        <rFont val="Times New Roman"/>
        <charset val="134"/>
      </rPr>
      <t>150</t>
    </r>
    <r>
      <rPr>
        <sz val="16"/>
        <rFont val="方正仿宋_GBK"/>
        <charset val="134"/>
      </rPr>
      <t>元</t>
    </r>
    <r>
      <rPr>
        <sz val="16"/>
        <rFont val="Times New Roman"/>
        <charset val="134"/>
      </rPr>
      <t>/</t>
    </r>
    <r>
      <rPr>
        <sz val="16"/>
        <rFont val="方正仿宋_GBK"/>
        <charset val="134"/>
      </rPr>
      <t>天。</t>
    </r>
  </si>
  <si>
    <r>
      <rPr>
        <sz val="16"/>
        <rFont val="方正仿宋_GBK"/>
        <charset val="134"/>
      </rPr>
      <t>受益人口数</t>
    </r>
    <r>
      <rPr>
        <sz val="16"/>
        <rFont val="Times New Roman"/>
        <charset val="134"/>
      </rPr>
      <t>≥300</t>
    </r>
    <r>
      <rPr>
        <sz val="16"/>
        <rFont val="方正仿宋_GBK"/>
        <charset val="134"/>
      </rPr>
      <t>人，其中受益脱贫户和监测户人数</t>
    </r>
    <r>
      <rPr>
        <sz val="16"/>
        <rFont val="Times New Roman"/>
        <charset val="134"/>
      </rPr>
      <t>≥98</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</si>
  <si>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年鸡鸣乡祝乐村防洪提建设项目</t>
    </r>
    <r>
      <rPr>
        <sz val="16"/>
        <rFont val="Times New Roman"/>
        <charset val="134"/>
      </rPr>
      <t xml:space="preserve">
</t>
    </r>
  </si>
  <si>
    <r>
      <rPr>
        <sz val="16"/>
        <rFont val="方正仿宋_GBK"/>
        <charset val="134"/>
      </rPr>
      <t>新建</t>
    </r>
    <r>
      <rPr>
        <sz val="16"/>
        <rFont val="Times New Roman"/>
        <charset val="134"/>
      </rPr>
      <t>2</t>
    </r>
    <r>
      <rPr>
        <sz val="16"/>
        <rFont val="方正仿宋_GBK"/>
        <charset val="134"/>
      </rPr>
      <t>级拦渣坝</t>
    </r>
    <r>
      <rPr>
        <sz val="16"/>
        <rFont val="Times New Roman"/>
        <charset val="134"/>
      </rPr>
      <t>1</t>
    </r>
    <r>
      <rPr>
        <sz val="16"/>
        <rFont val="方正仿宋_GBK"/>
        <charset val="134"/>
      </rPr>
      <t>座，对水毁河堤进行维修和护基。（以最终设计为准</t>
    </r>
    <r>
      <rPr>
        <sz val="16"/>
        <rFont val="Times New Roman"/>
        <charset val="134"/>
      </rPr>
      <t>)</t>
    </r>
  </si>
  <si>
    <r>
      <rPr>
        <sz val="16"/>
        <rFont val="方正仿宋_GBK"/>
        <charset val="134"/>
      </rPr>
      <t>项目实施保障祝乐村中坝沿线居民</t>
    </r>
    <r>
      <rPr>
        <sz val="16"/>
        <rFont val="Times New Roman"/>
        <charset val="134"/>
      </rPr>
      <t>10</t>
    </r>
    <r>
      <rPr>
        <sz val="16"/>
        <rFont val="方正仿宋_GBK"/>
        <charset val="134"/>
      </rPr>
      <t>余户</t>
    </r>
    <r>
      <rPr>
        <sz val="16"/>
        <rFont val="Times New Roman"/>
        <charset val="134"/>
      </rPr>
      <t>40</t>
    </r>
    <r>
      <rPr>
        <sz val="16"/>
        <rFont val="方正仿宋_GBK"/>
        <charset val="134"/>
      </rPr>
      <t>余人的人身及住房安全，提高群众安全感，满意度，项目实施可带动</t>
    </r>
    <r>
      <rPr>
        <sz val="16"/>
        <rFont val="Times New Roman"/>
        <charset val="134"/>
      </rPr>
      <t>5</t>
    </r>
    <r>
      <rPr>
        <sz val="16"/>
        <rFont val="方正仿宋_GBK"/>
        <charset val="134"/>
      </rPr>
      <t>人以上群众务工，人均增收</t>
    </r>
    <r>
      <rPr>
        <sz val="16"/>
        <rFont val="Times New Roman"/>
        <charset val="134"/>
      </rPr>
      <t>3000</t>
    </r>
    <r>
      <rPr>
        <sz val="16"/>
        <rFont val="方正仿宋_GBK"/>
        <charset val="134"/>
      </rPr>
      <t>余元。</t>
    </r>
    <r>
      <rPr>
        <sz val="16"/>
        <rFont val="Times New Roman"/>
        <charset val="134"/>
      </rPr>
      <t xml:space="preserve">
</t>
    </r>
  </si>
  <si>
    <r>
      <rPr>
        <sz val="16"/>
        <rFont val="Times New Roman"/>
        <charset val="134"/>
      </rPr>
      <t>1.</t>
    </r>
    <r>
      <rPr>
        <sz val="16"/>
        <rFont val="方正仿宋_GBK"/>
        <charset val="134"/>
      </rPr>
      <t>群众参与</t>
    </r>
    <r>
      <rPr>
        <sz val="16"/>
        <rFont val="Times New Roman"/>
        <charset val="134"/>
      </rPr>
      <t>:10</t>
    </r>
    <r>
      <rPr>
        <sz val="16"/>
        <rFont val="方正仿宋_GBK"/>
        <charset val="134"/>
      </rPr>
      <t>余人参与前期项目确定会议、决议，</t>
    </r>
    <r>
      <rPr>
        <sz val="16"/>
        <rFont val="Times New Roman"/>
        <charset val="134"/>
      </rPr>
      <t>11</t>
    </r>
    <r>
      <rPr>
        <sz val="16"/>
        <rFont val="方正仿宋_GBK"/>
        <charset val="134"/>
      </rPr>
      <t>人参与入库项目的选择，</t>
    </r>
    <r>
      <rPr>
        <sz val="16"/>
        <rFont val="Times New Roman"/>
        <charset val="134"/>
      </rPr>
      <t>5</t>
    </r>
    <r>
      <rPr>
        <sz val="16"/>
        <rFont val="方正仿宋_GBK"/>
        <charset val="134"/>
      </rPr>
      <t>人参与项目实施过程中施工质量和资金使用的监督等。</t>
    </r>
    <r>
      <rPr>
        <sz val="16"/>
        <rFont val="Times New Roman"/>
        <charset val="134"/>
      </rPr>
      <t xml:space="preserve">
2.</t>
    </r>
    <r>
      <rPr>
        <sz val="16"/>
        <rFont val="方正仿宋_GBK"/>
        <charset val="134"/>
      </rPr>
      <t>利益联结机制：项目实施可带动</t>
    </r>
    <r>
      <rPr>
        <sz val="16"/>
        <rFont val="Times New Roman"/>
        <charset val="134"/>
      </rPr>
      <t>5</t>
    </r>
    <r>
      <rPr>
        <sz val="16"/>
        <rFont val="方正仿宋_GBK"/>
        <charset val="134"/>
      </rPr>
      <t>人以上务工增收，</t>
    </r>
    <r>
      <rPr>
        <sz val="16"/>
        <rFont val="Times New Roman"/>
        <charset val="134"/>
      </rPr>
      <t>150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天。</t>
    </r>
  </si>
  <si>
    <r>
      <rPr>
        <sz val="16"/>
        <rFont val="方正仿宋_GBK"/>
        <charset val="134"/>
      </rPr>
      <t>新建</t>
    </r>
    <r>
      <rPr>
        <sz val="16"/>
        <rFont val="Times New Roman"/>
        <charset val="134"/>
      </rPr>
      <t>2</t>
    </r>
    <r>
      <rPr>
        <sz val="16"/>
        <rFont val="方正仿宋_GBK"/>
        <charset val="134"/>
      </rPr>
      <t>级拦渣坝</t>
    </r>
    <r>
      <rPr>
        <sz val="16"/>
        <rFont val="Times New Roman"/>
        <charset val="134"/>
      </rPr>
      <t>1</t>
    </r>
    <r>
      <rPr>
        <sz val="16"/>
        <rFont val="方正仿宋_GBK"/>
        <charset val="134"/>
      </rPr>
      <t>座，对水毁河堤进行维修和护基。</t>
    </r>
  </si>
  <si>
    <r>
      <rPr>
        <sz val="16"/>
        <rFont val="方正仿宋_GBK"/>
        <charset val="134"/>
      </rPr>
      <t>新建</t>
    </r>
    <r>
      <rPr>
        <sz val="16"/>
        <rFont val="Times New Roman"/>
        <charset val="134"/>
      </rPr>
      <t>1</t>
    </r>
    <r>
      <rPr>
        <sz val="16"/>
        <rFont val="方正仿宋_GBK"/>
        <charset val="134"/>
      </rPr>
      <t>座</t>
    </r>
    <r>
      <rPr>
        <sz val="16"/>
        <rFont val="Times New Roman"/>
        <charset val="134"/>
      </rPr>
      <t>2</t>
    </r>
    <r>
      <rPr>
        <sz val="16"/>
        <rFont val="方正仿宋_GBK"/>
        <charset val="134"/>
      </rPr>
      <t>级拦渣坝</t>
    </r>
  </si>
  <si>
    <r>
      <rPr>
        <sz val="16"/>
        <rFont val="方正仿宋_GBK"/>
        <charset val="134"/>
      </rPr>
      <t>受益群众</t>
    </r>
    <r>
      <rPr>
        <sz val="16"/>
        <rFont val="Times New Roman"/>
        <charset val="134"/>
      </rPr>
      <t>10</t>
    </r>
    <r>
      <rPr>
        <sz val="16"/>
        <rFont val="方正仿宋_GBK"/>
        <charset val="134"/>
      </rPr>
      <t>余户，其中脱贫户</t>
    </r>
    <r>
      <rPr>
        <sz val="16"/>
        <rFont val="Times New Roman"/>
        <charset val="134"/>
      </rPr>
      <t>1</t>
    </r>
    <r>
      <rPr>
        <sz val="16"/>
        <rFont val="方正仿宋_GBK"/>
        <charset val="134"/>
      </rPr>
      <t>户</t>
    </r>
    <r>
      <rPr>
        <sz val="16"/>
        <rFont val="Times New Roman"/>
        <charset val="134"/>
      </rPr>
      <t xml:space="preserve">
</t>
    </r>
  </si>
  <si>
    <r>
      <rPr>
        <sz val="16"/>
        <rFont val="方正仿宋_GBK"/>
        <charset val="134"/>
      </rPr>
      <t>城口县</t>
    </r>
    <r>
      <rPr>
        <sz val="16"/>
        <rFont val="Times New Roman"/>
        <charset val="134"/>
      </rPr>
      <t>2024</t>
    </r>
    <r>
      <rPr>
        <sz val="16"/>
        <rFont val="方正仿宋_GBK"/>
        <charset val="134"/>
      </rPr>
      <t>年鸡鸣乡灯梁村二组产业用水项目</t>
    </r>
    <r>
      <rPr>
        <sz val="16"/>
        <rFont val="Times New Roman"/>
        <charset val="134"/>
      </rPr>
      <t xml:space="preserve">
</t>
    </r>
  </si>
  <si>
    <r>
      <rPr>
        <sz val="16"/>
        <rFont val="方正仿宋_GBK"/>
        <charset val="134"/>
      </rPr>
      <t>新建过滤池一口，</t>
    </r>
    <r>
      <rPr>
        <sz val="16"/>
        <rFont val="Times New Roman"/>
        <charset val="134"/>
      </rPr>
      <t>60</t>
    </r>
    <r>
      <rPr>
        <sz val="16"/>
        <rFont val="方正仿宋_GBK"/>
        <charset val="134"/>
      </rPr>
      <t>立方蓄水池一口，铺设</t>
    </r>
    <r>
      <rPr>
        <sz val="16"/>
        <rFont val="Times New Roman"/>
        <charset val="134"/>
      </rPr>
      <t>50</t>
    </r>
    <r>
      <rPr>
        <sz val="16"/>
        <rFont val="方正仿宋_GBK"/>
        <charset val="134"/>
      </rPr>
      <t>管道</t>
    </r>
    <r>
      <rPr>
        <sz val="16"/>
        <rFont val="Times New Roman"/>
        <charset val="134"/>
      </rPr>
      <t>4000</t>
    </r>
    <r>
      <rPr>
        <sz val="16"/>
        <rFont val="方正仿宋_GBK"/>
        <charset val="134"/>
      </rPr>
      <t>米，</t>
    </r>
    <r>
      <rPr>
        <sz val="16"/>
        <rFont val="Times New Roman"/>
        <charset val="134"/>
      </rPr>
      <t>25</t>
    </r>
    <r>
      <rPr>
        <sz val="16"/>
        <rFont val="方正仿宋_GBK"/>
        <charset val="134"/>
      </rPr>
      <t>管道</t>
    </r>
    <r>
      <rPr>
        <sz val="16"/>
        <rFont val="Times New Roman"/>
        <charset val="134"/>
      </rPr>
      <t>1000</t>
    </r>
    <r>
      <rPr>
        <sz val="16"/>
        <rFont val="方正仿宋_GBK"/>
        <charset val="134"/>
      </rPr>
      <t>米。</t>
    </r>
  </si>
  <si>
    <t>鸡鸣乡灯梁村</t>
  </si>
  <si>
    <r>
      <rPr>
        <sz val="16"/>
        <rFont val="方正仿宋_GBK"/>
        <charset val="134"/>
      </rPr>
      <t>通过实施产业用水项目，便于全村</t>
    </r>
    <r>
      <rPr>
        <sz val="16"/>
        <rFont val="Times New Roman"/>
        <charset val="134"/>
      </rPr>
      <t>18</t>
    </r>
    <r>
      <rPr>
        <sz val="16"/>
        <rFont val="方正仿宋_GBK"/>
        <charset val="134"/>
      </rPr>
      <t>户</t>
    </r>
    <r>
      <rPr>
        <sz val="16"/>
        <rFont val="Times New Roman"/>
        <charset val="134"/>
      </rPr>
      <t>60</t>
    </r>
    <r>
      <rPr>
        <sz val="16"/>
        <rFont val="方正仿宋_GBK"/>
        <charset val="134"/>
      </rPr>
      <t>人（其中脱贫户</t>
    </r>
    <r>
      <rPr>
        <sz val="16"/>
        <rFont val="Times New Roman"/>
        <charset val="134"/>
      </rPr>
      <t>5</t>
    </r>
    <r>
      <rPr>
        <sz val="16"/>
        <rFont val="方正仿宋_GBK"/>
        <charset val="134"/>
      </rPr>
      <t>户</t>
    </r>
    <r>
      <rPr>
        <sz val="16"/>
        <rFont val="Times New Roman"/>
        <charset val="134"/>
      </rPr>
      <t>20</t>
    </r>
    <r>
      <rPr>
        <sz val="16"/>
        <rFont val="方正仿宋_GBK"/>
        <charset val="134"/>
      </rPr>
      <t>人，）发展产业，为发展产业提供支撑。</t>
    </r>
  </si>
  <si>
    <r>
      <rPr>
        <sz val="16"/>
        <rFont val="Times New Roman"/>
        <charset val="134"/>
      </rPr>
      <t>1.</t>
    </r>
    <r>
      <rPr>
        <sz val="16"/>
        <rFont val="方正仿宋_GBK"/>
        <charset val="134"/>
      </rPr>
      <t>群众参与：</t>
    </r>
    <r>
      <rPr>
        <sz val="16"/>
        <rFont val="Times New Roman"/>
        <charset val="134"/>
      </rPr>
      <t>5</t>
    </r>
    <r>
      <rPr>
        <sz val="16"/>
        <rFont val="方正仿宋_GBK"/>
        <charset val="134"/>
      </rPr>
      <t>人参与前期项目确定会议、决议，</t>
    </r>
    <r>
      <rPr>
        <sz val="16"/>
        <rFont val="Times New Roman"/>
        <charset val="134"/>
      </rPr>
      <t>5</t>
    </r>
    <r>
      <rPr>
        <sz val="16"/>
        <rFont val="方正仿宋_GBK"/>
        <charset val="134"/>
      </rPr>
      <t>人参与入库项目的选择，</t>
    </r>
    <r>
      <rPr>
        <sz val="16"/>
        <rFont val="Times New Roman"/>
        <charset val="134"/>
      </rPr>
      <t>5</t>
    </r>
    <r>
      <rPr>
        <sz val="16"/>
        <rFont val="方正仿宋_GBK"/>
        <charset val="134"/>
      </rPr>
      <t>人参与项目实施过程中施工质量和资金使用的监督。</t>
    </r>
    <r>
      <rPr>
        <sz val="16"/>
        <rFont val="Times New Roman"/>
        <charset val="134"/>
      </rPr>
      <t xml:space="preserve">
2.</t>
    </r>
    <r>
      <rPr>
        <sz val="16"/>
        <rFont val="方正仿宋_GBK"/>
        <charset val="134"/>
      </rPr>
      <t>利益联结：通过实施项目给</t>
    </r>
    <r>
      <rPr>
        <sz val="16"/>
        <rFont val="Times New Roman"/>
        <charset val="134"/>
      </rPr>
      <t>18</t>
    </r>
    <r>
      <rPr>
        <sz val="16"/>
        <rFont val="方正仿宋_GBK"/>
        <charset val="134"/>
      </rPr>
      <t>户农户带来产业用水便利，增加</t>
    </r>
    <r>
      <rPr>
        <sz val="16"/>
        <rFont val="Times New Roman"/>
        <charset val="134"/>
      </rPr>
      <t>5</t>
    </r>
    <r>
      <rPr>
        <sz val="16"/>
        <rFont val="方正仿宋_GBK"/>
        <charset val="134"/>
      </rPr>
      <t>户脱贫户生产收入。提供</t>
    </r>
    <r>
      <rPr>
        <sz val="16"/>
        <rFont val="Times New Roman"/>
        <charset val="134"/>
      </rPr>
      <t>6</t>
    </r>
    <r>
      <rPr>
        <sz val="16"/>
        <rFont val="方正仿宋_GBK"/>
        <charset val="134"/>
      </rPr>
      <t>个就业岗位，增加工资性收入</t>
    </r>
    <r>
      <rPr>
        <sz val="16"/>
        <rFont val="Times New Roman"/>
        <charset val="134"/>
      </rPr>
      <t>150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天。</t>
    </r>
  </si>
  <si>
    <r>
      <rPr>
        <sz val="16"/>
        <rFont val="方正仿宋_GBK"/>
        <charset val="134"/>
      </rPr>
      <t>新建过滤池</t>
    </r>
    <r>
      <rPr>
        <sz val="16"/>
        <rFont val="Times New Roman"/>
        <charset val="134"/>
      </rPr>
      <t>1</t>
    </r>
    <r>
      <rPr>
        <sz val="16"/>
        <rFont val="方正仿宋_GBK"/>
        <charset val="134"/>
      </rPr>
      <t>口、蓄水池</t>
    </r>
    <r>
      <rPr>
        <sz val="16"/>
        <rFont val="Times New Roman"/>
        <charset val="134"/>
      </rPr>
      <t>1</t>
    </r>
    <r>
      <rPr>
        <sz val="16"/>
        <rFont val="方正仿宋_GBK"/>
        <charset val="134"/>
      </rPr>
      <t>口、铺设管道</t>
    </r>
    <r>
      <rPr>
        <sz val="16"/>
        <rFont val="Times New Roman"/>
        <charset val="134"/>
      </rPr>
      <t>5000</t>
    </r>
    <r>
      <rPr>
        <sz val="16"/>
        <rFont val="方正仿宋_GBK"/>
        <charset val="134"/>
      </rPr>
      <t>米，便于发展产业，增加收入。</t>
    </r>
  </si>
  <si>
    <r>
      <rPr>
        <sz val="16"/>
        <rFont val="方正仿宋_GBK"/>
        <charset val="134"/>
      </rPr>
      <t>新建过滤池</t>
    </r>
    <r>
      <rPr>
        <sz val="16"/>
        <rFont val="Times New Roman"/>
        <charset val="134"/>
      </rPr>
      <t>1</t>
    </r>
    <r>
      <rPr>
        <sz val="16"/>
        <rFont val="方正仿宋_GBK"/>
        <charset val="134"/>
      </rPr>
      <t>口、蓄水池</t>
    </r>
    <r>
      <rPr>
        <sz val="16"/>
        <rFont val="Times New Roman"/>
        <charset val="134"/>
      </rPr>
      <t>1</t>
    </r>
    <r>
      <rPr>
        <sz val="16"/>
        <rFont val="方正仿宋_GBK"/>
        <charset val="134"/>
      </rPr>
      <t>口、铺设管道</t>
    </r>
    <r>
      <rPr>
        <sz val="16"/>
        <rFont val="Times New Roman"/>
        <charset val="134"/>
      </rPr>
      <t>5000</t>
    </r>
    <r>
      <rPr>
        <sz val="16"/>
        <rFont val="方正仿宋_GBK"/>
        <charset val="134"/>
      </rPr>
      <t>米，全村</t>
    </r>
    <r>
      <rPr>
        <sz val="16"/>
        <rFont val="Times New Roman"/>
        <charset val="134"/>
      </rPr>
      <t>18</t>
    </r>
    <r>
      <rPr>
        <sz val="16"/>
        <rFont val="方正仿宋_GBK"/>
        <charset val="134"/>
      </rPr>
      <t>户</t>
    </r>
    <r>
      <rPr>
        <sz val="16"/>
        <rFont val="Times New Roman"/>
        <charset val="134"/>
      </rPr>
      <t>60</t>
    </r>
    <r>
      <rPr>
        <sz val="16"/>
        <rFont val="方正仿宋_GBK"/>
        <charset val="134"/>
      </rPr>
      <t>人（其中脱贫户</t>
    </r>
    <r>
      <rPr>
        <sz val="16"/>
        <rFont val="Times New Roman"/>
        <charset val="134"/>
      </rPr>
      <t>5</t>
    </r>
    <r>
      <rPr>
        <sz val="16"/>
        <rFont val="方正仿宋_GBK"/>
        <charset val="134"/>
      </rPr>
      <t>户</t>
    </r>
    <r>
      <rPr>
        <sz val="16"/>
        <rFont val="Times New Roman"/>
        <charset val="134"/>
      </rPr>
      <t>20</t>
    </r>
    <r>
      <rPr>
        <sz val="16"/>
        <rFont val="方正仿宋_GBK"/>
        <charset val="134"/>
      </rPr>
      <t>人，）发展产业，增加收入</t>
    </r>
  </si>
  <si>
    <r>
      <rPr>
        <sz val="16"/>
        <rFont val="方正仿宋_GBK"/>
        <charset val="134"/>
      </rPr>
      <t>项目总投资</t>
    </r>
    <r>
      <rPr>
        <sz val="16"/>
        <rFont val="Times New Roman"/>
        <charset val="134"/>
      </rPr>
      <t>≤60</t>
    </r>
    <r>
      <rPr>
        <sz val="16"/>
        <rFont val="方正仿宋_GBK"/>
        <charset val="134"/>
      </rPr>
      <t>万元</t>
    </r>
  </si>
  <si>
    <t>促进产业发展，使群众增收，为发展产业提供支撑。</t>
  </si>
  <si>
    <r>
      <rPr>
        <sz val="16"/>
        <rFont val="方正仿宋_GBK"/>
        <charset val="134"/>
      </rPr>
      <t>受益</t>
    </r>
    <r>
      <rPr>
        <sz val="16"/>
        <rFont val="Times New Roman"/>
        <charset val="134"/>
      </rPr>
      <t>18</t>
    </r>
    <r>
      <rPr>
        <sz val="16"/>
        <rFont val="方正仿宋_GBK"/>
        <charset val="134"/>
      </rPr>
      <t>户</t>
    </r>
    <r>
      <rPr>
        <sz val="16"/>
        <rFont val="Times New Roman"/>
        <charset val="134"/>
      </rPr>
      <t>60</t>
    </r>
    <r>
      <rPr>
        <sz val="16"/>
        <rFont val="方正仿宋_GBK"/>
        <charset val="134"/>
      </rPr>
      <t>人</t>
    </r>
  </si>
  <si>
    <r>
      <rPr>
        <sz val="16"/>
        <rFont val="方正仿宋_GBK"/>
        <charset val="134"/>
      </rPr>
      <t>使用年限</t>
    </r>
    <r>
      <rPr>
        <sz val="16"/>
        <rFont val="Times New Roman"/>
        <charset val="134"/>
      </rPr>
      <t>≥20</t>
    </r>
    <r>
      <rPr>
        <sz val="16"/>
        <rFont val="方正仿宋_GBK"/>
        <charset val="134"/>
      </rPr>
      <t>年</t>
    </r>
  </si>
  <si>
    <r>
      <rPr>
        <sz val="16"/>
        <rFont val="方正仿宋_GBK"/>
        <charset val="134"/>
      </rPr>
      <t>城口县</t>
    </r>
    <r>
      <rPr>
        <sz val="16"/>
        <rFont val="Times New Roman"/>
        <charset val="134"/>
      </rPr>
      <t>2024</t>
    </r>
    <r>
      <rPr>
        <sz val="16"/>
        <rFont val="方正仿宋_GBK"/>
        <charset val="134"/>
      </rPr>
      <t>年周溪乡农村人居环境综合整治项目</t>
    </r>
  </si>
  <si>
    <r>
      <rPr>
        <sz val="16"/>
        <rFont val="方正仿宋_GBK"/>
        <charset val="134"/>
      </rPr>
      <t>新建农户聚集地垃圾分类投放亭</t>
    </r>
    <r>
      <rPr>
        <sz val="16"/>
        <rFont val="Times New Roman"/>
        <charset val="134"/>
      </rPr>
      <t>10</t>
    </r>
    <r>
      <rPr>
        <sz val="16"/>
        <rFont val="方正仿宋_GBK"/>
        <charset val="134"/>
      </rPr>
      <t>处，补齐农村垃圾基础设施并配备一定数量的垃圾桶；通过奖补</t>
    </r>
    <r>
      <rPr>
        <sz val="16"/>
        <rFont val="Times New Roman"/>
        <charset val="134"/>
      </rPr>
      <t>(</t>
    </r>
    <r>
      <rPr>
        <sz val="16"/>
        <rFont val="方正仿宋_GBK"/>
        <charset val="134"/>
      </rPr>
      <t>农户投工投劳</t>
    </r>
    <r>
      <rPr>
        <sz val="16"/>
        <rFont val="Times New Roman"/>
        <charset val="134"/>
      </rPr>
      <t>)</t>
    </r>
    <r>
      <rPr>
        <sz val="16"/>
        <rFont val="方正仿宋_GBK"/>
        <charset val="134"/>
      </rPr>
      <t>的方式，整治农户院坝</t>
    </r>
    <r>
      <rPr>
        <sz val="16"/>
        <rFont val="Times New Roman"/>
        <charset val="134"/>
      </rPr>
      <t>500</t>
    </r>
    <r>
      <rPr>
        <sz val="16"/>
        <rFont val="方正仿宋_GBK"/>
        <charset val="134"/>
      </rPr>
      <t>平方米，入户路硬化，阴阳二沟、边沟清理等。（具体建设内容以实际建设和验收为准）</t>
    </r>
  </si>
  <si>
    <t>周溪乡</t>
  </si>
  <si>
    <r>
      <rPr>
        <sz val="16"/>
        <rFont val="方正仿宋_GBK"/>
        <charset val="134"/>
      </rPr>
      <t>通过项目实施，改善约</t>
    </r>
    <r>
      <rPr>
        <sz val="16"/>
        <rFont val="Times New Roman"/>
        <charset val="134"/>
      </rPr>
      <t>50</t>
    </r>
    <r>
      <rPr>
        <sz val="16"/>
        <rFont val="方正仿宋_GBK"/>
        <charset val="134"/>
      </rPr>
      <t>余户村民居住环境、生产生活质量、增加幸福感与满意度；建立长效清洁机制，提升居民清洁卫生文明意识，加快从干净整洁向美丽宜居升级。项目总受益人口达</t>
    </r>
    <r>
      <rPr>
        <sz val="16"/>
        <rFont val="Times New Roman"/>
        <charset val="134"/>
      </rPr>
      <t>100</t>
    </r>
    <r>
      <rPr>
        <sz val="16"/>
        <rFont val="方正仿宋_GBK"/>
        <charset val="134"/>
      </rPr>
      <t>余人，其中脱贫人口和监测对象</t>
    </r>
    <r>
      <rPr>
        <sz val="16"/>
        <rFont val="Times New Roman"/>
        <charset val="134"/>
      </rPr>
      <t>30</t>
    </r>
    <r>
      <rPr>
        <sz val="16"/>
        <rFont val="方正仿宋_GBK"/>
        <charset val="134"/>
      </rPr>
      <t>余人。</t>
    </r>
  </si>
  <si>
    <r>
      <rPr>
        <sz val="16"/>
        <rFont val="方正仿宋_GBK"/>
        <charset val="134"/>
      </rPr>
      <t>一、群众参与</t>
    </r>
    <r>
      <rPr>
        <sz val="16"/>
        <rFont val="Times New Roman"/>
        <charset val="134"/>
      </rPr>
      <t>:20</t>
    </r>
    <r>
      <rPr>
        <sz val="16"/>
        <rFont val="方正仿宋_GBK"/>
        <charset val="134"/>
      </rPr>
      <t>余人参与前期项目确定会议、决议，</t>
    </r>
    <r>
      <rPr>
        <sz val="16"/>
        <rFont val="Times New Roman"/>
        <charset val="134"/>
      </rPr>
      <t>10</t>
    </r>
    <r>
      <rPr>
        <sz val="16"/>
        <rFont val="方正仿宋_GBK"/>
        <charset val="134"/>
      </rPr>
      <t>余人参与入库项目的选择，</t>
    </r>
    <r>
      <rPr>
        <sz val="16"/>
        <rFont val="Times New Roman"/>
        <charset val="134"/>
      </rPr>
      <t>10</t>
    </r>
    <r>
      <rPr>
        <sz val="16"/>
        <rFont val="方正仿宋_GBK"/>
        <charset val="134"/>
      </rPr>
      <t>余人参与项目实施过程中施工质量和资金使用的监督等。</t>
    </r>
    <r>
      <rPr>
        <sz val="16"/>
        <rFont val="Times New Roman"/>
        <charset val="134"/>
      </rPr>
      <t xml:space="preserve">
</t>
    </r>
    <r>
      <rPr>
        <sz val="16"/>
        <rFont val="方正仿宋_GBK"/>
        <charset val="134"/>
      </rPr>
      <t>二、利益联结机制：项目实施可带动</t>
    </r>
    <r>
      <rPr>
        <sz val="16"/>
        <rFont val="Times New Roman"/>
        <charset val="134"/>
      </rPr>
      <t>10</t>
    </r>
    <r>
      <rPr>
        <sz val="16"/>
        <rFont val="方正仿宋_GBK"/>
        <charset val="134"/>
      </rPr>
      <t>余人务工增收，</t>
    </r>
    <r>
      <rPr>
        <sz val="16"/>
        <rFont val="Times New Roman"/>
        <charset val="134"/>
      </rPr>
      <t>100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天。</t>
    </r>
  </si>
  <si>
    <r>
      <rPr>
        <sz val="16"/>
        <rFont val="方正仿宋_GBK"/>
        <charset val="134"/>
      </rPr>
      <t>新建垃圾分类投放亭</t>
    </r>
    <r>
      <rPr>
        <sz val="16"/>
        <rFont val="Times New Roman"/>
        <charset val="134"/>
      </rPr>
      <t>10</t>
    </r>
    <r>
      <rPr>
        <sz val="16"/>
        <rFont val="方正仿宋_GBK"/>
        <charset val="134"/>
      </rPr>
      <t>处，并配备一定数量的垃圾桶；通过奖补</t>
    </r>
    <r>
      <rPr>
        <sz val="16"/>
        <rFont val="Times New Roman"/>
        <charset val="134"/>
      </rPr>
      <t>(</t>
    </r>
    <r>
      <rPr>
        <sz val="16"/>
        <rFont val="方正仿宋_GBK"/>
        <charset val="134"/>
      </rPr>
      <t>农户投工投劳</t>
    </r>
    <r>
      <rPr>
        <sz val="16"/>
        <rFont val="Times New Roman"/>
        <charset val="134"/>
      </rPr>
      <t>)</t>
    </r>
    <r>
      <rPr>
        <sz val="16"/>
        <rFont val="方正仿宋_GBK"/>
        <charset val="134"/>
      </rPr>
      <t>的方式，整治农户院坝，入户路，阴阳二沟等。</t>
    </r>
  </si>
  <si>
    <r>
      <rPr>
        <sz val="16"/>
        <rFont val="方正仿宋_GBK"/>
        <charset val="134"/>
      </rPr>
      <t>农户聚集地垃圾分类投放亭</t>
    </r>
    <r>
      <rPr>
        <sz val="16"/>
        <rFont val="Times New Roman"/>
        <charset val="134"/>
      </rPr>
      <t>10</t>
    </r>
    <r>
      <rPr>
        <sz val="16"/>
        <rFont val="方正仿宋_GBK"/>
        <charset val="134"/>
      </rPr>
      <t>处，整治农户院坝</t>
    </r>
    <r>
      <rPr>
        <sz val="16"/>
        <rFont val="Times New Roman"/>
        <charset val="134"/>
      </rPr>
      <t>500</t>
    </r>
    <r>
      <rPr>
        <sz val="16"/>
        <rFont val="方正仿宋_GBK"/>
        <charset val="134"/>
      </rPr>
      <t>平方，入户路硬化，阴阳二沟等。</t>
    </r>
  </si>
  <si>
    <r>
      <rPr>
        <sz val="16"/>
        <rFont val="方正仿宋_GBK"/>
        <charset val="134"/>
      </rPr>
      <t>院坝整治、入户路硬化、沟渠清理</t>
    </r>
    <r>
      <rPr>
        <sz val="16"/>
        <rFont val="Times New Roman"/>
        <charset val="134"/>
      </rPr>
      <t>≤112</t>
    </r>
    <r>
      <rPr>
        <sz val="16"/>
        <rFont val="方正仿宋_GBK"/>
        <charset val="134"/>
      </rPr>
      <t>元</t>
    </r>
    <r>
      <rPr>
        <sz val="16"/>
        <rFont val="Times New Roman"/>
        <charset val="134"/>
      </rPr>
      <t>/</t>
    </r>
    <r>
      <rPr>
        <sz val="16"/>
        <rFont val="方正仿宋_GBK"/>
        <charset val="134"/>
      </rPr>
      <t>平方米</t>
    </r>
  </si>
  <si>
    <r>
      <rPr>
        <sz val="16"/>
        <rFont val="方正仿宋_GBK"/>
        <charset val="134"/>
      </rPr>
      <t>带动群众务工增加收入</t>
    </r>
    <r>
      <rPr>
        <sz val="16"/>
        <rFont val="Times New Roman"/>
        <charset val="134"/>
      </rPr>
      <t>100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天</t>
    </r>
  </si>
  <si>
    <r>
      <rPr>
        <sz val="16"/>
        <rFont val="方正仿宋_GBK"/>
        <charset val="134"/>
      </rPr>
      <t>受益人口</t>
    </r>
    <r>
      <rPr>
        <sz val="16"/>
        <rFont val="Times New Roman"/>
        <charset val="134"/>
      </rPr>
      <t>120</t>
    </r>
    <r>
      <rPr>
        <sz val="16"/>
        <rFont val="方正仿宋_GBK"/>
        <charset val="134"/>
      </rPr>
      <t>余人，其中脱贫户</t>
    </r>
    <r>
      <rPr>
        <sz val="16"/>
        <rFont val="Times New Roman"/>
        <charset val="134"/>
      </rPr>
      <t>30</t>
    </r>
    <r>
      <rPr>
        <sz val="16"/>
        <rFont val="方正仿宋_GBK"/>
        <charset val="134"/>
      </rPr>
      <t>人</t>
    </r>
  </si>
  <si>
    <r>
      <rPr>
        <sz val="16"/>
        <rFont val="方正仿宋_GBK"/>
        <charset val="134"/>
      </rPr>
      <t>使用年限</t>
    </r>
    <r>
      <rPr>
        <sz val="16"/>
        <rFont val="Times New Roman"/>
        <charset val="134"/>
      </rPr>
      <t>≥20</t>
    </r>
    <r>
      <rPr>
        <sz val="16"/>
        <rFont val="方正仿宋_GBK"/>
        <charset val="134"/>
      </rPr>
      <t>年</t>
    </r>
    <r>
      <rPr>
        <sz val="16"/>
        <rFont val="Times New Roman"/>
        <charset val="134"/>
      </rPr>
      <t xml:space="preserve"> </t>
    </r>
  </si>
  <si>
    <t>周溪乡人民政府</t>
  </si>
  <si>
    <t>侯凯龄</t>
  </si>
  <si>
    <r>
      <rPr>
        <sz val="16"/>
        <rFont val="方正仿宋_GBK"/>
        <charset val="134"/>
      </rPr>
      <t>城口县</t>
    </r>
    <r>
      <rPr>
        <sz val="16"/>
        <rFont val="Times New Roman"/>
        <charset val="134"/>
      </rPr>
      <t>2024</t>
    </r>
    <r>
      <rPr>
        <sz val="16"/>
        <rFont val="方正仿宋_GBK"/>
        <charset val="134"/>
      </rPr>
      <t>年周溪乡水稻基地农文旅融合发展项目二期</t>
    </r>
  </si>
  <si>
    <r>
      <rPr>
        <sz val="16"/>
        <rFont val="方正仿宋_GBK"/>
        <charset val="134"/>
      </rPr>
      <t>发展水稻基地种植水稻</t>
    </r>
    <r>
      <rPr>
        <sz val="16"/>
        <rFont val="Times New Roman"/>
        <charset val="134"/>
      </rPr>
      <t>200</t>
    </r>
    <r>
      <rPr>
        <sz val="16"/>
        <rFont val="方正仿宋_GBK"/>
        <charset val="134"/>
      </rPr>
      <t>亩，按照行业主管部门备案批复执行补助，对堰渠维修</t>
    </r>
    <r>
      <rPr>
        <sz val="16"/>
        <rFont val="Times New Roman"/>
        <charset val="134"/>
      </rPr>
      <t>2km</t>
    </r>
    <r>
      <rPr>
        <sz val="16"/>
        <rFont val="方正仿宋_GBK"/>
        <charset val="134"/>
      </rPr>
      <t>，维修取水口、蓄水池，建设灌溉设施、产业基地等（含农业机房、生产加工房等）。（具体以行业主管部门备案实施为准）</t>
    </r>
  </si>
  <si>
    <t>周溪乡大榜村、龙丰村</t>
  </si>
  <si>
    <r>
      <rPr>
        <sz val="16"/>
        <rFont val="方正仿宋_GBK"/>
        <charset val="134"/>
      </rPr>
      <t>项目实施有利于周溪冷水米产业发展，通过种植水稻补助的方式，持续推进水稻产业发展，巩固发展成果；丰富产业类型，提高群众收入，增加产业技能；带动</t>
    </r>
    <r>
      <rPr>
        <sz val="16"/>
        <rFont val="Times New Roman"/>
        <charset val="134"/>
      </rPr>
      <t>10</t>
    </r>
    <r>
      <rPr>
        <sz val="16"/>
        <rFont val="方正仿宋_GBK"/>
        <charset val="134"/>
      </rPr>
      <t>余名脱贫群众务工，人均增收</t>
    </r>
    <r>
      <rPr>
        <sz val="16"/>
        <rFont val="Times New Roman"/>
        <charset val="134"/>
      </rPr>
      <t>2000</t>
    </r>
    <r>
      <rPr>
        <sz val="16"/>
        <rFont val="方正仿宋_GBK"/>
        <charset val="134"/>
      </rPr>
      <t>余元。同时提供各类活</t>
    </r>
    <r>
      <rPr>
        <sz val="16"/>
        <rFont val="Times New Roman"/>
        <charset val="134"/>
      </rPr>
      <t>2</t>
    </r>
    <r>
      <rPr>
        <sz val="16"/>
        <rFont val="方正仿宋_GBK"/>
        <charset val="134"/>
      </rPr>
      <t>次</t>
    </r>
    <r>
      <rPr>
        <sz val="16"/>
        <rFont val="Times New Roman"/>
        <charset val="134"/>
      </rPr>
      <t>/</t>
    </r>
    <r>
      <rPr>
        <sz val="16"/>
        <rFont val="方正仿宋_GBK"/>
        <charset val="134"/>
      </rPr>
      <t>年，提供场地和青少儿活动基地各</t>
    </r>
    <r>
      <rPr>
        <sz val="16"/>
        <rFont val="Times New Roman"/>
        <charset val="134"/>
      </rPr>
      <t>1</t>
    </r>
    <r>
      <rPr>
        <sz val="16"/>
        <rFont val="方正仿宋_GBK"/>
        <charset val="134"/>
      </rPr>
      <t>个，项目实施带动周边群众务工增收</t>
    </r>
    <r>
      <rPr>
        <sz val="16"/>
        <rFont val="Times New Roman"/>
        <charset val="134"/>
      </rPr>
      <t>100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天，项目实施受益人口达</t>
    </r>
    <r>
      <rPr>
        <sz val="16"/>
        <rFont val="Times New Roman"/>
        <charset val="134"/>
      </rPr>
      <t>60</t>
    </r>
    <r>
      <rPr>
        <sz val="16"/>
        <rFont val="方正仿宋_GBK"/>
        <charset val="134"/>
      </rPr>
      <t>余人，其中脱贫人口</t>
    </r>
    <r>
      <rPr>
        <sz val="16"/>
        <rFont val="Times New Roman"/>
        <charset val="134"/>
      </rPr>
      <t>10</t>
    </r>
    <r>
      <rPr>
        <sz val="16"/>
        <rFont val="方正仿宋_GBK"/>
        <charset val="134"/>
      </rPr>
      <t>余人。</t>
    </r>
  </si>
  <si>
    <r>
      <rPr>
        <sz val="16"/>
        <rFont val="方正仿宋_GBK"/>
        <charset val="134"/>
      </rPr>
      <t>一、群众参与</t>
    </r>
    <r>
      <rPr>
        <sz val="16"/>
        <rFont val="Times New Roman"/>
        <charset val="134"/>
      </rPr>
      <t>:15</t>
    </r>
    <r>
      <rPr>
        <sz val="16"/>
        <rFont val="方正仿宋_GBK"/>
        <charset val="134"/>
      </rPr>
      <t>余人参与前期项目确定会议、决议，</t>
    </r>
    <r>
      <rPr>
        <sz val="16"/>
        <rFont val="Times New Roman"/>
        <charset val="134"/>
      </rPr>
      <t>10</t>
    </r>
    <r>
      <rPr>
        <sz val="16"/>
        <rFont val="方正仿宋_GBK"/>
        <charset val="134"/>
      </rPr>
      <t>人参与入库项目的选择，</t>
    </r>
    <r>
      <rPr>
        <sz val="16"/>
        <rFont val="Times New Roman"/>
        <charset val="134"/>
      </rPr>
      <t>10</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项目实施可带动</t>
    </r>
    <r>
      <rPr>
        <sz val="16"/>
        <rFont val="Times New Roman"/>
        <charset val="134"/>
      </rPr>
      <t>10</t>
    </r>
    <r>
      <rPr>
        <sz val="16"/>
        <rFont val="方正仿宋_GBK"/>
        <charset val="134"/>
      </rPr>
      <t>余人务工增收，</t>
    </r>
    <r>
      <rPr>
        <sz val="16"/>
        <rFont val="Times New Roman"/>
        <charset val="134"/>
      </rPr>
      <t>100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天。</t>
    </r>
    <r>
      <rPr>
        <sz val="16"/>
        <rFont val="Times New Roman"/>
        <charset val="134"/>
      </rPr>
      <t>2.</t>
    </r>
    <r>
      <rPr>
        <sz val="16"/>
        <rFont val="方正仿宋_GBK"/>
        <charset val="134"/>
      </rPr>
      <t>项目建成后可提供就业岗位</t>
    </r>
    <r>
      <rPr>
        <sz val="16"/>
        <rFont val="Times New Roman"/>
        <charset val="134"/>
      </rPr>
      <t>5</t>
    </r>
    <r>
      <rPr>
        <sz val="16"/>
        <rFont val="方正仿宋_GBK"/>
        <charset val="134"/>
      </rPr>
      <t>个，</t>
    </r>
    <r>
      <rPr>
        <sz val="16"/>
        <rFont val="Times New Roman"/>
        <charset val="134"/>
      </rPr>
      <t>80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天。</t>
    </r>
  </si>
  <si>
    <r>
      <rPr>
        <sz val="16"/>
        <rFont val="方正仿宋_GBK"/>
        <charset val="134"/>
      </rPr>
      <t>对水稻种植户按照行业主管部门备案批复执行补助，对堰渠维修</t>
    </r>
    <r>
      <rPr>
        <sz val="16"/>
        <rFont val="Times New Roman"/>
        <charset val="134"/>
      </rPr>
      <t>2km</t>
    </r>
    <r>
      <rPr>
        <sz val="16"/>
        <rFont val="方正仿宋_GBK"/>
        <charset val="134"/>
      </rPr>
      <t>，维修取水口、蓄水池、农耕文化基地打造、文旅活动设施建设、产业基地智慧系统等（含智慧农业机房、展示平台建设）。</t>
    </r>
  </si>
  <si>
    <r>
      <rPr>
        <sz val="16"/>
        <rFont val="方正仿宋_GBK"/>
        <charset val="134"/>
      </rPr>
      <t>堰渠维修</t>
    </r>
    <r>
      <rPr>
        <sz val="16"/>
        <rFont val="Times New Roman"/>
        <charset val="134"/>
      </rPr>
      <t>2km</t>
    </r>
    <r>
      <rPr>
        <sz val="16"/>
        <rFont val="方正仿宋_GBK"/>
        <charset val="134"/>
      </rPr>
      <t>，维修取水口、蓄水池、农耕文化基地打造、文旅活动设施建设、产业基地智慧系统等（含智慧农业机房、展示平台建设）。</t>
    </r>
  </si>
  <si>
    <r>
      <rPr>
        <sz val="16"/>
        <rFont val="方正仿宋_GBK"/>
        <charset val="134"/>
      </rPr>
      <t>项目验收合格率</t>
    </r>
    <r>
      <rPr>
        <sz val="16"/>
        <rFont val="Times New Roman"/>
        <charset val="134"/>
      </rPr>
      <t>100%</t>
    </r>
    <r>
      <rPr>
        <sz val="16"/>
        <rFont val="方正仿宋_GBK"/>
        <charset val="134"/>
      </rPr>
      <t>。</t>
    </r>
  </si>
  <si>
    <r>
      <rPr>
        <sz val="16"/>
        <rFont val="方正仿宋_GBK"/>
        <charset val="134"/>
      </rPr>
      <t>堰渠维修</t>
    </r>
    <r>
      <rPr>
        <sz val="16"/>
        <rFont val="Times New Roman"/>
        <charset val="134"/>
      </rPr>
      <t>≤100</t>
    </r>
    <r>
      <rPr>
        <sz val="16"/>
        <rFont val="方正仿宋_GBK"/>
        <charset val="134"/>
      </rPr>
      <t>元</t>
    </r>
    <r>
      <rPr>
        <sz val="16"/>
        <rFont val="Times New Roman"/>
        <charset val="134"/>
      </rPr>
      <t>/km</t>
    </r>
  </si>
  <si>
    <r>
      <rPr>
        <sz val="16"/>
        <rFont val="方正仿宋_GBK"/>
        <charset val="134"/>
      </rPr>
      <t>受益人口</t>
    </r>
    <r>
      <rPr>
        <sz val="16"/>
        <rFont val="Times New Roman"/>
        <charset val="134"/>
      </rPr>
      <t>50</t>
    </r>
    <r>
      <rPr>
        <sz val="16"/>
        <rFont val="方正仿宋_GBK"/>
        <charset val="134"/>
      </rPr>
      <t>人，其中脱贫户</t>
    </r>
    <r>
      <rPr>
        <sz val="16"/>
        <rFont val="Times New Roman"/>
        <charset val="134"/>
      </rPr>
      <t>15</t>
    </r>
    <r>
      <rPr>
        <sz val="16"/>
        <rFont val="方正仿宋_GBK"/>
        <charset val="134"/>
      </rPr>
      <t>人</t>
    </r>
  </si>
  <si>
    <r>
      <rPr>
        <sz val="16"/>
        <rFont val="方正仿宋_GBK"/>
        <charset val="134"/>
      </rPr>
      <t>使用年限</t>
    </r>
    <r>
      <rPr>
        <sz val="16"/>
        <rFont val="Times New Roman"/>
        <charset val="134"/>
      </rPr>
      <t>≥10</t>
    </r>
    <r>
      <rPr>
        <sz val="16"/>
        <rFont val="方正仿宋_GBK"/>
        <charset val="134"/>
      </rPr>
      <t>年</t>
    </r>
    <r>
      <rPr>
        <sz val="16"/>
        <rFont val="Times New Roman"/>
        <charset val="134"/>
      </rPr>
      <t xml:space="preserve"> </t>
    </r>
  </si>
  <si>
    <r>
      <rPr>
        <sz val="16"/>
        <rFont val="方正仿宋_GBK"/>
        <charset val="134"/>
      </rPr>
      <t>城口县</t>
    </r>
    <r>
      <rPr>
        <sz val="16"/>
        <rFont val="Times New Roman"/>
        <charset val="134"/>
      </rPr>
      <t>2024</t>
    </r>
    <r>
      <rPr>
        <sz val="16"/>
        <rFont val="方正仿宋_GBK"/>
        <charset val="134"/>
      </rPr>
      <t>年周溪乡索桥建设项目</t>
    </r>
  </si>
  <si>
    <r>
      <rPr>
        <sz val="16"/>
        <rFont val="方正仿宋_GBK"/>
        <charset val="134"/>
      </rPr>
      <t>青坪村、大榜村各建设产业索桥一座跨约</t>
    </r>
    <r>
      <rPr>
        <sz val="16"/>
        <rFont val="Times New Roman"/>
        <charset val="134"/>
      </rPr>
      <t>30</t>
    </r>
    <r>
      <rPr>
        <sz val="16"/>
        <rFont val="方正仿宋_GBK"/>
        <charset val="134"/>
      </rPr>
      <t>米，宽</t>
    </r>
    <r>
      <rPr>
        <sz val="16"/>
        <rFont val="Times New Roman"/>
        <charset val="134"/>
      </rPr>
      <t>2</t>
    </r>
    <r>
      <rPr>
        <sz val="16"/>
        <rFont val="方正仿宋_GBK"/>
        <charset val="134"/>
      </rPr>
      <t>米，建设引桥及挡墙</t>
    </r>
    <r>
      <rPr>
        <sz val="16"/>
        <rFont val="Times New Roman"/>
        <charset val="134"/>
      </rPr>
      <t>600</t>
    </r>
    <r>
      <rPr>
        <sz val="16"/>
        <rFont val="方正仿宋_GBK"/>
        <charset val="134"/>
      </rPr>
      <t>立方米等（以最终设计为准</t>
    </r>
    <r>
      <rPr>
        <sz val="16"/>
        <rFont val="Times New Roman"/>
        <charset val="134"/>
      </rPr>
      <t>)</t>
    </r>
    <r>
      <rPr>
        <sz val="16"/>
        <rFont val="方正仿宋_GBK"/>
        <charset val="134"/>
      </rPr>
      <t>。</t>
    </r>
  </si>
  <si>
    <r>
      <rPr>
        <sz val="16"/>
        <rFont val="方正仿宋_GBK"/>
        <charset val="134"/>
      </rPr>
      <t>通过新建索桥，解决</t>
    </r>
    <r>
      <rPr>
        <sz val="16"/>
        <rFont val="Times New Roman"/>
        <charset val="134"/>
      </rPr>
      <t>30</t>
    </r>
    <r>
      <rPr>
        <sz val="16"/>
        <rFont val="方正仿宋_GBK"/>
        <charset val="134"/>
      </rPr>
      <t>余户</t>
    </r>
    <r>
      <rPr>
        <sz val="16"/>
        <rFont val="Times New Roman"/>
        <charset val="134"/>
      </rPr>
      <t>120</t>
    </r>
    <r>
      <rPr>
        <sz val="16"/>
        <rFont val="方正仿宋_GBK"/>
        <charset val="134"/>
      </rPr>
      <t>余人、其中脱贫户</t>
    </r>
    <r>
      <rPr>
        <sz val="16"/>
        <rFont val="Times New Roman"/>
        <charset val="134"/>
      </rPr>
      <t>4</t>
    </r>
    <r>
      <rPr>
        <sz val="16"/>
        <rFont val="方正仿宋_GBK"/>
        <charset val="134"/>
      </rPr>
      <t>户</t>
    </r>
    <r>
      <rPr>
        <sz val="16"/>
        <rFont val="Times New Roman"/>
        <charset val="134"/>
      </rPr>
      <t xml:space="preserve"> 20</t>
    </r>
    <r>
      <rPr>
        <sz val="16"/>
        <rFont val="方正仿宋_GBK"/>
        <charset val="134"/>
      </rPr>
      <t>人产业发展及出行不便问题，保障群众出行安全，有利于群众集中连片发展产业，提高生产效率，降低生活生产成本，提升群众满意度、幸福感。</t>
    </r>
  </si>
  <si>
    <r>
      <rPr>
        <sz val="16"/>
        <rFont val="方正仿宋_GBK"/>
        <charset val="134"/>
      </rPr>
      <t>一、群众参与</t>
    </r>
    <r>
      <rPr>
        <sz val="16"/>
        <rFont val="Times New Roman"/>
        <charset val="134"/>
      </rPr>
      <t>:30</t>
    </r>
    <r>
      <rPr>
        <sz val="16"/>
        <rFont val="方正仿宋_GBK"/>
        <charset val="134"/>
      </rPr>
      <t>余人参与前期项目确定会议、决议，</t>
    </r>
    <r>
      <rPr>
        <sz val="16"/>
        <rFont val="Times New Roman"/>
        <charset val="134"/>
      </rPr>
      <t>10</t>
    </r>
    <r>
      <rPr>
        <sz val="16"/>
        <rFont val="方正仿宋_GBK"/>
        <charset val="134"/>
      </rPr>
      <t>余人参与入库项目的选择，</t>
    </r>
    <r>
      <rPr>
        <sz val="16"/>
        <rFont val="Times New Roman"/>
        <charset val="134"/>
      </rPr>
      <t>10</t>
    </r>
    <r>
      <rPr>
        <sz val="16"/>
        <rFont val="方正仿宋_GBK"/>
        <charset val="134"/>
      </rPr>
      <t>余人参与项目实施过程中施工质量和资金使用的监督等。</t>
    </r>
    <r>
      <rPr>
        <sz val="16"/>
        <rFont val="Times New Roman"/>
        <charset val="134"/>
      </rPr>
      <t xml:space="preserve">
</t>
    </r>
    <r>
      <rPr>
        <sz val="16"/>
        <rFont val="方正仿宋_GBK"/>
        <charset val="134"/>
      </rPr>
      <t>二、利益联结机制：项目实施可带动</t>
    </r>
    <r>
      <rPr>
        <sz val="16"/>
        <rFont val="Times New Roman"/>
        <charset val="134"/>
      </rPr>
      <t>10</t>
    </r>
    <r>
      <rPr>
        <sz val="16"/>
        <rFont val="方正仿宋_GBK"/>
        <charset val="134"/>
      </rPr>
      <t>余人务工增收，</t>
    </r>
    <r>
      <rPr>
        <sz val="16"/>
        <rFont val="Times New Roman"/>
        <charset val="134"/>
      </rPr>
      <t>100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天。</t>
    </r>
  </si>
  <si>
    <t>建设产业索桥两座，保障群众出行安全和中药材种植。</t>
  </si>
  <si>
    <r>
      <rPr>
        <sz val="16"/>
        <rFont val="方正仿宋_GBK"/>
        <charset val="134"/>
      </rPr>
      <t>产业索桥</t>
    </r>
    <r>
      <rPr>
        <sz val="16"/>
        <rFont val="Times New Roman"/>
        <charset val="134"/>
      </rPr>
      <t>2</t>
    </r>
    <r>
      <rPr>
        <sz val="16"/>
        <rFont val="方正仿宋_GBK"/>
        <charset val="134"/>
      </rPr>
      <t>座长</t>
    </r>
    <r>
      <rPr>
        <sz val="16"/>
        <rFont val="Times New Roman"/>
        <charset val="134"/>
      </rPr>
      <t>30</t>
    </r>
    <r>
      <rPr>
        <sz val="16"/>
        <rFont val="方正仿宋_GBK"/>
        <charset val="134"/>
      </rPr>
      <t>米宽</t>
    </r>
    <r>
      <rPr>
        <sz val="16"/>
        <rFont val="Times New Roman"/>
        <charset val="134"/>
      </rPr>
      <t>2</t>
    </r>
    <r>
      <rPr>
        <sz val="16"/>
        <rFont val="方正仿宋_GBK"/>
        <charset val="134"/>
      </rPr>
      <t>米。</t>
    </r>
  </si>
  <si>
    <r>
      <rPr>
        <sz val="16"/>
        <rFont val="方正仿宋_GBK"/>
        <charset val="134"/>
      </rPr>
      <t>挡墙建设约</t>
    </r>
    <r>
      <rPr>
        <sz val="16"/>
        <rFont val="Times New Roman"/>
        <charset val="134"/>
      </rPr>
      <t>350</t>
    </r>
    <r>
      <rPr>
        <sz val="16"/>
        <rFont val="方正仿宋_GBK"/>
        <charset val="134"/>
      </rPr>
      <t>元</t>
    </r>
    <r>
      <rPr>
        <sz val="16"/>
        <rFont val="Times New Roman"/>
        <charset val="134"/>
      </rPr>
      <t>/</t>
    </r>
    <r>
      <rPr>
        <sz val="16"/>
        <rFont val="方正仿宋_GBK"/>
        <charset val="134"/>
      </rPr>
      <t>立方米</t>
    </r>
  </si>
  <si>
    <r>
      <rPr>
        <sz val="16"/>
        <rFont val="方正仿宋_GBK"/>
        <charset val="134"/>
      </rPr>
      <t>受益人口</t>
    </r>
    <r>
      <rPr>
        <sz val="16"/>
        <rFont val="Times New Roman"/>
        <charset val="134"/>
      </rPr>
      <t>100</t>
    </r>
    <r>
      <rPr>
        <sz val="16"/>
        <rFont val="方正仿宋_GBK"/>
        <charset val="134"/>
      </rPr>
      <t>余人，其中脱贫户</t>
    </r>
    <r>
      <rPr>
        <sz val="16"/>
        <rFont val="Times New Roman"/>
        <charset val="134"/>
      </rPr>
      <t>30</t>
    </r>
    <r>
      <rPr>
        <sz val="16"/>
        <rFont val="方正仿宋_GBK"/>
        <charset val="134"/>
      </rPr>
      <t>余人</t>
    </r>
  </si>
  <si>
    <r>
      <rPr>
        <sz val="16"/>
        <rFont val="方正仿宋_GBK"/>
        <charset val="134"/>
      </rPr>
      <t>城口县</t>
    </r>
    <r>
      <rPr>
        <sz val="16"/>
        <rFont val="Times New Roman"/>
        <charset val="134"/>
      </rPr>
      <t>2024</t>
    </r>
    <r>
      <rPr>
        <sz val="16"/>
        <rFont val="方正仿宋_GBK"/>
        <charset val="134"/>
      </rPr>
      <t>年周溪乡官田坝搭桥石茶园河坝聚集点防洪河堤建设（第三期续建）</t>
    </r>
  </si>
  <si>
    <r>
      <rPr>
        <sz val="16"/>
        <rFont val="方正仿宋_GBK"/>
        <charset val="134"/>
      </rPr>
      <t>周溪乡王家河坝到三元坝沿线因灾导致河堤损毁段合计约</t>
    </r>
    <r>
      <rPr>
        <sz val="16"/>
        <rFont val="Times New Roman"/>
        <charset val="134"/>
      </rPr>
      <t>500</t>
    </r>
    <r>
      <rPr>
        <sz val="16"/>
        <rFont val="方正仿宋_GBK"/>
        <charset val="134"/>
      </rPr>
      <t>米，主要是对水毁河堤进行维修和护基。（以最终设计为准</t>
    </r>
    <r>
      <rPr>
        <sz val="16"/>
        <rFont val="Times New Roman"/>
        <charset val="134"/>
      </rPr>
      <t>)</t>
    </r>
  </si>
  <si>
    <t>周溪乡青坪村大榜村三元村</t>
  </si>
  <si>
    <r>
      <rPr>
        <sz val="16"/>
        <rFont val="方正仿宋_GBK"/>
        <charset val="134"/>
      </rPr>
      <t>项目实施保障王家河坝至三元坝沿线居民</t>
    </r>
    <r>
      <rPr>
        <sz val="16"/>
        <rFont val="Times New Roman"/>
        <charset val="134"/>
      </rPr>
      <t>50</t>
    </r>
    <r>
      <rPr>
        <sz val="16"/>
        <rFont val="方正仿宋_GBK"/>
        <charset val="134"/>
      </rPr>
      <t>余户</t>
    </r>
    <r>
      <rPr>
        <sz val="16"/>
        <rFont val="Times New Roman"/>
        <charset val="134"/>
      </rPr>
      <t>200</t>
    </r>
    <r>
      <rPr>
        <sz val="16"/>
        <rFont val="方正仿宋_GBK"/>
        <charset val="134"/>
      </rPr>
      <t>余人的人身及住房安全，部分基本农田土地免于流失，提高群众安全感，满意度，项目实施可带动</t>
    </r>
    <r>
      <rPr>
        <sz val="16"/>
        <rFont val="Times New Roman"/>
        <charset val="134"/>
      </rPr>
      <t>10</t>
    </r>
    <r>
      <rPr>
        <sz val="16"/>
        <rFont val="方正仿宋_GBK"/>
        <charset val="134"/>
      </rPr>
      <t>人以上群众务工，人均增收</t>
    </r>
    <r>
      <rPr>
        <sz val="16"/>
        <rFont val="Times New Roman"/>
        <charset val="134"/>
      </rPr>
      <t>3000</t>
    </r>
    <r>
      <rPr>
        <sz val="16"/>
        <rFont val="方正仿宋_GBK"/>
        <charset val="134"/>
      </rPr>
      <t>余元。</t>
    </r>
  </si>
  <si>
    <r>
      <rPr>
        <sz val="16"/>
        <rFont val="方正仿宋_GBK"/>
        <charset val="134"/>
      </rPr>
      <t>一、群众参与</t>
    </r>
    <r>
      <rPr>
        <sz val="16"/>
        <rFont val="Times New Roman"/>
        <charset val="134"/>
      </rPr>
      <t>:30</t>
    </r>
    <r>
      <rPr>
        <sz val="16"/>
        <rFont val="方正仿宋_GBK"/>
        <charset val="134"/>
      </rPr>
      <t>余人参与前期项目确定会议、决议，</t>
    </r>
    <r>
      <rPr>
        <sz val="16"/>
        <rFont val="Times New Roman"/>
        <charset val="134"/>
      </rPr>
      <t>11</t>
    </r>
    <r>
      <rPr>
        <sz val="16"/>
        <rFont val="方正仿宋_GBK"/>
        <charset val="134"/>
      </rPr>
      <t>人参与入库项目的选择，</t>
    </r>
    <r>
      <rPr>
        <sz val="16"/>
        <rFont val="Times New Roman"/>
        <charset val="134"/>
      </rPr>
      <t>15</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二、利益联结机制：项目实施可带动</t>
    </r>
    <r>
      <rPr>
        <sz val="16"/>
        <rFont val="Times New Roman"/>
        <charset val="134"/>
      </rPr>
      <t>10</t>
    </r>
    <r>
      <rPr>
        <sz val="16"/>
        <rFont val="方正仿宋_GBK"/>
        <charset val="134"/>
      </rPr>
      <t>人以上务工增收，</t>
    </r>
    <r>
      <rPr>
        <sz val="16"/>
        <rFont val="Times New Roman"/>
        <charset val="134"/>
      </rPr>
      <t>100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天。</t>
    </r>
  </si>
  <si>
    <t>新建王家河坝到三元坝沿线河堤，对部分水毁河堤进行维修和护基。</t>
  </si>
  <si>
    <r>
      <rPr>
        <sz val="16"/>
        <rFont val="方正仿宋_GBK"/>
        <charset val="134"/>
      </rPr>
      <t>维修河堤</t>
    </r>
    <r>
      <rPr>
        <sz val="16"/>
        <rFont val="Times New Roman"/>
        <charset val="134"/>
      </rPr>
      <t>200</t>
    </r>
    <r>
      <rPr>
        <sz val="16"/>
        <rFont val="方正仿宋_GBK"/>
        <charset val="134"/>
      </rPr>
      <t>余米</t>
    </r>
  </si>
  <si>
    <t>减少洪水对河岸边农作物损坏的经济损失</t>
  </si>
  <si>
    <r>
      <rPr>
        <sz val="16"/>
        <rFont val="方正仿宋_GBK"/>
        <charset val="134"/>
      </rPr>
      <t>受益人口</t>
    </r>
    <r>
      <rPr>
        <sz val="16"/>
        <rFont val="Times New Roman"/>
        <charset val="134"/>
      </rPr>
      <t>50</t>
    </r>
    <r>
      <rPr>
        <sz val="16"/>
        <rFont val="方正仿宋_GBK"/>
        <charset val="134"/>
      </rPr>
      <t>余人，其中脱贫户</t>
    </r>
    <r>
      <rPr>
        <sz val="16"/>
        <rFont val="Times New Roman"/>
        <charset val="134"/>
      </rPr>
      <t>10</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</si>
  <si>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年周溪乡油菜基地建设</t>
    </r>
  </si>
  <si>
    <r>
      <rPr>
        <sz val="16"/>
        <rFont val="方正仿宋_GBK"/>
        <charset val="134"/>
      </rPr>
      <t>种植油菜约</t>
    </r>
    <r>
      <rPr>
        <sz val="16"/>
        <rFont val="Times New Roman"/>
        <charset val="134"/>
      </rPr>
      <t>1800</t>
    </r>
    <r>
      <rPr>
        <sz val="16"/>
        <rFont val="方正仿宋_GBK"/>
        <charset val="134"/>
      </rPr>
      <t>亩，按照行业主管部门备案批复执行补助。修建部分便道及维修沟渠</t>
    </r>
    <r>
      <rPr>
        <sz val="16"/>
        <rFont val="Times New Roman"/>
        <charset val="134"/>
      </rPr>
      <t>2km</t>
    </r>
    <r>
      <rPr>
        <sz val="16"/>
        <rFont val="方正仿宋_GBK"/>
        <charset val="134"/>
      </rPr>
      <t>等建设内容。</t>
    </r>
  </si>
  <si>
    <r>
      <rPr>
        <sz val="16"/>
        <rFont val="方正仿宋_GBK"/>
        <charset val="134"/>
      </rPr>
      <t>周溪乡</t>
    </r>
    <r>
      <rPr>
        <sz val="16"/>
        <rFont val="Times New Roman"/>
        <charset val="134"/>
      </rPr>
      <t>7</t>
    </r>
    <r>
      <rPr>
        <sz val="16"/>
        <rFont val="方正仿宋_GBK"/>
        <charset val="134"/>
      </rPr>
      <t>个村</t>
    </r>
  </si>
  <si>
    <r>
      <rPr>
        <sz val="16"/>
        <rFont val="方正仿宋_GBK"/>
        <charset val="134"/>
      </rPr>
      <t>通过种植油菜给予补助的方式，持续推进油菜产业发展，巩固发展成果；丰富产业类型，提高群众收入，增加产业技能；激励全乡农户发展油菜种植达</t>
    </r>
    <r>
      <rPr>
        <sz val="16"/>
        <rFont val="Times New Roman"/>
        <charset val="134"/>
      </rPr>
      <t>1800</t>
    </r>
    <r>
      <rPr>
        <sz val="16"/>
        <rFont val="方正仿宋_GBK"/>
        <charset val="134"/>
      </rPr>
      <t>余亩，提高农户积极性，增加农户收入约</t>
    </r>
    <r>
      <rPr>
        <sz val="16"/>
        <rFont val="Times New Roman"/>
        <charset val="134"/>
      </rPr>
      <t>300</t>
    </r>
    <r>
      <rPr>
        <sz val="16"/>
        <rFont val="方正仿宋_GBK"/>
        <charset val="134"/>
      </rPr>
      <t>元</t>
    </r>
    <r>
      <rPr>
        <sz val="16"/>
        <rFont val="Times New Roman"/>
        <charset val="134"/>
      </rPr>
      <t>/</t>
    </r>
    <r>
      <rPr>
        <sz val="16"/>
        <rFont val="方正仿宋_GBK"/>
        <charset val="134"/>
      </rPr>
      <t>亩，同时保障土地种植利用率，项目实施受益人口</t>
    </r>
    <r>
      <rPr>
        <sz val="16"/>
        <rFont val="Times New Roman"/>
        <charset val="134"/>
      </rPr>
      <t>500</t>
    </r>
    <r>
      <rPr>
        <sz val="16"/>
        <rFont val="方正仿宋_GBK"/>
        <charset val="134"/>
      </rPr>
      <t>余人，其中脱贫人口</t>
    </r>
    <r>
      <rPr>
        <sz val="16"/>
        <rFont val="Times New Roman"/>
        <charset val="134"/>
      </rPr>
      <t>100</t>
    </r>
    <r>
      <rPr>
        <sz val="16"/>
        <rFont val="方正仿宋_GBK"/>
        <charset val="134"/>
      </rPr>
      <t>余人。</t>
    </r>
  </si>
  <si>
    <r>
      <rPr>
        <sz val="16"/>
        <rFont val="方正仿宋_GBK"/>
        <charset val="134"/>
      </rPr>
      <t>一、群众参与</t>
    </r>
    <r>
      <rPr>
        <sz val="16"/>
        <rFont val="Times New Roman"/>
        <charset val="134"/>
      </rPr>
      <t>:70</t>
    </r>
    <r>
      <rPr>
        <sz val="16"/>
        <rFont val="方正仿宋_GBK"/>
        <charset val="134"/>
      </rPr>
      <t>余人参与前期项目确定会议、决议，</t>
    </r>
    <r>
      <rPr>
        <sz val="16"/>
        <rFont val="Times New Roman"/>
        <charset val="134"/>
      </rPr>
      <t>10</t>
    </r>
    <r>
      <rPr>
        <sz val="16"/>
        <rFont val="方正仿宋_GBK"/>
        <charset val="134"/>
      </rPr>
      <t>人参与入库项目的选择，</t>
    </r>
    <r>
      <rPr>
        <sz val="16"/>
        <rFont val="Times New Roman"/>
        <charset val="134"/>
      </rPr>
      <t>10</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增加群众种植油菜增加收入</t>
    </r>
    <r>
      <rPr>
        <sz val="16"/>
        <rFont val="Times New Roman"/>
        <charset val="134"/>
      </rPr>
      <t>300</t>
    </r>
    <r>
      <rPr>
        <sz val="16"/>
        <rFont val="方正仿宋_GBK"/>
        <charset val="134"/>
      </rPr>
      <t>元</t>
    </r>
    <r>
      <rPr>
        <sz val="16"/>
        <rFont val="Times New Roman"/>
        <charset val="134"/>
      </rPr>
      <t>/</t>
    </r>
    <r>
      <rPr>
        <sz val="16"/>
        <rFont val="方正仿宋_GBK"/>
        <charset val="134"/>
      </rPr>
      <t>亩。</t>
    </r>
  </si>
  <si>
    <r>
      <rPr>
        <sz val="16"/>
        <rFont val="方正仿宋_GBK"/>
        <charset val="134"/>
      </rPr>
      <t>种植油菜、蔬菜等约</t>
    </r>
    <r>
      <rPr>
        <sz val="16"/>
        <rFont val="Times New Roman"/>
        <charset val="134"/>
      </rPr>
      <t>1000</t>
    </r>
    <r>
      <rPr>
        <sz val="16"/>
        <rFont val="方正仿宋_GBK"/>
        <charset val="134"/>
      </rPr>
      <t>亩左右修建部分便道，沟渠等设施。验收合格后据实补助给种植户。</t>
    </r>
  </si>
  <si>
    <r>
      <rPr>
        <sz val="16"/>
        <rFont val="方正仿宋_GBK"/>
        <charset val="134"/>
      </rPr>
      <t>补助发放及时率</t>
    </r>
    <r>
      <rPr>
        <sz val="16"/>
        <rFont val="Times New Roman"/>
        <charset val="134"/>
      </rPr>
      <t>100%</t>
    </r>
  </si>
  <si>
    <r>
      <rPr>
        <sz val="16"/>
        <rFont val="方正仿宋_GBK"/>
        <charset val="134"/>
      </rPr>
      <t>每亩补助</t>
    </r>
    <r>
      <rPr>
        <sz val="16"/>
        <rFont val="Times New Roman"/>
        <charset val="134"/>
      </rPr>
      <t>300</t>
    </r>
    <r>
      <rPr>
        <sz val="16"/>
        <rFont val="方正仿宋_GBK"/>
        <charset val="134"/>
      </rPr>
      <t>元</t>
    </r>
  </si>
  <si>
    <r>
      <rPr>
        <sz val="16"/>
        <rFont val="方正仿宋_GBK"/>
        <charset val="134"/>
      </rPr>
      <t>每亩增收</t>
    </r>
    <r>
      <rPr>
        <sz val="16"/>
        <rFont val="Times New Roman"/>
        <charset val="134"/>
      </rPr>
      <t>300</t>
    </r>
    <r>
      <rPr>
        <sz val="16"/>
        <rFont val="方正仿宋_GBK"/>
        <charset val="134"/>
      </rPr>
      <t>元</t>
    </r>
  </si>
  <si>
    <r>
      <rPr>
        <sz val="16"/>
        <rFont val="方正仿宋_GBK"/>
        <charset val="134"/>
      </rPr>
      <t>受益人口</t>
    </r>
    <r>
      <rPr>
        <sz val="16"/>
        <rFont val="Times New Roman"/>
        <charset val="134"/>
      </rPr>
      <t>500</t>
    </r>
    <r>
      <rPr>
        <sz val="16"/>
        <rFont val="方正仿宋_GBK"/>
        <charset val="134"/>
      </rPr>
      <t>人，其中脱贫户</t>
    </r>
    <r>
      <rPr>
        <sz val="16"/>
        <rFont val="Times New Roman"/>
        <charset val="134"/>
      </rPr>
      <t>200</t>
    </r>
    <r>
      <rPr>
        <sz val="16"/>
        <rFont val="方正仿宋_GBK"/>
        <charset val="134"/>
      </rPr>
      <t>人</t>
    </r>
  </si>
  <si>
    <r>
      <rPr>
        <sz val="16"/>
        <rFont val="方正仿宋_GBK"/>
        <charset val="134"/>
      </rPr>
      <t>政策持续</t>
    </r>
    <r>
      <rPr>
        <sz val="16"/>
        <rFont val="Times New Roman"/>
        <charset val="134"/>
      </rPr>
      <t>1</t>
    </r>
    <r>
      <rPr>
        <sz val="16"/>
        <rFont val="方正仿宋_GBK"/>
        <charset val="134"/>
      </rPr>
      <t>年</t>
    </r>
  </si>
  <si>
    <r>
      <rPr>
        <sz val="16"/>
        <rFont val="方正仿宋_GBK"/>
        <charset val="134"/>
      </rPr>
      <t>城口县</t>
    </r>
    <r>
      <rPr>
        <sz val="16"/>
        <rFont val="Times New Roman"/>
        <charset val="134"/>
      </rPr>
      <t>2024</t>
    </r>
    <r>
      <rPr>
        <sz val="16"/>
        <rFont val="方正仿宋_GBK"/>
        <charset val="134"/>
      </rPr>
      <t>年周溪乡老腊肉原材料基地项目</t>
    </r>
  </si>
  <si>
    <r>
      <rPr>
        <sz val="16"/>
        <rFont val="Times New Roman"/>
        <charset val="134"/>
      </rPr>
      <t>1.</t>
    </r>
    <r>
      <rPr>
        <sz val="16"/>
        <rFont val="方正仿宋_GBK"/>
        <charset val="134"/>
      </rPr>
      <t>参照行业主管部门标准给予养殖户商品猪和仔猪进行补助。</t>
    </r>
    <r>
      <rPr>
        <sz val="16"/>
        <rFont val="Times New Roman"/>
        <charset val="134"/>
      </rPr>
      <t xml:space="preserve">
2.</t>
    </r>
    <r>
      <rPr>
        <sz val="16"/>
        <rFont val="方正仿宋_GBK"/>
        <charset val="134"/>
      </rPr>
      <t>参照行业主管部门标准对调运指定企业的种猪和仔猪进行补助。</t>
    </r>
    <r>
      <rPr>
        <sz val="16"/>
        <rFont val="Times New Roman"/>
        <charset val="134"/>
      </rPr>
      <t xml:space="preserve">
3..</t>
    </r>
    <r>
      <rPr>
        <sz val="16"/>
        <rFont val="方正仿宋_GBK"/>
        <charset val="134"/>
      </rPr>
      <t>参照行业主管部门标准对生猪出栏给城口老腊肉品牌企业进行补助</t>
    </r>
    <r>
      <rPr>
        <sz val="16"/>
        <rFont val="Times New Roman"/>
        <charset val="134"/>
      </rPr>
      <t xml:space="preserve">
4.</t>
    </r>
    <r>
      <rPr>
        <sz val="16"/>
        <rFont val="方正仿宋_GBK"/>
        <charset val="134"/>
      </rPr>
      <t>配套基础设施建设（按照行业主管部门备案批复执行补助）</t>
    </r>
  </si>
  <si>
    <r>
      <rPr>
        <sz val="16"/>
        <rFont val="方正仿宋_GBK"/>
        <charset val="134"/>
      </rPr>
      <t>通过项目实施，以全县城口老腊肉品牌企业直接收购</t>
    </r>
    <r>
      <rPr>
        <sz val="16"/>
        <rFont val="Times New Roman"/>
        <charset val="134"/>
      </rPr>
      <t>30</t>
    </r>
    <r>
      <rPr>
        <sz val="16"/>
        <rFont val="方正仿宋_GBK"/>
        <charset val="134"/>
      </rPr>
      <t>余户养殖户的生猪，大力发展城口特色老腊肉产业，保障辖区</t>
    </r>
    <r>
      <rPr>
        <sz val="16"/>
        <rFont val="Times New Roman"/>
        <charset val="134"/>
      </rPr>
      <t>30</t>
    </r>
    <r>
      <rPr>
        <sz val="16"/>
        <rFont val="方正仿宋_GBK"/>
        <charset val="134"/>
      </rPr>
      <t>余户农户生猪销售市场稳定，增加群众经营性收入</t>
    </r>
    <r>
      <rPr>
        <sz val="16"/>
        <rFont val="Times New Roman"/>
        <charset val="134"/>
      </rPr>
      <t>1000</t>
    </r>
    <r>
      <rPr>
        <sz val="16"/>
        <rFont val="方正仿宋_GBK"/>
        <charset val="134"/>
      </rPr>
      <t>元</t>
    </r>
    <r>
      <rPr>
        <sz val="16"/>
        <rFont val="Times New Roman"/>
        <charset val="134"/>
      </rPr>
      <t>/</t>
    </r>
    <r>
      <rPr>
        <sz val="16"/>
        <rFont val="方正仿宋_GBK"/>
        <charset val="134"/>
      </rPr>
      <t>户，巩固拓展脱贫攻坚成果，其中脱贫人口</t>
    </r>
    <r>
      <rPr>
        <sz val="16"/>
        <rFont val="Times New Roman"/>
        <charset val="134"/>
      </rPr>
      <t>30</t>
    </r>
    <r>
      <rPr>
        <sz val="16"/>
        <rFont val="方正仿宋_GBK"/>
        <charset val="134"/>
      </rPr>
      <t>人。</t>
    </r>
  </si>
  <si>
    <r>
      <rPr>
        <sz val="16"/>
        <rFont val="方正仿宋_GBK"/>
        <charset val="134"/>
      </rPr>
      <t>一、群众参与</t>
    </r>
    <r>
      <rPr>
        <sz val="16"/>
        <rFont val="Times New Roman"/>
        <charset val="134"/>
      </rPr>
      <t>:30</t>
    </r>
    <r>
      <rPr>
        <sz val="16"/>
        <rFont val="方正仿宋_GBK"/>
        <charset val="134"/>
      </rPr>
      <t>余人参与前期项目确定会议、决议，</t>
    </r>
    <r>
      <rPr>
        <sz val="16"/>
        <rFont val="Times New Roman"/>
        <charset val="134"/>
      </rPr>
      <t>10</t>
    </r>
    <r>
      <rPr>
        <sz val="16"/>
        <rFont val="方正仿宋_GBK"/>
        <charset val="134"/>
      </rPr>
      <t>人参与入库项目的选择，</t>
    </r>
    <r>
      <rPr>
        <sz val="16"/>
        <rFont val="Times New Roman"/>
        <charset val="134"/>
      </rPr>
      <t>10</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带动群众产业发展积极性，增加生猪产业发展经营性收入</t>
    </r>
    <r>
      <rPr>
        <sz val="16"/>
        <rFont val="Times New Roman"/>
        <charset val="134"/>
      </rPr>
      <t>100</t>
    </r>
    <r>
      <rPr>
        <sz val="16"/>
        <rFont val="方正仿宋_GBK"/>
        <charset val="134"/>
      </rPr>
      <t>元</t>
    </r>
    <r>
      <rPr>
        <sz val="16"/>
        <rFont val="Times New Roman"/>
        <charset val="134"/>
      </rPr>
      <t>/</t>
    </r>
    <r>
      <rPr>
        <sz val="16"/>
        <rFont val="方正仿宋_GBK"/>
        <charset val="134"/>
      </rPr>
      <t>头。</t>
    </r>
  </si>
  <si>
    <t>按标准给予养殖户商品猪和种猪调运补助。</t>
  </si>
  <si>
    <r>
      <rPr>
        <sz val="16"/>
        <rFont val="方正仿宋_GBK"/>
        <charset val="134"/>
      </rPr>
      <t>验收合格率</t>
    </r>
    <r>
      <rPr>
        <sz val="16"/>
        <rFont val="Times New Roman"/>
        <charset val="134"/>
      </rPr>
      <t>100%</t>
    </r>
    <r>
      <rPr>
        <sz val="16"/>
        <rFont val="方正仿宋_GBK"/>
        <charset val="134"/>
      </rPr>
      <t>。</t>
    </r>
  </si>
  <si>
    <r>
      <rPr>
        <sz val="16"/>
        <rFont val="方正仿宋_GBK"/>
        <charset val="134"/>
      </rPr>
      <t>调运品种仔猪补助</t>
    </r>
    <r>
      <rPr>
        <sz val="16"/>
        <rFont val="Times New Roman"/>
        <charset val="134"/>
      </rPr>
      <t>100</t>
    </r>
    <r>
      <rPr>
        <sz val="16"/>
        <rFont val="方正仿宋_GBK"/>
        <charset val="134"/>
      </rPr>
      <t>元</t>
    </r>
    <r>
      <rPr>
        <sz val="16"/>
        <rFont val="Times New Roman"/>
        <charset val="134"/>
      </rPr>
      <t>/</t>
    </r>
    <r>
      <rPr>
        <sz val="16"/>
        <rFont val="方正仿宋_GBK"/>
        <charset val="134"/>
      </rPr>
      <t>头</t>
    </r>
  </si>
  <si>
    <r>
      <rPr>
        <sz val="16"/>
        <rFont val="方正仿宋_GBK"/>
        <charset val="134"/>
      </rPr>
      <t>增加群众收入</t>
    </r>
    <r>
      <rPr>
        <sz val="16"/>
        <rFont val="Times New Roman"/>
        <charset val="134"/>
      </rPr>
      <t>100</t>
    </r>
    <r>
      <rPr>
        <sz val="16"/>
        <rFont val="方正仿宋_GBK"/>
        <charset val="134"/>
      </rPr>
      <t>元</t>
    </r>
    <r>
      <rPr>
        <sz val="16"/>
        <rFont val="Times New Roman"/>
        <charset val="134"/>
      </rPr>
      <t>/</t>
    </r>
    <r>
      <rPr>
        <sz val="16"/>
        <rFont val="方正仿宋_GBK"/>
        <charset val="134"/>
      </rPr>
      <t>头</t>
    </r>
  </si>
  <si>
    <r>
      <rPr>
        <sz val="16"/>
        <rFont val="方正仿宋_GBK"/>
        <charset val="134"/>
      </rPr>
      <t>受益人口</t>
    </r>
    <r>
      <rPr>
        <sz val="16"/>
        <rFont val="Times New Roman"/>
        <charset val="134"/>
      </rPr>
      <t>120</t>
    </r>
    <r>
      <rPr>
        <sz val="16"/>
        <rFont val="方正仿宋_GBK"/>
        <charset val="134"/>
      </rPr>
      <t>人，其中脱贫户</t>
    </r>
    <r>
      <rPr>
        <sz val="16"/>
        <rFont val="Times New Roman"/>
        <charset val="134"/>
      </rPr>
      <t>30</t>
    </r>
    <r>
      <rPr>
        <sz val="16"/>
        <rFont val="方正仿宋_GBK"/>
        <charset val="134"/>
      </rPr>
      <t>人</t>
    </r>
  </si>
  <si>
    <r>
      <rPr>
        <sz val="16"/>
        <rFont val="方正仿宋_GBK"/>
        <charset val="134"/>
      </rPr>
      <t>城口县周溪乡</t>
    </r>
    <r>
      <rPr>
        <sz val="16"/>
        <rFont val="Times New Roman"/>
        <charset val="134"/>
      </rPr>
      <t>2023</t>
    </r>
    <r>
      <rPr>
        <sz val="16"/>
        <rFont val="方正仿宋_GBK"/>
        <charset val="134"/>
      </rPr>
      <t>年龙丰村</t>
    </r>
    <r>
      <rPr>
        <sz val="16"/>
        <rFont val="Times New Roman"/>
        <charset val="134"/>
      </rPr>
      <t>4</t>
    </r>
    <r>
      <rPr>
        <sz val="16"/>
        <rFont val="方正仿宋_GBK"/>
        <charset val="134"/>
      </rPr>
      <t>社自然村通硬化路工程</t>
    </r>
  </si>
  <si>
    <r>
      <rPr>
        <sz val="16"/>
        <rFont val="方正仿宋_GBK"/>
        <charset val="134"/>
      </rPr>
      <t>硬化龙丰村梨树坪至龙潭食用菌基地道路</t>
    </r>
    <r>
      <rPr>
        <sz val="16"/>
        <rFont val="Times New Roman"/>
        <charset val="134"/>
      </rPr>
      <t>2.2</t>
    </r>
    <r>
      <rPr>
        <sz val="16"/>
        <rFont val="方正仿宋_GBK"/>
        <charset val="134"/>
      </rPr>
      <t>公里。</t>
    </r>
  </si>
  <si>
    <t>城口县周溪乡龙丰村</t>
  </si>
  <si>
    <r>
      <rPr>
        <sz val="16"/>
        <rFont val="方正仿宋_GBK"/>
        <charset val="134"/>
      </rPr>
      <t>项目实施有效解决食用菌基地产业发展，带动群众</t>
    </r>
    <r>
      <rPr>
        <sz val="16"/>
        <rFont val="Times New Roman"/>
        <charset val="134"/>
      </rPr>
      <t>20</t>
    </r>
    <r>
      <rPr>
        <sz val="16"/>
        <rFont val="方正仿宋_GBK"/>
        <charset val="134"/>
      </rPr>
      <t>人务工，增加收入约</t>
    </r>
    <r>
      <rPr>
        <sz val="16"/>
        <rFont val="Times New Roman"/>
        <charset val="134"/>
      </rPr>
      <t>20</t>
    </r>
    <r>
      <rPr>
        <sz val="16"/>
        <rFont val="方正仿宋_GBK"/>
        <charset val="134"/>
      </rPr>
      <t>万元。</t>
    </r>
  </si>
  <si>
    <t>通过社员讨论，实施过程中参与务工并质量监督，竣工后管理使用。</t>
  </si>
  <si>
    <r>
      <rPr>
        <sz val="16"/>
        <rFont val="方正仿宋_GBK"/>
        <charset val="134"/>
      </rPr>
      <t>硬化梨树坪至龙潭食用菌基地道路</t>
    </r>
    <r>
      <rPr>
        <sz val="16"/>
        <rFont val="Times New Roman"/>
        <charset val="134"/>
      </rPr>
      <t>2.2</t>
    </r>
    <r>
      <rPr>
        <sz val="16"/>
        <rFont val="方正仿宋_GBK"/>
        <charset val="134"/>
      </rPr>
      <t>公里。</t>
    </r>
  </si>
  <si>
    <r>
      <rPr>
        <sz val="16"/>
        <rFont val="方正仿宋_GBK"/>
        <charset val="134"/>
      </rPr>
      <t>带动群众务工增加收入预计</t>
    </r>
    <r>
      <rPr>
        <sz val="16"/>
        <rFont val="Times New Roman"/>
        <charset val="134"/>
      </rPr>
      <t>20</t>
    </r>
    <r>
      <rPr>
        <sz val="16"/>
        <rFont val="方正仿宋_GBK"/>
        <charset val="134"/>
      </rPr>
      <t>万元</t>
    </r>
  </si>
  <si>
    <r>
      <rPr>
        <sz val="16"/>
        <rFont val="方正仿宋_GBK"/>
        <charset val="134"/>
      </rPr>
      <t>受益人口</t>
    </r>
    <r>
      <rPr>
        <sz val="16"/>
        <rFont val="Times New Roman"/>
        <charset val="134"/>
      </rPr>
      <t>60</t>
    </r>
    <r>
      <rPr>
        <sz val="16"/>
        <rFont val="方正仿宋_GBK"/>
        <charset val="134"/>
      </rPr>
      <t>人，其中脱贫户</t>
    </r>
    <r>
      <rPr>
        <sz val="16"/>
        <rFont val="Times New Roman"/>
        <charset val="134"/>
      </rPr>
      <t>20</t>
    </r>
    <r>
      <rPr>
        <sz val="16"/>
        <rFont val="方正仿宋_GBK"/>
        <charset val="134"/>
      </rPr>
      <t>人</t>
    </r>
  </si>
  <si>
    <r>
      <rPr>
        <sz val="16"/>
        <rFont val="方正仿宋_GBK"/>
        <charset val="134"/>
      </rPr>
      <t>使用年限</t>
    </r>
    <r>
      <rPr>
        <sz val="16"/>
        <rFont val="Times New Roman"/>
        <charset val="134"/>
      </rPr>
      <t>10</t>
    </r>
    <r>
      <rPr>
        <sz val="16"/>
        <rFont val="方正仿宋_GBK"/>
        <charset val="134"/>
      </rPr>
      <t>年</t>
    </r>
    <r>
      <rPr>
        <sz val="16"/>
        <rFont val="Times New Roman"/>
        <charset val="134"/>
      </rPr>
      <t xml:space="preserve"> </t>
    </r>
  </si>
  <si>
    <r>
      <rPr>
        <sz val="16"/>
        <rFont val="方正仿宋_GBK"/>
        <charset val="134"/>
      </rPr>
      <t>受益脱贫群众满意度＞</t>
    </r>
    <r>
      <rPr>
        <sz val="16"/>
        <rFont val="Times New Roman"/>
        <charset val="134"/>
      </rPr>
      <t>95%</t>
    </r>
  </si>
  <si>
    <r>
      <rPr>
        <sz val="16"/>
        <rFont val="方正仿宋_GBK"/>
        <charset val="134"/>
      </rPr>
      <t>城口县</t>
    </r>
    <r>
      <rPr>
        <sz val="16"/>
        <rFont val="Times New Roman"/>
        <charset val="134"/>
      </rPr>
      <t>2024</t>
    </r>
    <r>
      <rPr>
        <sz val="16"/>
        <rFont val="方正仿宋_GBK"/>
        <charset val="134"/>
      </rPr>
      <t>年周溪乡食用菌农户种植补助项目</t>
    </r>
  </si>
  <si>
    <r>
      <rPr>
        <sz val="16"/>
        <rFont val="方正仿宋_GBK"/>
        <charset val="134"/>
      </rPr>
      <t>对发展食用菌种植的市场主体给予简易大棚</t>
    </r>
    <r>
      <rPr>
        <sz val="16"/>
        <rFont val="Times New Roman"/>
        <charset val="134"/>
      </rPr>
      <t>8000</t>
    </r>
    <r>
      <rPr>
        <sz val="16"/>
        <rFont val="方正仿宋_GBK"/>
        <charset val="134"/>
      </rPr>
      <t>元</t>
    </r>
    <r>
      <rPr>
        <sz val="16"/>
        <rFont val="Times New Roman"/>
        <charset val="134"/>
      </rPr>
      <t>/</t>
    </r>
    <r>
      <rPr>
        <sz val="16"/>
        <rFont val="方正仿宋_GBK"/>
        <charset val="134"/>
      </rPr>
      <t>亩进行据实补助，菌袋按</t>
    </r>
    <r>
      <rPr>
        <sz val="16"/>
        <rFont val="Times New Roman"/>
        <charset val="134"/>
      </rPr>
      <t>2</t>
    </r>
    <r>
      <rPr>
        <sz val="16"/>
        <rFont val="方正仿宋_GBK"/>
        <charset val="134"/>
      </rPr>
      <t>元</t>
    </r>
    <r>
      <rPr>
        <sz val="16"/>
        <rFont val="Times New Roman"/>
        <charset val="134"/>
      </rPr>
      <t>/</t>
    </r>
    <r>
      <rPr>
        <sz val="16"/>
        <rFont val="方正仿宋_GBK"/>
        <charset val="134"/>
      </rPr>
      <t>袋补助。（以具体政策为准）</t>
    </r>
  </si>
  <si>
    <t>周溪乡鹿坪村、龙丰村、三元村</t>
  </si>
  <si>
    <r>
      <rPr>
        <sz val="16"/>
        <rFont val="方正仿宋_GBK"/>
        <charset val="134"/>
      </rPr>
      <t>通过菌袋补助的方式，持续推进食用菌产业发展，巩固发展成果；丰富产业类型，提高群众收入，增加产业技能；带动</t>
    </r>
    <r>
      <rPr>
        <sz val="16"/>
        <rFont val="Times New Roman"/>
        <charset val="134"/>
      </rPr>
      <t>10</t>
    </r>
    <r>
      <rPr>
        <sz val="16"/>
        <rFont val="方正仿宋_GBK"/>
        <charset val="134"/>
      </rPr>
      <t>余名群众务工，人均增收约</t>
    </r>
    <r>
      <rPr>
        <sz val="16"/>
        <rFont val="Times New Roman"/>
        <charset val="134"/>
      </rPr>
      <t>1000</t>
    </r>
    <r>
      <rPr>
        <sz val="16"/>
        <rFont val="方正仿宋_GBK"/>
        <charset val="134"/>
      </rPr>
      <t>余元。其中脱贫人口和监测对象</t>
    </r>
    <r>
      <rPr>
        <sz val="16"/>
        <rFont val="Times New Roman"/>
        <charset val="134"/>
      </rPr>
      <t>10</t>
    </r>
    <r>
      <rPr>
        <sz val="16"/>
        <rFont val="方正仿宋_GBK"/>
        <charset val="134"/>
      </rPr>
      <t>余人。</t>
    </r>
  </si>
  <si>
    <r>
      <rPr>
        <sz val="16"/>
        <rFont val="方正仿宋_GBK"/>
        <charset val="134"/>
      </rPr>
      <t>一、群众参与</t>
    </r>
    <r>
      <rPr>
        <sz val="16"/>
        <rFont val="Times New Roman"/>
        <charset val="134"/>
      </rPr>
      <t>:20</t>
    </r>
    <r>
      <rPr>
        <sz val="16"/>
        <rFont val="方正仿宋_GBK"/>
        <charset val="134"/>
      </rPr>
      <t>余人参与前期项目确定会议、决议，</t>
    </r>
    <r>
      <rPr>
        <sz val="16"/>
        <rFont val="Times New Roman"/>
        <charset val="134"/>
      </rPr>
      <t>10</t>
    </r>
    <r>
      <rPr>
        <sz val="16"/>
        <rFont val="方正仿宋_GBK"/>
        <charset val="134"/>
      </rPr>
      <t>人参与入库项目的选择，</t>
    </r>
    <r>
      <rPr>
        <sz val="16"/>
        <rFont val="Times New Roman"/>
        <charset val="134"/>
      </rPr>
      <t>10</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项目实施可带动</t>
    </r>
    <r>
      <rPr>
        <sz val="16"/>
        <rFont val="Times New Roman"/>
        <charset val="134"/>
      </rPr>
      <t>10</t>
    </r>
    <r>
      <rPr>
        <sz val="16"/>
        <rFont val="方正仿宋_GBK"/>
        <charset val="134"/>
      </rPr>
      <t>余人务工增收，</t>
    </r>
    <r>
      <rPr>
        <sz val="16"/>
        <rFont val="Times New Roman"/>
        <charset val="134"/>
      </rPr>
      <t>100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天。</t>
    </r>
    <r>
      <rPr>
        <sz val="16"/>
        <rFont val="Times New Roman"/>
        <charset val="134"/>
      </rPr>
      <t>2.</t>
    </r>
    <r>
      <rPr>
        <sz val="16"/>
        <rFont val="方正仿宋_GBK"/>
        <charset val="134"/>
      </rPr>
      <t>项目建成后可提供就业岗位</t>
    </r>
    <r>
      <rPr>
        <sz val="16"/>
        <rFont val="Times New Roman"/>
        <charset val="134"/>
      </rPr>
      <t>10</t>
    </r>
    <r>
      <rPr>
        <sz val="16"/>
        <rFont val="方正仿宋_GBK"/>
        <charset val="134"/>
      </rPr>
      <t>个，</t>
    </r>
    <r>
      <rPr>
        <sz val="16"/>
        <rFont val="Times New Roman"/>
        <charset val="134"/>
      </rPr>
      <t>80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天。</t>
    </r>
  </si>
  <si>
    <t>新建鹿坪村食用菌产业基地一个，对发展香菇的市场主体及农户参照行业主管部门标准进行补助。</t>
  </si>
  <si>
    <r>
      <rPr>
        <sz val="16"/>
        <rFont val="方正仿宋_GBK"/>
        <charset val="134"/>
      </rPr>
      <t>建设食用菊产业发展基地</t>
    </r>
    <r>
      <rPr>
        <sz val="16"/>
        <rFont val="Times New Roman"/>
        <charset val="134"/>
      </rPr>
      <t>1</t>
    </r>
    <r>
      <rPr>
        <sz val="16"/>
        <rFont val="方正仿宋_GBK"/>
        <charset val="134"/>
      </rPr>
      <t>个，占地面积约</t>
    </r>
    <r>
      <rPr>
        <sz val="16"/>
        <rFont val="Times New Roman"/>
        <charset val="134"/>
      </rPr>
      <t>100</t>
    </r>
    <r>
      <rPr>
        <sz val="16"/>
        <rFont val="方正仿宋_GBK"/>
        <charset val="134"/>
      </rPr>
      <t>亩。</t>
    </r>
  </si>
  <si>
    <t>按照实施方案为准</t>
  </si>
  <si>
    <r>
      <rPr>
        <sz val="16"/>
        <rFont val="方正仿宋_GBK"/>
        <charset val="134"/>
      </rPr>
      <t>增加群众收入</t>
    </r>
    <r>
      <rPr>
        <sz val="16"/>
        <rFont val="Times New Roman"/>
        <charset val="134"/>
      </rPr>
      <t>100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天</t>
    </r>
  </si>
  <si>
    <r>
      <rPr>
        <sz val="16"/>
        <rFont val="方正仿宋_GBK"/>
        <charset val="134"/>
      </rPr>
      <t>受益人口</t>
    </r>
    <r>
      <rPr>
        <sz val="16"/>
        <rFont val="Times New Roman"/>
        <charset val="134"/>
      </rPr>
      <t>100</t>
    </r>
    <r>
      <rPr>
        <sz val="16"/>
        <rFont val="方正仿宋_GBK"/>
        <charset val="134"/>
      </rPr>
      <t>人，其中脱贫户</t>
    </r>
    <r>
      <rPr>
        <sz val="16"/>
        <rFont val="Times New Roman"/>
        <charset val="134"/>
      </rPr>
      <t>20</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</si>
  <si>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年周溪乡积分兑现制度改补为奖项目</t>
    </r>
  </si>
  <si>
    <r>
      <rPr>
        <sz val="16"/>
        <rFont val="方正仿宋_GBK"/>
        <charset val="134"/>
      </rPr>
      <t>全乡</t>
    </r>
    <r>
      <rPr>
        <sz val="16"/>
        <rFont val="Times New Roman"/>
        <charset val="134"/>
      </rPr>
      <t>7</t>
    </r>
    <r>
      <rPr>
        <sz val="16"/>
        <rFont val="方正仿宋_GBK"/>
        <charset val="134"/>
      </rPr>
      <t>个村，每个村</t>
    </r>
    <r>
      <rPr>
        <sz val="16"/>
        <rFont val="Times New Roman"/>
        <charset val="134"/>
      </rPr>
      <t>2</t>
    </r>
    <r>
      <rPr>
        <sz val="16"/>
        <rFont val="方正仿宋_GBK"/>
        <charset val="134"/>
      </rPr>
      <t>万元用于新时代文明实践积分超市积分兑换。通过积分和物品兑换引导群众参与宣讲学习、村社公益事业、志愿服务活动等，养成良好文明习惯，遵纪守法，传承传统美德，破除陈规陋习，增强村民凝聚力。</t>
    </r>
  </si>
  <si>
    <r>
      <rPr>
        <sz val="16"/>
        <rFont val="方正仿宋_GBK"/>
        <charset val="134"/>
      </rPr>
      <t>城口县周溪乡</t>
    </r>
    <r>
      <rPr>
        <sz val="16"/>
        <rFont val="Times New Roman"/>
        <charset val="134"/>
      </rPr>
      <t>7</t>
    </r>
    <r>
      <rPr>
        <sz val="16"/>
        <rFont val="方正仿宋_GBK"/>
        <charset val="134"/>
      </rPr>
      <t>个村</t>
    </r>
  </si>
  <si>
    <r>
      <rPr>
        <sz val="16"/>
        <rFont val="方正仿宋_GBK"/>
        <charset val="134"/>
      </rPr>
      <t>通过</t>
    </r>
    <r>
      <rPr>
        <sz val="16"/>
        <rFont val="Times New Roman"/>
        <charset val="134"/>
      </rPr>
      <t>“</t>
    </r>
    <r>
      <rPr>
        <sz val="16"/>
        <rFont val="方正仿宋_GBK"/>
        <charset val="134"/>
      </rPr>
      <t>以奖代补</t>
    </r>
    <r>
      <rPr>
        <sz val="16"/>
        <rFont val="Times New Roman"/>
        <charset val="134"/>
      </rPr>
      <t>”</t>
    </r>
    <r>
      <rPr>
        <sz val="16"/>
        <rFont val="方正仿宋_GBK"/>
        <charset val="134"/>
      </rPr>
      <t>形式，以新时代文明实践</t>
    </r>
    <r>
      <rPr>
        <sz val="16"/>
        <rFont val="Times New Roman"/>
        <charset val="134"/>
      </rPr>
      <t>“</t>
    </r>
    <r>
      <rPr>
        <sz val="16"/>
        <rFont val="方正仿宋_GBK"/>
        <charset val="134"/>
      </rPr>
      <t>积分超市</t>
    </r>
    <r>
      <rPr>
        <sz val="16"/>
        <rFont val="Times New Roman"/>
        <charset val="134"/>
      </rPr>
      <t>”</t>
    </r>
    <r>
      <rPr>
        <sz val="16"/>
        <rFont val="方正仿宋_GBK"/>
        <charset val="134"/>
      </rPr>
      <t>为载体，发挥积分兑换物品的激励杠杆作用，激发全乡</t>
    </r>
    <r>
      <rPr>
        <sz val="16"/>
        <rFont val="Times New Roman"/>
        <charset val="134"/>
      </rPr>
      <t>1500</t>
    </r>
    <r>
      <rPr>
        <sz val="16"/>
        <rFont val="方正仿宋_GBK"/>
        <charset val="134"/>
      </rPr>
      <t>余户群众参与美丽乡村建设的积极性，为推进乡风文明、促进乡村振兴提供精神动力，推动周溪乡乡村治理、乡风文明、文化振兴，培育和践行社会主义核心价值观。</t>
    </r>
  </si>
  <si>
    <r>
      <rPr>
        <sz val="16"/>
        <rFont val="方正仿宋_GBK"/>
        <charset val="134"/>
      </rPr>
      <t>一、群众参与：</t>
    </r>
    <r>
      <rPr>
        <sz val="16"/>
        <rFont val="Times New Roman"/>
        <charset val="134"/>
      </rPr>
      <t>70</t>
    </r>
    <r>
      <rPr>
        <sz val="16"/>
        <rFont val="方正仿宋_GBK"/>
        <charset val="134"/>
      </rPr>
      <t>人参与前期项目确定会议、决议，</t>
    </r>
    <r>
      <rPr>
        <sz val="16"/>
        <rFont val="Times New Roman"/>
        <charset val="134"/>
      </rPr>
      <t>70</t>
    </r>
    <r>
      <rPr>
        <sz val="16"/>
        <rFont val="方正仿宋_GBK"/>
        <charset val="134"/>
      </rPr>
      <t>人参与入库项目的选择，</t>
    </r>
    <r>
      <rPr>
        <sz val="16"/>
        <rFont val="Times New Roman"/>
        <charset val="134"/>
      </rPr>
      <t>70</t>
    </r>
    <r>
      <rPr>
        <sz val="16"/>
        <rFont val="方正仿宋_GBK"/>
        <charset val="134"/>
      </rPr>
      <t>人参与项目实施过程中资金使用和物资采购的监督等。；</t>
    </r>
    <r>
      <rPr>
        <sz val="16"/>
        <rFont val="Times New Roman"/>
        <charset val="134"/>
      </rPr>
      <t xml:space="preserve">
</t>
    </r>
    <r>
      <rPr>
        <sz val="16"/>
        <rFont val="方正仿宋_GBK"/>
        <charset val="134"/>
      </rPr>
      <t>二、利益机制：</t>
    </r>
    <r>
      <rPr>
        <sz val="16"/>
        <rFont val="Times New Roman"/>
        <charset val="134"/>
      </rPr>
      <t>1.</t>
    </r>
    <r>
      <rPr>
        <sz val="16"/>
        <rFont val="方正仿宋_GBK"/>
        <charset val="134"/>
      </rPr>
      <t>通过</t>
    </r>
    <r>
      <rPr>
        <sz val="16"/>
        <rFont val="Times New Roman"/>
        <charset val="134"/>
      </rPr>
      <t>“</t>
    </r>
    <r>
      <rPr>
        <sz val="16"/>
        <rFont val="方正仿宋_GBK"/>
        <charset val="134"/>
      </rPr>
      <t>积分制</t>
    </r>
    <r>
      <rPr>
        <sz val="16"/>
        <rFont val="Times New Roman"/>
        <charset val="134"/>
      </rPr>
      <t>”</t>
    </r>
    <r>
      <rPr>
        <sz val="16"/>
        <rFont val="方正仿宋_GBK"/>
        <charset val="134"/>
      </rPr>
      <t>管理，引导群众参与宣讲学习、村社公益事业、志愿服务活动等，养成良好文明习惯、遵纪守法、传承传统美德，破除陈规陋习，增强村民凝聚力，做有理想、有道德、有文化、有纪律的周溪新型农民。</t>
    </r>
  </si>
  <si>
    <r>
      <rPr>
        <sz val="16"/>
        <rFont val="方正仿宋_GBK"/>
        <charset val="134"/>
      </rPr>
      <t>项目验收合格率达到</t>
    </r>
    <r>
      <rPr>
        <sz val="16"/>
        <rFont val="Times New Roman"/>
        <charset val="134"/>
      </rPr>
      <t>100%</t>
    </r>
    <r>
      <rPr>
        <sz val="16"/>
        <rFont val="方正仿宋_GBK"/>
        <charset val="134"/>
      </rPr>
      <t>。</t>
    </r>
  </si>
  <si>
    <r>
      <rPr>
        <sz val="16"/>
        <rFont val="方正仿宋_GBK"/>
        <charset val="134"/>
      </rPr>
      <t>补助资金及时发放率</t>
    </r>
    <r>
      <rPr>
        <sz val="16"/>
        <rFont val="Times New Roman"/>
        <charset val="134"/>
      </rPr>
      <t>100%</t>
    </r>
  </si>
  <si>
    <r>
      <rPr>
        <sz val="16"/>
        <rFont val="方正仿宋_GBK"/>
        <charset val="134"/>
      </rPr>
      <t>通过积分兑换奖品物资减少群众生活用品支出</t>
    </r>
    <r>
      <rPr>
        <sz val="16"/>
        <rFont val="Times New Roman"/>
        <charset val="134"/>
      </rPr>
      <t>14</t>
    </r>
    <r>
      <rPr>
        <sz val="16"/>
        <rFont val="方正仿宋_GBK"/>
        <charset val="134"/>
      </rPr>
      <t>万元</t>
    </r>
  </si>
  <si>
    <r>
      <rPr>
        <sz val="16"/>
        <rFont val="方正仿宋_GBK"/>
        <charset val="134"/>
      </rPr>
      <t>受益人口</t>
    </r>
    <r>
      <rPr>
        <sz val="16"/>
        <rFont val="Times New Roman"/>
        <charset val="134"/>
      </rPr>
      <t>5122</t>
    </r>
    <r>
      <rPr>
        <sz val="16"/>
        <rFont val="方正仿宋_GBK"/>
        <charset val="134"/>
      </rPr>
      <t>余人，其中脱贫户</t>
    </r>
    <r>
      <rPr>
        <sz val="16"/>
        <rFont val="Times New Roman"/>
        <charset val="134"/>
      </rPr>
      <t>1323</t>
    </r>
    <r>
      <rPr>
        <sz val="16"/>
        <rFont val="方正仿宋_GBK"/>
        <charset val="134"/>
      </rPr>
      <t>余人</t>
    </r>
  </si>
  <si>
    <r>
      <rPr>
        <sz val="16"/>
        <rFont val="方正仿宋_GBK"/>
        <charset val="134"/>
      </rPr>
      <t>城口县</t>
    </r>
    <r>
      <rPr>
        <sz val="16"/>
        <rFont val="Times New Roman"/>
        <charset val="134"/>
      </rPr>
      <t>2024</t>
    </r>
    <r>
      <rPr>
        <sz val="16"/>
        <rFont val="方正仿宋_GBK"/>
        <charset val="134"/>
      </rPr>
      <t>年周溪乡中辰菌鼎年产</t>
    </r>
    <r>
      <rPr>
        <sz val="16"/>
        <rFont val="Times New Roman"/>
        <charset val="134"/>
      </rPr>
      <t>1500</t>
    </r>
    <r>
      <rPr>
        <sz val="16"/>
        <rFont val="方正仿宋_GBK"/>
        <charset val="134"/>
      </rPr>
      <t>万袋食用菌菌袋生产项目喷灌项目建设</t>
    </r>
  </si>
  <si>
    <r>
      <rPr>
        <sz val="16"/>
        <rFont val="方正仿宋_GBK"/>
        <charset val="134"/>
      </rPr>
      <t>新建取水口一处，水池一口，铺设</t>
    </r>
    <r>
      <rPr>
        <sz val="16"/>
        <rFont val="Times New Roman"/>
        <charset val="134"/>
      </rPr>
      <t>Φ110mm</t>
    </r>
    <r>
      <rPr>
        <sz val="16"/>
        <rFont val="方正仿宋_GBK"/>
        <charset val="134"/>
      </rPr>
      <t>水管</t>
    </r>
    <r>
      <rPr>
        <sz val="16"/>
        <rFont val="Times New Roman"/>
        <charset val="134"/>
      </rPr>
      <t>10000</t>
    </r>
    <r>
      <rPr>
        <sz val="16"/>
        <rFont val="方正仿宋_GBK"/>
        <charset val="134"/>
      </rPr>
      <t>米，</t>
    </r>
    <r>
      <rPr>
        <sz val="16"/>
        <rFont val="Times New Roman"/>
        <charset val="134"/>
      </rPr>
      <t>Φ50mm</t>
    </r>
    <r>
      <rPr>
        <sz val="16"/>
        <rFont val="方正仿宋_GBK"/>
        <charset val="134"/>
      </rPr>
      <t>水管</t>
    </r>
    <r>
      <rPr>
        <sz val="16"/>
        <rFont val="Times New Roman"/>
        <charset val="134"/>
      </rPr>
      <t>3000</t>
    </r>
    <r>
      <rPr>
        <sz val="16"/>
        <rFont val="方正仿宋_GBK"/>
        <charset val="134"/>
      </rPr>
      <t>米。</t>
    </r>
  </si>
  <si>
    <t>周溪乡鹿坪村</t>
  </si>
  <si>
    <r>
      <rPr>
        <sz val="16"/>
        <rFont val="方正仿宋_GBK"/>
        <charset val="134"/>
      </rPr>
      <t>通过建设喷灌项目的方式，持续推进食用菌产业发展，巩固发展成果；丰富产业类型，提高群众收入，增加产业技能；带动</t>
    </r>
    <r>
      <rPr>
        <sz val="16"/>
        <rFont val="Times New Roman"/>
        <charset val="134"/>
      </rPr>
      <t>10</t>
    </r>
    <r>
      <rPr>
        <sz val="16"/>
        <rFont val="方正仿宋_GBK"/>
        <charset val="134"/>
      </rPr>
      <t>余名群众务工，人均增收约</t>
    </r>
    <r>
      <rPr>
        <sz val="16"/>
        <rFont val="Times New Roman"/>
        <charset val="134"/>
      </rPr>
      <t>3000</t>
    </r>
    <r>
      <rPr>
        <sz val="16"/>
        <rFont val="方正仿宋_GBK"/>
        <charset val="134"/>
      </rPr>
      <t>余元。其中脱贫人口和监测对象</t>
    </r>
    <r>
      <rPr>
        <sz val="16"/>
        <rFont val="Times New Roman"/>
        <charset val="134"/>
      </rPr>
      <t>20</t>
    </r>
    <r>
      <rPr>
        <sz val="16"/>
        <rFont val="方正仿宋_GBK"/>
        <charset val="134"/>
      </rPr>
      <t>余人。</t>
    </r>
  </si>
  <si>
    <t>新建取水口一处，水池一口，</t>
  </si>
  <si>
    <r>
      <rPr>
        <sz val="16"/>
        <rFont val="方正仿宋_GBK"/>
        <charset val="134"/>
      </rPr>
      <t>城口县</t>
    </r>
    <r>
      <rPr>
        <sz val="16"/>
        <rFont val="Times New Roman"/>
        <charset val="134"/>
      </rPr>
      <t>2024</t>
    </r>
    <r>
      <rPr>
        <sz val="16"/>
        <rFont val="方正仿宋_GBK"/>
        <charset val="134"/>
      </rPr>
      <t>年周溪乡中辰菌鼎年产</t>
    </r>
    <r>
      <rPr>
        <sz val="16"/>
        <rFont val="Times New Roman"/>
        <charset val="134"/>
      </rPr>
      <t>1500</t>
    </r>
    <r>
      <rPr>
        <sz val="16"/>
        <rFont val="方正仿宋_GBK"/>
        <charset val="134"/>
      </rPr>
      <t>万袋食用菌菌袋生产项目基础设施项目</t>
    </r>
  </si>
  <si>
    <r>
      <rPr>
        <sz val="16"/>
        <rFont val="Times New Roman"/>
        <charset val="134"/>
      </rPr>
      <t>1.</t>
    </r>
    <r>
      <rPr>
        <sz val="16"/>
        <rFont val="方正仿宋_GBK"/>
        <charset val="134"/>
      </rPr>
      <t>食用菌产业园排水沟、堡坎等基础设施建设。</t>
    </r>
    <r>
      <rPr>
        <sz val="16"/>
        <rFont val="Times New Roman"/>
        <charset val="134"/>
      </rPr>
      <t>2.</t>
    </r>
    <r>
      <rPr>
        <sz val="16"/>
        <rFont val="方正仿宋_GBK"/>
        <charset val="134"/>
      </rPr>
      <t>食用菌产业园供水设施一处及其附属设施。</t>
    </r>
  </si>
  <si>
    <r>
      <rPr>
        <sz val="16"/>
        <rFont val="方正仿宋_GBK"/>
        <charset val="134"/>
      </rPr>
      <t>通过建设基础设施的方式，持续推进食用菌产业发展，巩固发展成果；丰富产业类型，提高群众收入，增加产业技能；带动</t>
    </r>
    <r>
      <rPr>
        <sz val="16"/>
        <rFont val="Times New Roman"/>
        <charset val="134"/>
      </rPr>
      <t>10</t>
    </r>
    <r>
      <rPr>
        <sz val="16"/>
        <rFont val="方正仿宋_GBK"/>
        <charset val="134"/>
      </rPr>
      <t>余名群众务工，人均增收约</t>
    </r>
    <r>
      <rPr>
        <sz val="16"/>
        <rFont val="Times New Roman"/>
        <charset val="134"/>
      </rPr>
      <t>3000</t>
    </r>
    <r>
      <rPr>
        <sz val="16"/>
        <rFont val="方正仿宋_GBK"/>
        <charset val="134"/>
      </rPr>
      <t>余元。其中脱贫人口和监测对象</t>
    </r>
    <r>
      <rPr>
        <sz val="16"/>
        <rFont val="Times New Roman"/>
        <charset val="134"/>
      </rPr>
      <t>20</t>
    </r>
    <r>
      <rPr>
        <sz val="16"/>
        <rFont val="方正仿宋_GBK"/>
        <charset val="134"/>
      </rPr>
      <t>余人。</t>
    </r>
  </si>
  <si>
    <r>
      <rPr>
        <sz val="16"/>
        <rFont val="方正仿宋_GBK"/>
        <charset val="134"/>
      </rPr>
      <t>新建食用菌产业园排水沟</t>
    </r>
    <r>
      <rPr>
        <sz val="16"/>
        <rFont val="Times New Roman"/>
        <charset val="134"/>
      </rPr>
      <t>3500</t>
    </r>
    <r>
      <rPr>
        <sz val="16"/>
        <rFont val="方正仿宋_GBK"/>
        <charset val="134"/>
      </rPr>
      <t>米，新建堡坎</t>
    </r>
    <r>
      <rPr>
        <sz val="16"/>
        <rFont val="Times New Roman"/>
        <charset val="134"/>
      </rPr>
      <t>6000</t>
    </r>
    <r>
      <rPr>
        <sz val="16"/>
        <rFont val="方正仿宋_GBK"/>
        <charset val="134"/>
      </rPr>
      <t>立方米，硬化产业路</t>
    </r>
    <r>
      <rPr>
        <sz val="16"/>
        <rFont val="Times New Roman"/>
        <charset val="134"/>
      </rPr>
      <t>6000</t>
    </r>
    <r>
      <rPr>
        <sz val="16"/>
        <rFont val="方正仿宋_GBK"/>
        <charset val="134"/>
      </rPr>
      <t>平方米，新建</t>
    </r>
    <r>
      <rPr>
        <sz val="16"/>
        <rFont val="Times New Roman"/>
        <charset val="134"/>
      </rPr>
      <t>900</t>
    </r>
    <r>
      <rPr>
        <sz val="16"/>
        <rFont val="方正仿宋_GBK"/>
        <charset val="134"/>
      </rPr>
      <t>立方米山坪塘</t>
    </r>
    <r>
      <rPr>
        <sz val="16"/>
        <rFont val="Times New Roman"/>
        <charset val="134"/>
      </rPr>
      <t>1</t>
    </r>
    <r>
      <rPr>
        <sz val="16"/>
        <rFont val="方正仿宋_GBK"/>
        <charset val="134"/>
      </rPr>
      <t>口（硬化），中转蓄水池</t>
    </r>
    <r>
      <rPr>
        <sz val="16"/>
        <rFont val="Times New Roman"/>
        <charset val="134"/>
      </rPr>
      <t>1</t>
    </r>
    <r>
      <rPr>
        <sz val="16"/>
        <rFont val="方正仿宋_GBK"/>
        <charset val="134"/>
      </rPr>
      <t>口及增压抽水设备</t>
    </r>
    <r>
      <rPr>
        <sz val="16"/>
        <rFont val="Times New Roman"/>
        <charset val="134"/>
      </rPr>
      <t>1</t>
    </r>
    <r>
      <rPr>
        <sz val="16"/>
        <rFont val="方正仿宋_GBK"/>
        <charset val="134"/>
      </rPr>
      <t>套，铺设</t>
    </r>
    <r>
      <rPr>
        <sz val="16"/>
        <rFont val="Times New Roman"/>
        <charset val="134"/>
      </rPr>
      <t>50</t>
    </r>
    <r>
      <rPr>
        <sz val="16"/>
        <rFont val="方正仿宋_GBK"/>
        <charset val="134"/>
      </rPr>
      <t>水管</t>
    </r>
    <r>
      <rPr>
        <sz val="16"/>
        <rFont val="Times New Roman"/>
        <charset val="134"/>
      </rPr>
      <t>3000</t>
    </r>
    <r>
      <rPr>
        <sz val="16"/>
        <rFont val="方正仿宋_GBK"/>
        <charset val="134"/>
      </rPr>
      <t>米。</t>
    </r>
  </si>
  <si>
    <r>
      <rPr>
        <sz val="16"/>
        <rFont val="方正仿宋_GBK"/>
        <charset val="134"/>
      </rPr>
      <t>城口县</t>
    </r>
    <r>
      <rPr>
        <sz val="16"/>
        <rFont val="Times New Roman"/>
        <charset val="134"/>
      </rPr>
      <t>2024</t>
    </r>
    <r>
      <rPr>
        <sz val="16"/>
        <rFont val="方正仿宋_GBK"/>
        <charset val="134"/>
      </rPr>
      <t>年周溪乡中辰菌鼎年产</t>
    </r>
    <r>
      <rPr>
        <sz val="16"/>
        <rFont val="Times New Roman"/>
        <charset val="134"/>
      </rPr>
      <t>1500</t>
    </r>
    <r>
      <rPr>
        <sz val="16"/>
        <rFont val="方正仿宋_GBK"/>
        <charset val="134"/>
      </rPr>
      <t>万袋食用菌菌袋生产项目食用菌菌袋、加工设备补助项目</t>
    </r>
  </si>
  <si>
    <r>
      <rPr>
        <sz val="16"/>
        <rFont val="Times New Roman"/>
        <charset val="134"/>
      </rPr>
      <t>1.</t>
    </r>
    <r>
      <rPr>
        <sz val="16"/>
        <rFont val="方正仿宋_GBK"/>
        <charset val="134"/>
      </rPr>
      <t>菌袋补助。</t>
    </r>
    <r>
      <rPr>
        <sz val="16"/>
        <rFont val="Times New Roman"/>
        <charset val="134"/>
      </rPr>
      <t>2.</t>
    </r>
    <r>
      <rPr>
        <sz val="16"/>
        <rFont val="方正仿宋_GBK"/>
        <charset val="134"/>
      </rPr>
      <t>初加工设备补助。</t>
    </r>
  </si>
  <si>
    <r>
      <rPr>
        <sz val="16"/>
        <rFont val="方正仿宋_GBK"/>
        <charset val="134"/>
      </rPr>
      <t>生产菌袋</t>
    </r>
    <r>
      <rPr>
        <sz val="16"/>
        <rFont val="Times New Roman"/>
        <charset val="134"/>
      </rPr>
      <t>1100</t>
    </r>
    <r>
      <rPr>
        <sz val="16"/>
        <rFont val="方正仿宋_GBK"/>
        <charset val="134"/>
      </rPr>
      <t>万袋，灭菌柜</t>
    </r>
    <r>
      <rPr>
        <sz val="16"/>
        <rFont val="Times New Roman"/>
        <charset val="134"/>
      </rPr>
      <t>9</t>
    </r>
    <r>
      <rPr>
        <sz val="16"/>
        <rFont val="方正仿宋_GBK"/>
        <charset val="134"/>
      </rPr>
      <t>台，装袋机</t>
    </r>
    <r>
      <rPr>
        <sz val="16"/>
        <rFont val="Times New Roman"/>
        <charset val="134"/>
      </rPr>
      <t>10</t>
    </r>
    <r>
      <rPr>
        <sz val="16"/>
        <rFont val="方正仿宋_GBK"/>
        <charset val="134"/>
      </rPr>
      <t>台，扎绳机</t>
    </r>
    <r>
      <rPr>
        <sz val="16"/>
        <rFont val="Times New Roman"/>
        <charset val="134"/>
      </rPr>
      <t>10</t>
    </r>
    <r>
      <rPr>
        <sz val="16"/>
        <rFont val="方正仿宋_GBK"/>
        <charset val="134"/>
      </rPr>
      <t>台，搅拌罐</t>
    </r>
    <r>
      <rPr>
        <sz val="16"/>
        <rFont val="Times New Roman"/>
        <charset val="134"/>
      </rPr>
      <t>4</t>
    </r>
    <r>
      <rPr>
        <sz val="16"/>
        <rFont val="方正仿宋_GBK"/>
        <charset val="134"/>
      </rPr>
      <t>台，提升机</t>
    </r>
    <r>
      <rPr>
        <sz val="16"/>
        <rFont val="Times New Roman"/>
        <charset val="134"/>
      </rPr>
      <t>4</t>
    </r>
    <r>
      <rPr>
        <sz val="16"/>
        <rFont val="方正仿宋_GBK"/>
        <charset val="134"/>
      </rPr>
      <t>台，分料机</t>
    </r>
    <r>
      <rPr>
        <sz val="16"/>
        <rFont val="Times New Roman"/>
        <charset val="134"/>
      </rPr>
      <t>2</t>
    </r>
    <r>
      <rPr>
        <sz val="16"/>
        <rFont val="方正仿宋_GBK"/>
        <charset val="134"/>
      </rPr>
      <t>台，蒸汽机</t>
    </r>
    <r>
      <rPr>
        <sz val="16"/>
        <rFont val="Times New Roman"/>
        <charset val="134"/>
      </rPr>
      <t>3</t>
    </r>
    <r>
      <rPr>
        <sz val="16"/>
        <rFont val="方正仿宋_GBK"/>
        <charset val="134"/>
      </rPr>
      <t>台，传送机</t>
    </r>
    <r>
      <rPr>
        <sz val="16"/>
        <rFont val="Times New Roman"/>
        <charset val="134"/>
      </rPr>
      <t>26</t>
    </r>
    <r>
      <rPr>
        <sz val="16"/>
        <rFont val="方正仿宋_GBK"/>
        <charset val="134"/>
      </rPr>
      <t>条，上料机</t>
    </r>
    <r>
      <rPr>
        <sz val="16"/>
        <rFont val="Times New Roman"/>
        <charset val="134"/>
      </rPr>
      <t>2</t>
    </r>
    <r>
      <rPr>
        <sz val="16"/>
        <rFont val="方正仿宋_GBK"/>
        <charset val="134"/>
      </rPr>
      <t>台。</t>
    </r>
  </si>
  <si>
    <r>
      <rPr>
        <sz val="16"/>
        <rFont val="方正仿宋_GBK"/>
        <charset val="134"/>
      </rPr>
      <t>城口县</t>
    </r>
    <r>
      <rPr>
        <sz val="16"/>
        <rFont val="Times New Roman"/>
        <charset val="134"/>
      </rPr>
      <t>2024</t>
    </r>
    <r>
      <rPr>
        <sz val="16"/>
        <rFont val="方正仿宋_GBK"/>
        <charset val="134"/>
      </rPr>
      <t>年周溪乡中辰菌鼎年产</t>
    </r>
    <r>
      <rPr>
        <sz val="16"/>
        <rFont val="Times New Roman"/>
        <charset val="134"/>
      </rPr>
      <t>1500</t>
    </r>
    <r>
      <rPr>
        <sz val="16"/>
        <rFont val="方正仿宋_GBK"/>
        <charset val="134"/>
      </rPr>
      <t>万袋食用菌菌袋生产项目食用菌产业菌棚补助项目</t>
    </r>
  </si>
  <si>
    <r>
      <rPr>
        <sz val="16"/>
        <rFont val="方正仿宋_GBK"/>
        <charset val="134"/>
      </rPr>
      <t>新建钢架菌棚</t>
    </r>
    <r>
      <rPr>
        <sz val="16"/>
        <rFont val="Times New Roman"/>
        <charset val="134"/>
      </rPr>
      <t>100</t>
    </r>
    <r>
      <rPr>
        <sz val="16"/>
        <rFont val="方正仿宋_GBK"/>
        <charset val="134"/>
      </rPr>
      <t>亩。</t>
    </r>
  </si>
  <si>
    <r>
      <rPr>
        <sz val="16"/>
        <rFont val="方正仿宋_GBK"/>
        <charset val="134"/>
      </rPr>
      <t>通过菌棒补助的方式，持续推进食用菌产业发展，巩固发展成果；丰富产业类型，提高群众收入，增加产业技能；带动</t>
    </r>
    <r>
      <rPr>
        <sz val="16"/>
        <rFont val="Times New Roman"/>
        <charset val="134"/>
      </rPr>
      <t>10</t>
    </r>
    <r>
      <rPr>
        <sz val="16"/>
        <rFont val="方正仿宋_GBK"/>
        <charset val="134"/>
      </rPr>
      <t>余名群众务工，人均增收约</t>
    </r>
    <r>
      <rPr>
        <sz val="16"/>
        <rFont val="Times New Roman"/>
        <charset val="134"/>
      </rPr>
      <t>3000</t>
    </r>
    <r>
      <rPr>
        <sz val="16"/>
        <rFont val="方正仿宋_GBK"/>
        <charset val="134"/>
      </rPr>
      <t>余元。其中脱贫人口和监测对象</t>
    </r>
    <r>
      <rPr>
        <sz val="16"/>
        <rFont val="Times New Roman"/>
        <charset val="134"/>
      </rPr>
      <t>20</t>
    </r>
    <r>
      <rPr>
        <sz val="16"/>
        <rFont val="方正仿宋_GBK"/>
        <charset val="134"/>
      </rPr>
      <t>余人。</t>
    </r>
  </si>
  <si>
    <r>
      <rPr>
        <sz val="16"/>
        <rFont val="方正仿宋_GBK"/>
        <charset val="134"/>
      </rPr>
      <t>新建钢架菌棚</t>
    </r>
    <r>
      <rPr>
        <sz val="16"/>
        <rFont val="Times New Roman"/>
        <charset val="134"/>
      </rPr>
      <t>100</t>
    </r>
    <r>
      <rPr>
        <sz val="16"/>
        <rFont val="方正仿宋_GBK"/>
        <charset val="134"/>
      </rPr>
      <t>亩</t>
    </r>
  </si>
  <si>
    <r>
      <rPr>
        <sz val="16"/>
        <rFont val="方正仿宋_GBK"/>
        <charset val="134"/>
      </rPr>
      <t>城口县</t>
    </r>
    <r>
      <rPr>
        <sz val="16"/>
        <rFont val="Times New Roman"/>
        <charset val="134"/>
      </rPr>
      <t>2024</t>
    </r>
    <r>
      <rPr>
        <sz val="16"/>
        <rFont val="方正仿宋_GBK"/>
        <charset val="134"/>
      </rPr>
      <t>年周溪乡中辰菌鼎年产</t>
    </r>
    <r>
      <rPr>
        <sz val="16"/>
        <rFont val="Times New Roman"/>
        <charset val="134"/>
      </rPr>
      <t>1500</t>
    </r>
    <r>
      <rPr>
        <sz val="16"/>
        <rFont val="方正仿宋_GBK"/>
        <charset val="134"/>
      </rPr>
      <t>万袋食用菌菌袋生产项目产业路改造项目</t>
    </r>
  </si>
  <si>
    <r>
      <rPr>
        <sz val="16"/>
        <rFont val="方正仿宋_GBK"/>
        <charset val="134"/>
      </rPr>
      <t>改造提升产业路</t>
    </r>
    <r>
      <rPr>
        <sz val="16"/>
        <rFont val="Times New Roman"/>
        <charset val="134"/>
      </rPr>
      <t>5</t>
    </r>
    <r>
      <rPr>
        <sz val="16"/>
        <rFont val="方正仿宋_GBK"/>
        <charset val="134"/>
      </rPr>
      <t>公里，方便企业原材料进入。</t>
    </r>
  </si>
  <si>
    <r>
      <rPr>
        <sz val="16"/>
        <rFont val="方正仿宋_GBK"/>
        <charset val="134"/>
      </rPr>
      <t>通过建设基础设施的方式，持续推进食用菌产业发展，巩固发展成果；丰富产业类型，提高群众收入，增加产业技能；带动</t>
    </r>
    <r>
      <rPr>
        <sz val="16"/>
        <rFont val="Times New Roman"/>
        <charset val="134"/>
      </rPr>
      <t>10</t>
    </r>
    <r>
      <rPr>
        <sz val="16"/>
        <rFont val="方正仿宋_GBK"/>
        <charset val="134"/>
      </rPr>
      <t>余名群众务工，人均增收约</t>
    </r>
    <r>
      <rPr>
        <sz val="16"/>
        <rFont val="Times New Roman"/>
        <charset val="134"/>
      </rPr>
      <t>3000</t>
    </r>
    <r>
      <rPr>
        <sz val="16"/>
        <rFont val="方正仿宋_GBK"/>
        <charset val="134"/>
      </rPr>
      <t>余元。其中脱贫人口和监测对象</t>
    </r>
    <r>
      <rPr>
        <sz val="16"/>
        <rFont val="Times New Roman"/>
        <charset val="134"/>
      </rPr>
      <t>10</t>
    </r>
    <r>
      <rPr>
        <sz val="16"/>
        <rFont val="方正仿宋_GBK"/>
        <charset val="134"/>
      </rPr>
      <t>余人。</t>
    </r>
  </si>
  <si>
    <r>
      <rPr>
        <sz val="16"/>
        <rFont val="方正仿宋_GBK"/>
        <charset val="134"/>
      </rPr>
      <t>改造提升产业路</t>
    </r>
    <r>
      <rPr>
        <sz val="16"/>
        <rFont val="Times New Roman"/>
        <charset val="134"/>
      </rPr>
      <t>5</t>
    </r>
    <r>
      <rPr>
        <sz val="16"/>
        <rFont val="方正仿宋_GBK"/>
        <charset val="134"/>
      </rPr>
      <t>公里，</t>
    </r>
  </si>
  <si>
    <r>
      <rPr>
        <sz val="16"/>
        <rFont val="方正仿宋_GBK"/>
        <charset val="134"/>
      </rPr>
      <t>改造提升产业路</t>
    </r>
    <r>
      <rPr>
        <sz val="16"/>
        <rFont val="Times New Roman"/>
        <charset val="134"/>
      </rPr>
      <t>5</t>
    </r>
    <r>
      <rPr>
        <sz val="16"/>
        <rFont val="方正仿宋_GBK"/>
        <charset val="134"/>
      </rPr>
      <t>公里</t>
    </r>
  </si>
  <si>
    <r>
      <rPr>
        <sz val="16"/>
        <rFont val="方正仿宋_GBK"/>
        <charset val="134"/>
      </rPr>
      <t>城口县</t>
    </r>
    <r>
      <rPr>
        <sz val="16"/>
        <rFont val="Times New Roman"/>
        <charset val="134"/>
      </rPr>
      <t>2024</t>
    </r>
    <r>
      <rPr>
        <sz val="16"/>
        <rFont val="方正仿宋_GBK"/>
        <charset val="134"/>
      </rPr>
      <t>年双河乡黄牛养殖一村一品示范村项目</t>
    </r>
  </si>
  <si>
    <t>养植业基地</t>
  </si>
  <si>
    <r>
      <rPr>
        <sz val="16"/>
        <rFont val="方正仿宋_GBK"/>
        <charset val="134"/>
      </rPr>
      <t>推进产业化联合示范。推广</t>
    </r>
    <r>
      <rPr>
        <sz val="16"/>
        <rFont val="Times New Roman"/>
        <charset val="134"/>
      </rPr>
      <t>“</t>
    </r>
    <r>
      <rPr>
        <sz val="16"/>
        <rFont val="方正仿宋_GBK"/>
        <charset val="134"/>
      </rPr>
      <t>龙头企业</t>
    </r>
    <r>
      <rPr>
        <sz val="16"/>
        <rFont val="Times New Roman"/>
        <charset val="134"/>
      </rPr>
      <t>+</t>
    </r>
    <r>
      <rPr>
        <sz val="16"/>
        <rFont val="方正仿宋_GBK"/>
        <charset val="134"/>
      </rPr>
      <t>农民合作社</t>
    </r>
    <r>
      <rPr>
        <sz val="16"/>
        <rFont val="Times New Roman"/>
        <charset val="134"/>
      </rPr>
      <t>+</t>
    </r>
    <r>
      <rPr>
        <sz val="16"/>
        <rFont val="方正仿宋_GBK"/>
        <charset val="134"/>
      </rPr>
      <t>家庭农场</t>
    </r>
    <r>
      <rPr>
        <sz val="16"/>
        <rFont val="Times New Roman"/>
        <charset val="134"/>
      </rPr>
      <t>/</t>
    </r>
    <r>
      <rPr>
        <sz val="16"/>
        <rFont val="方正仿宋_GBK"/>
        <charset val="134"/>
      </rPr>
      <t>小农户</t>
    </r>
    <r>
      <rPr>
        <sz val="16"/>
        <rFont val="Times New Roman"/>
        <charset val="134"/>
      </rPr>
      <t>”</t>
    </r>
    <r>
      <rPr>
        <sz val="16"/>
        <rFont val="方正仿宋_GBK"/>
        <charset val="134"/>
      </rPr>
      <t>的产业化联合模式，提高黄牛养殖产业组织化程度，扩大黄牛养殖规模，完善产业发展基础设施，改善生产条件，在黄牛养殖的生产、销售及饲草生产、加工等相关环节进行一定扶持；开展特色精深加工产品，延伸产业发展链条，对相关设施设备进行补贴；开展黄牛养殖特色品牌创建，打造特色农产品品牌。</t>
    </r>
  </si>
  <si>
    <t>双河乡全乡</t>
  </si>
  <si>
    <r>
      <rPr>
        <sz val="16"/>
        <rFont val="方正仿宋_GBK"/>
        <charset val="134"/>
      </rPr>
      <t>通过项目实施，激励群众产业发展积极性，推动地区经济收入；延伸产业链条有效提升产业抗风险能力，降低经营主体生产成本；进一步提升辖区黄牛养殖品牌知名度。带动不少于</t>
    </r>
    <r>
      <rPr>
        <sz val="16"/>
        <rFont val="Times New Roman"/>
        <charset val="134"/>
      </rPr>
      <t>100</t>
    </r>
    <r>
      <rPr>
        <sz val="16"/>
        <rFont val="方正仿宋_GBK"/>
        <charset val="134"/>
      </rPr>
      <t>户农户直接参与生产发展，参与农户户均增加生产经营性收入</t>
    </r>
    <r>
      <rPr>
        <sz val="16"/>
        <rFont val="Times New Roman"/>
        <charset val="134"/>
      </rPr>
      <t>8000</t>
    </r>
    <r>
      <rPr>
        <sz val="16"/>
        <rFont val="方正仿宋_GBK"/>
        <charset val="134"/>
      </rPr>
      <t>元以上，其中脱贫户约</t>
    </r>
    <r>
      <rPr>
        <sz val="16"/>
        <rFont val="Times New Roman"/>
        <charset val="134"/>
      </rPr>
      <t>70</t>
    </r>
    <r>
      <rPr>
        <sz val="16"/>
        <rFont val="方正仿宋_GBK"/>
        <charset val="134"/>
      </rPr>
      <t>户。</t>
    </r>
  </si>
  <si>
    <r>
      <rPr>
        <sz val="16"/>
        <rFont val="方正仿宋_GBK"/>
        <charset val="134"/>
      </rPr>
      <t>一、群众参与：</t>
    </r>
    <r>
      <rPr>
        <sz val="16"/>
        <rFont val="Times New Roman"/>
        <charset val="134"/>
      </rPr>
      <t>200</t>
    </r>
    <r>
      <rPr>
        <sz val="16"/>
        <rFont val="方正仿宋_GBK"/>
        <charset val="134"/>
      </rPr>
      <t>人参与前期项目确定讨论申报会议、决议，</t>
    </r>
    <r>
      <rPr>
        <sz val="16"/>
        <rFont val="Times New Roman"/>
        <charset val="134"/>
      </rPr>
      <t>24</t>
    </r>
    <r>
      <rPr>
        <sz val="16"/>
        <rFont val="方正仿宋_GBK"/>
        <charset val="134"/>
      </rPr>
      <t>人参与入库项目的选择，</t>
    </r>
    <r>
      <rPr>
        <sz val="16"/>
        <rFont val="Times New Roman"/>
        <charset val="134"/>
      </rPr>
      <t xml:space="preserve">
</t>
    </r>
    <r>
      <rPr>
        <sz val="16"/>
        <rFont val="方正仿宋_GBK"/>
        <charset val="134"/>
      </rPr>
      <t>二、利益联结机制：农户直接参与生产发展，带动</t>
    </r>
    <r>
      <rPr>
        <sz val="16"/>
        <rFont val="Times New Roman"/>
        <charset val="134"/>
      </rPr>
      <t>100</t>
    </r>
    <r>
      <rPr>
        <sz val="16"/>
        <rFont val="方正仿宋_GBK"/>
        <charset val="134"/>
      </rPr>
      <t>余户养植农户户均增收</t>
    </r>
    <r>
      <rPr>
        <sz val="16"/>
        <rFont val="Times New Roman"/>
        <charset val="134"/>
      </rPr>
      <t>8000</t>
    </r>
    <r>
      <rPr>
        <sz val="16"/>
        <rFont val="方正仿宋_GBK"/>
        <charset val="134"/>
      </rPr>
      <t>元以上。</t>
    </r>
  </si>
  <si>
    <r>
      <rPr>
        <sz val="16"/>
        <rFont val="方正仿宋_GBK"/>
        <charset val="134"/>
      </rPr>
      <t>在全乡养殖黄牛</t>
    </r>
    <r>
      <rPr>
        <sz val="16"/>
        <rFont val="Times New Roman"/>
        <charset val="134"/>
      </rPr>
      <t>1000</t>
    </r>
    <r>
      <rPr>
        <sz val="16"/>
        <rFont val="方正仿宋_GBK"/>
        <charset val="134"/>
      </rPr>
      <t>头左右，带动约</t>
    </r>
    <r>
      <rPr>
        <sz val="16"/>
        <rFont val="Times New Roman"/>
        <charset val="134"/>
      </rPr>
      <t>100</t>
    </r>
    <r>
      <rPr>
        <sz val="16"/>
        <rFont val="方正仿宋_GBK"/>
        <charset val="134"/>
      </rPr>
      <t>户农户直接参与生产发展，参与农户户均增加生产经营性收入</t>
    </r>
    <r>
      <rPr>
        <sz val="16"/>
        <rFont val="Times New Roman"/>
        <charset val="134"/>
      </rPr>
      <t>8000</t>
    </r>
    <r>
      <rPr>
        <sz val="16"/>
        <rFont val="方正仿宋_GBK"/>
        <charset val="134"/>
      </rPr>
      <t>元以上，其中脱贫户约</t>
    </r>
    <r>
      <rPr>
        <sz val="16"/>
        <rFont val="Times New Roman"/>
        <charset val="134"/>
      </rPr>
      <t>70</t>
    </r>
    <r>
      <rPr>
        <sz val="16"/>
        <rFont val="方正仿宋_GBK"/>
        <charset val="134"/>
      </rPr>
      <t>户，通过项目实施，激励群众产业发展积极性，推动地区经济收入。其中脱贫人口</t>
    </r>
    <r>
      <rPr>
        <sz val="16"/>
        <rFont val="Times New Roman"/>
        <charset val="134"/>
      </rPr>
      <t>82</t>
    </r>
    <r>
      <rPr>
        <sz val="16"/>
        <rFont val="方正仿宋_GBK"/>
        <charset val="134"/>
      </rPr>
      <t>人，监测对象</t>
    </r>
    <r>
      <rPr>
        <sz val="16"/>
        <rFont val="Times New Roman"/>
        <charset val="134"/>
      </rPr>
      <t>24</t>
    </r>
    <r>
      <rPr>
        <sz val="16"/>
        <rFont val="方正仿宋_GBK"/>
        <charset val="134"/>
      </rPr>
      <t>人。</t>
    </r>
  </si>
  <si>
    <r>
      <rPr>
        <sz val="16"/>
        <rFont val="方正仿宋_GBK"/>
        <charset val="134"/>
      </rPr>
      <t>养殖黄牛</t>
    </r>
    <r>
      <rPr>
        <sz val="16"/>
        <rFont val="Times New Roman"/>
        <charset val="134"/>
      </rPr>
      <t>≥1000</t>
    </r>
    <r>
      <rPr>
        <sz val="16"/>
        <rFont val="方正仿宋_GBK"/>
        <charset val="134"/>
      </rPr>
      <t>头</t>
    </r>
  </si>
  <si>
    <r>
      <rPr>
        <sz val="16"/>
        <rFont val="方正仿宋_GBK"/>
        <charset val="134"/>
      </rPr>
      <t>补贴发放准确率</t>
    </r>
    <r>
      <rPr>
        <sz val="16"/>
        <rFont val="Times New Roman"/>
        <charset val="134"/>
      </rPr>
      <t>100%</t>
    </r>
  </si>
  <si>
    <r>
      <rPr>
        <sz val="16"/>
        <rFont val="方正仿宋_GBK"/>
        <charset val="134"/>
      </rPr>
      <t>项目完成率时率</t>
    </r>
    <r>
      <rPr>
        <sz val="16"/>
        <rFont val="Times New Roman"/>
        <charset val="134"/>
      </rPr>
      <t>100%</t>
    </r>
  </si>
  <si>
    <r>
      <rPr>
        <sz val="16"/>
        <rFont val="方正仿宋_GBK"/>
        <charset val="134"/>
      </rPr>
      <t>黄牛补助</t>
    </r>
    <r>
      <rPr>
        <sz val="16"/>
        <rFont val="Times New Roman"/>
        <charset val="134"/>
      </rPr>
      <t>≤1000</t>
    </r>
    <r>
      <rPr>
        <sz val="16"/>
        <rFont val="方正仿宋_GBK"/>
        <charset val="134"/>
      </rPr>
      <t>元</t>
    </r>
  </si>
  <si>
    <r>
      <rPr>
        <sz val="16"/>
        <rFont val="方正仿宋_GBK"/>
        <charset val="134"/>
      </rPr>
      <t>参与养殖农户户均增收</t>
    </r>
    <r>
      <rPr>
        <sz val="16"/>
        <rFont val="Times New Roman"/>
        <charset val="134"/>
      </rPr>
      <t>8000</t>
    </r>
    <r>
      <rPr>
        <sz val="16"/>
        <rFont val="方正仿宋_GBK"/>
        <charset val="134"/>
      </rPr>
      <t>元以上</t>
    </r>
  </si>
  <si>
    <r>
      <rPr>
        <sz val="16"/>
        <rFont val="Times New Roman"/>
        <charset val="134"/>
      </rPr>
      <t>1.</t>
    </r>
    <r>
      <rPr>
        <sz val="16"/>
        <rFont val="方正仿宋_GBK"/>
        <charset val="134"/>
      </rPr>
      <t>受益农户人数</t>
    </r>
    <r>
      <rPr>
        <sz val="16"/>
        <rFont val="Times New Roman"/>
        <charset val="134"/>
      </rPr>
      <t>≥895</t>
    </r>
    <r>
      <rPr>
        <sz val="16"/>
        <rFont val="方正仿宋_GBK"/>
        <charset val="134"/>
      </rPr>
      <t>人；</t>
    </r>
    <r>
      <rPr>
        <sz val="16"/>
        <rFont val="Times New Roman"/>
        <charset val="134"/>
      </rPr>
      <t xml:space="preserve">
2.</t>
    </r>
    <r>
      <rPr>
        <sz val="16"/>
        <rFont val="方正仿宋_GBK"/>
        <charset val="134"/>
      </rPr>
      <t>受益脱贫户和监测户人数</t>
    </r>
    <r>
      <rPr>
        <sz val="16"/>
        <rFont val="Times New Roman"/>
        <charset val="134"/>
      </rPr>
      <t>≥82</t>
    </r>
    <r>
      <rPr>
        <sz val="16"/>
        <rFont val="方正仿宋_GBK"/>
        <charset val="134"/>
      </rPr>
      <t>人。</t>
    </r>
  </si>
  <si>
    <r>
      <rPr>
        <sz val="16"/>
        <rFont val="方正仿宋_GBK"/>
        <charset val="134"/>
      </rPr>
      <t>受益人口满意度</t>
    </r>
    <r>
      <rPr>
        <sz val="16"/>
        <rFont val="Times New Roman"/>
        <charset val="134"/>
      </rPr>
      <t>&gt;95%</t>
    </r>
  </si>
  <si>
    <t>双河乡人民政府</t>
  </si>
  <si>
    <t>牟纪亚</t>
  </si>
  <si>
    <r>
      <rPr>
        <sz val="16"/>
        <rFont val="方正仿宋_GBK"/>
        <charset val="134"/>
      </rPr>
      <t>城口县</t>
    </r>
    <r>
      <rPr>
        <sz val="16"/>
        <rFont val="Times New Roman"/>
        <charset val="134"/>
      </rPr>
      <t>2024</t>
    </r>
    <r>
      <rPr>
        <sz val="16"/>
        <rFont val="方正仿宋_GBK"/>
        <charset val="134"/>
      </rPr>
      <t>年双河乡环境综合整治项目</t>
    </r>
  </si>
  <si>
    <r>
      <rPr>
        <sz val="16"/>
        <rFont val="Times New Roman"/>
        <charset val="134"/>
      </rPr>
      <t xml:space="preserve">
</t>
    </r>
    <r>
      <rPr>
        <sz val="16"/>
        <rFont val="方正仿宋_GBK"/>
        <charset val="134"/>
      </rPr>
      <t>拓宽生产生活步道长</t>
    </r>
    <r>
      <rPr>
        <sz val="16"/>
        <rFont val="Times New Roman"/>
        <charset val="134"/>
      </rPr>
      <t>600</t>
    </r>
    <r>
      <rPr>
        <sz val="16"/>
        <rFont val="方正仿宋_GBK"/>
        <charset val="134"/>
      </rPr>
      <t>米，宽</t>
    </r>
    <r>
      <rPr>
        <sz val="16"/>
        <rFont val="Times New Roman"/>
        <charset val="134"/>
      </rPr>
      <t>2</t>
    </r>
    <r>
      <rPr>
        <sz val="16"/>
        <rFont val="方正仿宋_GBK"/>
        <charset val="134"/>
      </rPr>
      <t>米；修建道路堡坎约</t>
    </r>
    <r>
      <rPr>
        <sz val="16"/>
        <rFont val="Times New Roman"/>
        <charset val="134"/>
      </rPr>
      <t>1200</t>
    </r>
    <r>
      <rPr>
        <sz val="16"/>
        <rFont val="方正仿宋_GBK"/>
        <charset val="134"/>
      </rPr>
      <t>立方米，整治背水沟约</t>
    </r>
    <r>
      <rPr>
        <sz val="16"/>
        <rFont val="Times New Roman"/>
        <charset val="134"/>
      </rPr>
      <t>600</t>
    </r>
    <r>
      <rPr>
        <sz val="16"/>
        <rFont val="方正仿宋_GBK"/>
        <charset val="134"/>
      </rPr>
      <t>米；维护梯田坎子约</t>
    </r>
    <r>
      <rPr>
        <sz val="16"/>
        <rFont val="Times New Roman"/>
        <charset val="134"/>
      </rPr>
      <t>1000</t>
    </r>
    <r>
      <rPr>
        <sz val="16"/>
        <rFont val="方正仿宋_GBK"/>
        <charset val="134"/>
      </rPr>
      <t>立方米；修建排水沟约</t>
    </r>
    <r>
      <rPr>
        <sz val="16"/>
        <rFont val="Times New Roman"/>
        <charset val="134"/>
      </rPr>
      <t>600</t>
    </r>
    <r>
      <rPr>
        <sz val="16"/>
        <rFont val="方正仿宋_GBK"/>
        <charset val="134"/>
      </rPr>
      <t>米，涵洞</t>
    </r>
    <r>
      <rPr>
        <sz val="16"/>
        <rFont val="Times New Roman"/>
        <charset val="134"/>
      </rPr>
      <t>2</t>
    </r>
    <r>
      <rPr>
        <sz val="16"/>
        <rFont val="方正仿宋_GBK"/>
        <charset val="134"/>
      </rPr>
      <t>处。（具体以实施方案为准）</t>
    </r>
  </si>
  <si>
    <t>双河乡店坪村、竹园村</t>
  </si>
  <si>
    <r>
      <rPr>
        <sz val="16"/>
        <rFont val="方正仿宋_GBK"/>
        <charset val="134"/>
      </rPr>
      <t>通过项目实施，解决</t>
    </r>
    <r>
      <rPr>
        <sz val="16"/>
        <rFont val="Times New Roman"/>
        <charset val="134"/>
      </rPr>
      <t>150</t>
    </r>
    <r>
      <rPr>
        <sz val="16"/>
        <rFont val="方正仿宋_GBK"/>
        <charset val="134"/>
      </rPr>
      <t>余户群众生产生活问题，为群众带来便利方便群众出行，保障群众出行安全，提升群众的幸福指数。其中脱贫人口</t>
    </r>
    <r>
      <rPr>
        <sz val="16"/>
        <rFont val="Times New Roman"/>
        <charset val="134"/>
      </rPr>
      <t>95</t>
    </r>
    <r>
      <rPr>
        <sz val="16"/>
        <rFont val="方正仿宋_GBK"/>
        <charset val="134"/>
      </rPr>
      <t>人，监测对象</t>
    </r>
    <r>
      <rPr>
        <sz val="16"/>
        <rFont val="Times New Roman"/>
        <charset val="134"/>
      </rPr>
      <t>12</t>
    </r>
    <r>
      <rPr>
        <sz val="16"/>
        <rFont val="方正仿宋_GBK"/>
        <charset val="134"/>
      </rPr>
      <t>人。</t>
    </r>
  </si>
  <si>
    <r>
      <rPr>
        <sz val="16"/>
        <rFont val="方正仿宋_GBK"/>
        <charset val="134"/>
      </rPr>
      <t>一、群众参与：</t>
    </r>
    <r>
      <rPr>
        <sz val="16"/>
        <rFont val="Times New Roman"/>
        <charset val="134"/>
      </rPr>
      <t>50</t>
    </r>
    <r>
      <rPr>
        <sz val="16"/>
        <rFont val="方正仿宋_GBK"/>
        <charset val="134"/>
      </rPr>
      <t>余人参与前期项目确定会议、决议，</t>
    </r>
    <r>
      <rPr>
        <sz val="16"/>
        <rFont val="Times New Roman"/>
        <charset val="134"/>
      </rPr>
      <t>14</t>
    </r>
    <r>
      <rPr>
        <sz val="16"/>
        <rFont val="方正仿宋_GBK"/>
        <charset val="134"/>
      </rPr>
      <t>人参与入库项目的选择，</t>
    </r>
    <r>
      <rPr>
        <sz val="16"/>
        <rFont val="Times New Roman"/>
        <charset val="134"/>
      </rPr>
      <t>18</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二、利益联结机制：提供就业岗位约</t>
    </r>
    <r>
      <rPr>
        <sz val="16"/>
        <rFont val="Times New Roman"/>
        <charset val="134"/>
      </rPr>
      <t>51</t>
    </r>
    <r>
      <rPr>
        <sz val="16"/>
        <rFont val="方正仿宋_GBK"/>
        <charset val="134"/>
      </rPr>
      <t>个，增加工资性收入</t>
    </r>
    <r>
      <rPr>
        <sz val="16"/>
        <rFont val="Times New Roman"/>
        <charset val="134"/>
      </rPr>
      <t>5000</t>
    </r>
    <r>
      <rPr>
        <sz val="16"/>
        <rFont val="方正仿宋_GBK"/>
        <charset val="134"/>
      </rPr>
      <t>元</t>
    </r>
    <r>
      <rPr>
        <sz val="16"/>
        <rFont val="Times New Roman"/>
        <charset val="134"/>
      </rPr>
      <t>/</t>
    </r>
    <r>
      <rPr>
        <sz val="16"/>
        <rFont val="方正仿宋_GBK"/>
        <charset val="134"/>
      </rPr>
      <t>人</t>
    </r>
    <r>
      <rPr>
        <sz val="16"/>
        <rFont val="Times New Roman"/>
        <charset val="134"/>
      </rPr>
      <t xml:space="preserve"> •</t>
    </r>
    <r>
      <rPr>
        <sz val="16"/>
        <rFont val="方正仿宋_GBK"/>
        <charset val="134"/>
      </rPr>
      <t>年。</t>
    </r>
  </si>
  <si>
    <r>
      <rPr>
        <sz val="16"/>
        <rFont val="方正仿宋_GBK"/>
        <charset val="134"/>
      </rPr>
      <t>整治双河乡店坪村、竹园村环境综合整治及消除安全隐患</t>
    </r>
    <r>
      <rPr>
        <sz val="16"/>
        <rFont val="Times New Roman"/>
        <charset val="134"/>
      </rPr>
      <t>1</t>
    </r>
    <r>
      <rPr>
        <sz val="16"/>
        <rFont val="方正仿宋_GBK"/>
        <charset val="134"/>
      </rPr>
      <t>处，解决安全隐患，消除过往行人及车辆带来安全隐患，保障群众生命财产安全，解决</t>
    </r>
    <r>
      <rPr>
        <sz val="16"/>
        <rFont val="Times New Roman"/>
        <charset val="134"/>
      </rPr>
      <t>150</t>
    </r>
    <r>
      <rPr>
        <sz val="16"/>
        <rFont val="方正仿宋_GBK"/>
        <charset val="134"/>
      </rPr>
      <t>余户群众生产生活问题，为群众带来便利方便群众出行，保障群众出行安全，提供就业岗位约</t>
    </r>
    <r>
      <rPr>
        <sz val="16"/>
        <rFont val="Times New Roman"/>
        <charset val="134"/>
      </rPr>
      <t>55</t>
    </r>
    <r>
      <rPr>
        <sz val="16"/>
        <rFont val="方正仿宋_GBK"/>
        <charset val="134"/>
      </rPr>
      <t>个，增加工资性收入</t>
    </r>
    <r>
      <rPr>
        <sz val="16"/>
        <rFont val="Times New Roman"/>
        <charset val="134"/>
      </rPr>
      <t>5000</t>
    </r>
    <r>
      <rPr>
        <sz val="16"/>
        <rFont val="方正仿宋_GBK"/>
        <charset val="134"/>
      </rPr>
      <t>元</t>
    </r>
    <r>
      <rPr>
        <sz val="16"/>
        <rFont val="Times New Roman"/>
        <charset val="134"/>
      </rPr>
      <t>/</t>
    </r>
    <r>
      <rPr>
        <sz val="16"/>
        <rFont val="方正仿宋_GBK"/>
        <charset val="134"/>
      </rPr>
      <t>人</t>
    </r>
    <r>
      <rPr>
        <sz val="16"/>
        <rFont val="Times New Roman"/>
        <charset val="134"/>
      </rPr>
      <t xml:space="preserve"> •</t>
    </r>
    <r>
      <rPr>
        <sz val="16"/>
        <rFont val="方正仿宋_GBK"/>
        <charset val="134"/>
      </rPr>
      <t>年。</t>
    </r>
  </si>
  <si>
    <r>
      <rPr>
        <sz val="16"/>
        <rFont val="方正仿宋_GBK"/>
        <charset val="134"/>
      </rPr>
      <t>环境整治及安全隐患消除</t>
    </r>
    <r>
      <rPr>
        <sz val="16"/>
        <rFont val="Times New Roman"/>
        <charset val="134"/>
      </rPr>
      <t>≥1</t>
    </r>
    <r>
      <rPr>
        <sz val="16"/>
        <rFont val="方正仿宋_GBK"/>
        <charset val="134"/>
      </rPr>
      <t>处</t>
    </r>
  </si>
  <si>
    <r>
      <rPr>
        <sz val="16"/>
        <rFont val="方正仿宋_GBK"/>
        <charset val="134"/>
      </rPr>
      <t>总投资</t>
    </r>
    <r>
      <rPr>
        <sz val="16"/>
        <rFont val="Times New Roman"/>
        <charset val="134"/>
      </rPr>
      <t>≤90</t>
    </r>
    <r>
      <rPr>
        <sz val="16"/>
        <rFont val="方正仿宋_GBK"/>
        <charset val="134"/>
      </rPr>
      <t>万元</t>
    </r>
  </si>
  <si>
    <r>
      <rPr>
        <sz val="16"/>
        <rFont val="方正仿宋_GBK"/>
        <charset val="134"/>
      </rPr>
      <t>带动约</t>
    </r>
    <r>
      <rPr>
        <sz val="16"/>
        <rFont val="Times New Roman"/>
        <charset val="134"/>
      </rPr>
      <t>51</t>
    </r>
    <r>
      <rPr>
        <sz val="16"/>
        <rFont val="方正仿宋_GBK"/>
        <charset val="134"/>
      </rPr>
      <t>人务工收入</t>
    </r>
    <r>
      <rPr>
        <sz val="16"/>
        <rFont val="Times New Roman"/>
        <charset val="134"/>
      </rPr>
      <t>5000</t>
    </r>
    <r>
      <rPr>
        <sz val="16"/>
        <rFont val="方正仿宋_GBK"/>
        <charset val="134"/>
      </rPr>
      <t>元</t>
    </r>
    <r>
      <rPr>
        <sz val="16"/>
        <rFont val="Times New Roman"/>
        <charset val="134"/>
      </rPr>
      <t>/</t>
    </r>
    <r>
      <rPr>
        <sz val="16"/>
        <rFont val="方正仿宋_GBK"/>
        <charset val="134"/>
      </rPr>
      <t>年</t>
    </r>
  </si>
  <si>
    <r>
      <rPr>
        <sz val="16"/>
        <rFont val="Times New Roman"/>
        <charset val="134"/>
      </rPr>
      <t>1.</t>
    </r>
    <r>
      <rPr>
        <sz val="16"/>
        <rFont val="方正仿宋_GBK"/>
        <charset val="134"/>
      </rPr>
      <t>受益农户人数</t>
    </r>
    <r>
      <rPr>
        <sz val="16"/>
        <rFont val="Times New Roman"/>
        <charset val="134"/>
      </rPr>
      <t>≥529</t>
    </r>
    <r>
      <rPr>
        <sz val="16"/>
        <rFont val="方正仿宋_GBK"/>
        <charset val="134"/>
      </rPr>
      <t>人；</t>
    </r>
    <r>
      <rPr>
        <sz val="16"/>
        <rFont val="Times New Roman"/>
        <charset val="134"/>
      </rPr>
      <t xml:space="preserve">
2.</t>
    </r>
    <r>
      <rPr>
        <sz val="16"/>
        <rFont val="方正仿宋_GBK"/>
        <charset val="134"/>
      </rPr>
      <t>受益脱贫户和监测户人数</t>
    </r>
    <r>
      <rPr>
        <sz val="16"/>
        <rFont val="Times New Roman"/>
        <charset val="134"/>
      </rPr>
      <t>≥95</t>
    </r>
    <r>
      <rPr>
        <sz val="16"/>
        <rFont val="方正仿宋_GBK"/>
        <charset val="134"/>
      </rPr>
      <t>人。</t>
    </r>
  </si>
  <si>
    <r>
      <rPr>
        <sz val="16"/>
        <rFont val="方正仿宋_GBK"/>
        <charset val="134"/>
      </rPr>
      <t>使用年限</t>
    </r>
    <r>
      <rPr>
        <sz val="16"/>
        <rFont val="Times New Roman"/>
        <charset val="134"/>
      </rPr>
      <t>30</t>
    </r>
    <r>
      <rPr>
        <sz val="16"/>
        <rFont val="方正仿宋_GBK"/>
        <charset val="134"/>
      </rPr>
      <t>年</t>
    </r>
  </si>
  <si>
    <r>
      <rPr>
        <sz val="16"/>
        <rFont val="方正仿宋_GBK"/>
        <charset val="134"/>
      </rPr>
      <t>城口县</t>
    </r>
    <r>
      <rPr>
        <sz val="16"/>
        <rFont val="Times New Roman"/>
        <charset val="134"/>
      </rPr>
      <t>2024</t>
    </r>
    <r>
      <rPr>
        <sz val="16"/>
        <rFont val="方正仿宋_GBK"/>
        <charset val="134"/>
      </rPr>
      <t>年双河乡人居环境整治项目</t>
    </r>
  </si>
  <si>
    <r>
      <rPr>
        <sz val="16"/>
        <rFont val="Times New Roman"/>
        <charset val="134"/>
      </rPr>
      <t xml:space="preserve">   </t>
    </r>
    <r>
      <rPr>
        <sz val="16"/>
        <rFont val="方正仿宋_GBK"/>
        <charset val="134"/>
      </rPr>
      <t>实施全乡</t>
    </r>
    <r>
      <rPr>
        <sz val="16"/>
        <rFont val="Times New Roman"/>
        <charset val="134"/>
      </rPr>
      <t>8</t>
    </r>
    <r>
      <rPr>
        <sz val="16"/>
        <rFont val="方正仿宋_GBK"/>
        <charset val="134"/>
      </rPr>
      <t>村</t>
    </r>
    <r>
      <rPr>
        <sz val="16"/>
        <rFont val="Times New Roman"/>
        <charset val="134"/>
      </rPr>
      <t>1</t>
    </r>
    <r>
      <rPr>
        <sz val="16"/>
        <rFont val="方正仿宋_GBK"/>
        <charset val="134"/>
      </rPr>
      <t>社区环境综合治理，一是对双河乡卫生死角约</t>
    </r>
    <r>
      <rPr>
        <sz val="16"/>
        <rFont val="Times New Roman"/>
        <charset val="134"/>
      </rPr>
      <t>20</t>
    </r>
    <r>
      <rPr>
        <sz val="16"/>
        <rFont val="方正仿宋_GBK"/>
        <charset val="134"/>
      </rPr>
      <t>处，脏乱差地段进行综合整治；二是改造庭院约</t>
    </r>
    <r>
      <rPr>
        <sz val="16"/>
        <rFont val="Times New Roman"/>
        <charset val="134"/>
      </rPr>
      <t>60</t>
    </r>
    <r>
      <rPr>
        <sz val="16"/>
        <rFont val="方正仿宋_GBK"/>
        <charset val="134"/>
      </rPr>
      <t>处，包含院坝整治，规范柴草堆码，拆除老、旧、闲置窝棚约</t>
    </r>
    <r>
      <rPr>
        <sz val="16"/>
        <rFont val="Times New Roman"/>
        <charset val="134"/>
      </rPr>
      <t>20</t>
    </r>
    <r>
      <rPr>
        <sz val="16"/>
        <rFont val="方正仿宋_GBK"/>
        <charset val="134"/>
      </rPr>
      <t>处；三是对竹园村</t>
    </r>
    <r>
      <rPr>
        <sz val="16"/>
        <rFont val="Times New Roman"/>
        <charset val="134"/>
      </rPr>
      <t>1</t>
    </r>
    <r>
      <rPr>
        <sz val="16"/>
        <rFont val="方正仿宋_GBK"/>
        <charset val="134"/>
      </rPr>
      <t>组、余坪村、店坪等村的约</t>
    </r>
    <r>
      <rPr>
        <sz val="16"/>
        <rFont val="Times New Roman"/>
        <charset val="134"/>
      </rPr>
      <t>4</t>
    </r>
    <r>
      <rPr>
        <sz val="16"/>
        <rFont val="方正仿宋_GBK"/>
        <charset val="134"/>
      </rPr>
      <t>处污水进行治理，清理水沟约</t>
    </r>
    <r>
      <rPr>
        <sz val="16"/>
        <rFont val="Times New Roman"/>
        <charset val="134"/>
      </rPr>
      <t>5</t>
    </r>
    <r>
      <rPr>
        <sz val="16"/>
        <rFont val="方正仿宋_GBK"/>
        <charset val="134"/>
      </rPr>
      <t>公里，具体建设内容以设计和实际验收为主。</t>
    </r>
  </si>
  <si>
    <r>
      <rPr>
        <sz val="16"/>
        <rFont val="方正仿宋_GBK"/>
        <charset val="134"/>
      </rPr>
      <t>通过项目实施，改善约</t>
    </r>
    <r>
      <rPr>
        <sz val="16"/>
        <rFont val="Times New Roman"/>
        <charset val="134"/>
      </rPr>
      <t>200</t>
    </r>
    <r>
      <rPr>
        <sz val="16"/>
        <rFont val="方正仿宋_GBK"/>
        <charset val="134"/>
      </rPr>
      <t>户村民居住环境、生产生活质量、增加幸福感与满意度；建立长效清洁机制，提升居民清洁卫生文明意识，加快从干净整洁向美丽宜居升级。其中脱贫人口约</t>
    </r>
    <r>
      <rPr>
        <sz val="16"/>
        <rFont val="Times New Roman"/>
        <charset val="134"/>
      </rPr>
      <t>60</t>
    </r>
    <r>
      <rPr>
        <sz val="16"/>
        <rFont val="方正仿宋_GBK"/>
        <charset val="134"/>
      </rPr>
      <t>人，监测对象约</t>
    </r>
    <r>
      <rPr>
        <sz val="16"/>
        <rFont val="Times New Roman"/>
        <charset val="134"/>
      </rPr>
      <t>15</t>
    </r>
    <r>
      <rPr>
        <sz val="16"/>
        <rFont val="方正仿宋_GBK"/>
        <charset val="134"/>
      </rPr>
      <t>人</t>
    </r>
  </si>
  <si>
    <r>
      <rPr>
        <sz val="16"/>
        <rFont val="方正仿宋_GBK"/>
        <charset val="134"/>
      </rPr>
      <t>一、群众参与：</t>
    </r>
    <r>
      <rPr>
        <sz val="16"/>
        <rFont val="Times New Roman"/>
        <charset val="134"/>
      </rPr>
      <t>15</t>
    </r>
    <r>
      <rPr>
        <sz val="16"/>
        <rFont val="方正仿宋_GBK"/>
        <charset val="134"/>
      </rPr>
      <t>人参与前期项目确定会议、决议，</t>
    </r>
    <r>
      <rPr>
        <sz val="16"/>
        <rFont val="Times New Roman"/>
        <charset val="134"/>
      </rPr>
      <t>9</t>
    </r>
    <r>
      <rPr>
        <sz val="16"/>
        <rFont val="方正仿宋_GBK"/>
        <charset val="134"/>
      </rPr>
      <t>人参与入库项目的选择，</t>
    </r>
    <r>
      <rPr>
        <sz val="16"/>
        <rFont val="Times New Roman"/>
        <charset val="134"/>
      </rPr>
      <t>9</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提供就业岗位</t>
    </r>
    <r>
      <rPr>
        <sz val="16"/>
        <rFont val="Times New Roman"/>
        <charset val="134"/>
      </rPr>
      <t>24</t>
    </r>
    <r>
      <rPr>
        <sz val="16"/>
        <rFont val="方正仿宋_GBK"/>
        <charset val="134"/>
      </rPr>
      <t>个，增加工资性收入</t>
    </r>
    <r>
      <rPr>
        <sz val="16"/>
        <rFont val="Times New Roman"/>
        <charset val="134"/>
      </rPr>
      <t>5000</t>
    </r>
    <r>
      <rPr>
        <sz val="16"/>
        <rFont val="方正仿宋_GBK"/>
        <charset val="134"/>
      </rPr>
      <t>元</t>
    </r>
    <r>
      <rPr>
        <sz val="16"/>
        <rFont val="Times New Roman"/>
        <charset val="134"/>
      </rPr>
      <t>/</t>
    </r>
    <r>
      <rPr>
        <sz val="16"/>
        <rFont val="方正仿宋_GBK"/>
        <charset val="134"/>
      </rPr>
      <t>人</t>
    </r>
    <r>
      <rPr>
        <sz val="16"/>
        <rFont val="Times New Roman"/>
        <charset val="134"/>
      </rPr>
      <t xml:space="preserve"> •</t>
    </r>
    <r>
      <rPr>
        <sz val="16"/>
        <rFont val="方正仿宋_GBK"/>
        <charset val="134"/>
      </rPr>
      <t>年。</t>
    </r>
  </si>
  <si>
    <r>
      <rPr>
        <sz val="16"/>
        <rFont val="方正仿宋_GBK"/>
        <charset val="134"/>
      </rPr>
      <t>实施全乡</t>
    </r>
    <r>
      <rPr>
        <sz val="16"/>
        <rFont val="Times New Roman"/>
        <charset val="134"/>
      </rPr>
      <t>8</t>
    </r>
    <r>
      <rPr>
        <sz val="16"/>
        <rFont val="方正仿宋_GBK"/>
        <charset val="134"/>
      </rPr>
      <t>村</t>
    </r>
    <r>
      <rPr>
        <sz val="16"/>
        <rFont val="Times New Roman"/>
        <charset val="134"/>
      </rPr>
      <t>1</t>
    </r>
    <r>
      <rPr>
        <sz val="16"/>
        <rFont val="方正仿宋_GBK"/>
        <charset val="134"/>
      </rPr>
      <t>社区环境综合治理，改善约</t>
    </r>
    <r>
      <rPr>
        <sz val="16"/>
        <rFont val="Times New Roman"/>
        <charset val="134"/>
      </rPr>
      <t>200</t>
    </r>
    <r>
      <rPr>
        <sz val="16"/>
        <rFont val="方正仿宋_GBK"/>
        <charset val="134"/>
      </rPr>
      <t>户村民居住环境、生产生活质量、增加幸福感与满意度；建立长效清洁机制，提升居民清洁卫生文明意识，加快从干净整洁向美丽宜居升级。</t>
    </r>
  </si>
  <si>
    <r>
      <rPr>
        <sz val="16"/>
        <rFont val="方正仿宋_GBK"/>
        <charset val="134"/>
      </rPr>
      <t>环境整治村（社区）</t>
    </r>
    <r>
      <rPr>
        <sz val="16"/>
        <rFont val="Times New Roman"/>
        <charset val="134"/>
      </rPr>
      <t>≥9</t>
    </r>
    <r>
      <rPr>
        <sz val="16"/>
        <rFont val="方正仿宋_GBK"/>
        <charset val="134"/>
      </rPr>
      <t>个</t>
    </r>
  </si>
  <si>
    <r>
      <rPr>
        <sz val="16"/>
        <rFont val="方正仿宋_GBK"/>
        <charset val="134"/>
      </rPr>
      <t>每个村</t>
    </r>
    <r>
      <rPr>
        <sz val="16"/>
        <rFont val="Times New Roman"/>
        <charset val="134"/>
      </rPr>
      <t>≤15</t>
    </r>
    <r>
      <rPr>
        <sz val="16"/>
        <rFont val="方正仿宋_GBK"/>
        <charset val="134"/>
      </rPr>
      <t>万元</t>
    </r>
  </si>
  <si>
    <r>
      <rPr>
        <sz val="16"/>
        <rFont val="方正仿宋_GBK"/>
        <charset val="134"/>
      </rPr>
      <t>带动约</t>
    </r>
    <r>
      <rPr>
        <sz val="16"/>
        <rFont val="Times New Roman"/>
        <charset val="134"/>
      </rPr>
      <t>24</t>
    </r>
    <r>
      <rPr>
        <sz val="16"/>
        <rFont val="方正仿宋_GBK"/>
        <charset val="134"/>
      </rPr>
      <t>人务工收入</t>
    </r>
    <r>
      <rPr>
        <sz val="16"/>
        <rFont val="Times New Roman"/>
        <charset val="134"/>
      </rPr>
      <t>5000</t>
    </r>
    <r>
      <rPr>
        <sz val="16"/>
        <rFont val="方正仿宋_GBK"/>
        <charset val="134"/>
      </rPr>
      <t>元</t>
    </r>
    <r>
      <rPr>
        <sz val="16"/>
        <rFont val="Times New Roman"/>
        <charset val="134"/>
      </rPr>
      <t>/</t>
    </r>
    <r>
      <rPr>
        <sz val="16"/>
        <rFont val="方正仿宋_GBK"/>
        <charset val="134"/>
      </rPr>
      <t>年，</t>
    </r>
  </si>
  <si>
    <r>
      <rPr>
        <sz val="16"/>
        <rFont val="Times New Roman"/>
        <charset val="134"/>
      </rPr>
      <t>1.</t>
    </r>
    <r>
      <rPr>
        <sz val="16"/>
        <rFont val="方正仿宋_GBK"/>
        <charset val="134"/>
      </rPr>
      <t>受益农户人数</t>
    </r>
    <r>
      <rPr>
        <sz val="16"/>
        <rFont val="Times New Roman"/>
        <charset val="134"/>
      </rPr>
      <t>≥786</t>
    </r>
    <r>
      <rPr>
        <sz val="16"/>
        <rFont val="方正仿宋_GBK"/>
        <charset val="134"/>
      </rPr>
      <t>人；</t>
    </r>
    <r>
      <rPr>
        <sz val="16"/>
        <rFont val="Times New Roman"/>
        <charset val="134"/>
      </rPr>
      <t xml:space="preserve">
2.</t>
    </r>
    <r>
      <rPr>
        <sz val="16"/>
        <rFont val="方正仿宋_GBK"/>
        <charset val="134"/>
      </rPr>
      <t>受益脱贫户和监测户人数</t>
    </r>
    <r>
      <rPr>
        <sz val="16"/>
        <rFont val="Times New Roman"/>
        <charset val="134"/>
      </rPr>
      <t>≥98</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</si>
  <si>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年双河乡庭院经济建设项目</t>
    </r>
  </si>
  <si>
    <r>
      <rPr>
        <sz val="16"/>
        <rFont val="Times New Roman"/>
        <charset val="134"/>
      </rPr>
      <t xml:space="preserve">   </t>
    </r>
    <r>
      <rPr>
        <sz val="16"/>
        <rFont val="方正仿宋_GBK"/>
        <charset val="134"/>
      </rPr>
      <t>充分利用双河乡现有基础资源，高质量发展五小庭院经济，组织全乡有意愿参与发展的约</t>
    </r>
    <r>
      <rPr>
        <sz val="16"/>
        <rFont val="Times New Roman"/>
        <charset val="134"/>
      </rPr>
      <t>120</t>
    </r>
    <r>
      <rPr>
        <sz val="16"/>
        <rFont val="方正仿宋_GBK"/>
        <charset val="134"/>
      </rPr>
      <t>户农户，支持农户利用各自家庭院落、房屋周边土地发展种养殖产业、支持建设改造腊肉、豆腐、麻花等特色农产品加工小作坊，支持改造畜禽小圈舍、农副产品储存加工房，改造特色名宿、红色院落及餐饮小吃，多渠道发展</t>
    </r>
    <r>
      <rPr>
        <sz val="16"/>
        <rFont val="Times New Roman"/>
        <charset val="134"/>
      </rPr>
      <t>"</t>
    </r>
    <r>
      <rPr>
        <sz val="16"/>
        <rFont val="方正仿宋_GBK"/>
        <charset val="134"/>
      </rPr>
      <t>五小</t>
    </r>
    <r>
      <rPr>
        <sz val="16"/>
        <rFont val="Times New Roman"/>
        <charset val="134"/>
      </rPr>
      <t>"</t>
    </r>
    <r>
      <rPr>
        <sz val="16"/>
        <rFont val="方正仿宋_GBK"/>
        <charset val="134"/>
      </rPr>
      <t>庭院经济，充分实现农文旅融合发展。</t>
    </r>
  </si>
  <si>
    <r>
      <rPr>
        <sz val="16"/>
        <rFont val="方正仿宋_GBK"/>
        <charset val="134"/>
      </rPr>
      <t>通过项目实施，组织全乡有意愿参与发展的农户，支持农户利用各自家庭院落、房屋周边土地发展种养殖产业、支持建设改造腊肉、豆腐、麻花等特色农产品加工小作坊，支持改造畜禽小圈舍、农副产品储存加工房，改造特色名宿及餐饮小吃，多渠道发展</t>
    </r>
    <r>
      <rPr>
        <sz val="16"/>
        <rFont val="Times New Roman"/>
        <charset val="134"/>
      </rPr>
      <t>"</t>
    </r>
    <r>
      <rPr>
        <sz val="16"/>
        <rFont val="方正仿宋_GBK"/>
        <charset val="134"/>
      </rPr>
      <t>五小</t>
    </r>
    <r>
      <rPr>
        <sz val="16"/>
        <rFont val="Times New Roman"/>
        <charset val="134"/>
      </rPr>
      <t>"</t>
    </r>
    <r>
      <rPr>
        <sz val="16"/>
        <rFont val="方正仿宋_GBK"/>
        <charset val="134"/>
      </rPr>
      <t>庭院经济，有效强化庭院经济经营户与龙头企业、农民专业合作社、家庭农场等生产经营主体的分工协作和利益联结，增强庭院经济发展活力，有效规范农业经营主体生产加工设施和场地，提高庭院经济市场竞争力，受益农户约</t>
    </r>
    <r>
      <rPr>
        <sz val="16"/>
        <rFont val="Times New Roman"/>
        <charset val="134"/>
      </rPr>
      <t>275</t>
    </r>
    <r>
      <rPr>
        <sz val="16"/>
        <rFont val="方正仿宋_GBK"/>
        <charset val="134"/>
      </rPr>
      <t>户，其中脱贫户</t>
    </r>
    <r>
      <rPr>
        <sz val="16"/>
        <rFont val="Times New Roman"/>
        <charset val="134"/>
      </rPr>
      <t>25</t>
    </r>
    <r>
      <rPr>
        <sz val="16"/>
        <rFont val="方正仿宋_GBK"/>
        <charset val="134"/>
      </rPr>
      <t>户，参与农户户均增收约</t>
    </r>
    <r>
      <rPr>
        <sz val="16"/>
        <rFont val="Times New Roman"/>
        <charset val="134"/>
      </rPr>
      <t>2000</t>
    </r>
    <r>
      <rPr>
        <sz val="16"/>
        <rFont val="方正仿宋_GBK"/>
        <charset val="134"/>
      </rPr>
      <t>元以上</t>
    </r>
  </si>
  <si>
    <r>
      <rPr>
        <sz val="16"/>
        <rFont val="方正仿宋_GBK"/>
        <charset val="134"/>
      </rPr>
      <t>一、群众参与：</t>
    </r>
    <r>
      <rPr>
        <sz val="16"/>
        <rFont val="Times New Roman"/>
        <charset val="134"/>
      </rPr>
      <t>42</t>
    </r>
    <r>
      <rPr>
        <sz val="16"/>
        <rFont val="方正仿宋_GBK"/>
        <charset val="134"/>
      </rPr>
      <t>人参与前期项目确定讨论申报会议、决议，</t>
    </r>
    <r>
      <rPr>
        <sz val="16"/>
        <rFont val="Times New Roman"/>
        <charset val="134"/>
      </rPr>
      <t>16</t>
    </r>
    <r>
      <rPr>
        <sz val="16"/>
        <rFont val="方正仿宋_GBK"/>
        <charset val="134"/>
      </rPr>
      <t>人参与入库项目的选择，</t>
    </r>
    <r>
      <rPr>
        <sz val="16"/>
        <rFont val="Times New Roman"/>
        <charset val="134"/>
      </rPr>
      <t>30</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二、利益联结机制：规范农户发展庭院经济的生产经营场所，降低农户的建设成本，促进参与农户的生产积极性，带动养殖农户户均年增收</t>
    </r>
    <r>
      <rPr>
        <sz val="16"/>
        <rFont val="Times New Roman"/>
        <charset val="134"/>
      </rPr>
      <t>3000</t>
    </r>
    <r>
      <rPr>
        <sz val="16"/>
        <rFont val="方正仿宋_GBK"/>
        <charset val="134"/>
      </rPr>
      <t>元以上。</t>
    </r>
  </si>
  <si>
    <r>
      <rPr>
        <sz val="16"/>
        <rFont val="方正仿宋_GBK"/>
        <charset val="134"/>
      </rPr>
      <t>在全乡范围内覆盖，改扩建生态土猪养殖圈舍约</t>
    </r>
    <r>
      <rPr>
        <sz val="16"/>
        <rFont val="Times New Roman"/>
        <charset val="134"/>
      </rPr>
      <t>10</t>
    </r>
    <r>
      <rPr>
        <sz val="16"/>
        <rFont val="方正仿宋_GBK"/>
        <charset val="134"/>
      </rPr>
      <t>间，发展优质生态土猪约</t>
    </r>
    <r>
      <rPr>
        <sz val="16"/>
        <rFont val="Times New Roman"/>
        <charset val="134"/>
      </rPr>
      <t>2000</t>
    </r>
    <r>
      <rPr>
        <sz val="16"/>
        <rFont val="方正仿宋_GBK"/>
        <charset val="134"/>
      </rPr>
      <t>头。规范不少于</t>
    </r>
    <r>
      <rPr>
        <sz val="16"/>
        <rFont val="Times New Roman"/>
        <charset val="134"/>
      </rPr>
      <t>5</t>
    </r>
    <r>
      <rPr>
        <sz val="16"/>
        <rFont val="方正仿宋_GBK"/>
        <charset val="134"/>
      </rPr>
      <t>家豆腐、麻花生产小作坊场所，力争动员发展标准化腊肉炕房</t>
    </r>
    <r>
      <rPr>
        <sz val="16"/>
        <rFont val="Times New Roman"/>
        <charset val="134"/>
      </rPr>
      <t>2</t>
    </r>
    <r>
      <rPr>
        <sz val="16"/>
        <rFont val="方正仿宋_GBK"/>
        <charset val="134"/>
      </rPr>
      <t>间，形成示范带动。改造特色名宿、红色院落及餐饮小吃，多渠道发展</t>
    </r>
    <r>
      <rPr>
        <sz val="16"/>
        <rFont val="Times New Roman"/>
        <charset val="134"/>
      </rPr>
      <t>"</t>
    </r>
    <r>
      <rPr>
        <sz val="16"/>
        <rFont val="方正仿宋_GBK"/>
        <charset val="134"/>
      </rPr>
      <t>五小</t>
    </r>
    <r>
      <rPr>
        <sz val="16"/>
        <rFont val="Times New Roman"/>
        <charset val="134"/>
      </rPr>
      <t>"</t>
    </r>
    <r>
      <rPr>
        <sz val="16"/>
        <rFont val="方正仿宋_GBK"/>
        <charset val="134"/>
      </rPr>
      <t>庭院经济，有效强化庭院经济经营户与龙头企业、农民专业合作社、家庭农场等生产经营主体的分工协作和利益联结，增强庭院经济发展活力，有效规范农业经营主体生产加工设施和场地，提高庭院经济市场竞争力，受益农户约</t>
    </r>
    <r>
      <rPr>
        <sz val="16"/>
        <rFont val="Times New Roman"/>
        <charset val="134"/>
      </rPr>
      <t>275</t>
    </r>
    <r>
      <rPr>
        <sz val="16"/>
        <rFont val="方正仿宋_GBK"/>
        <charset val="134"/>
      </rPr>
      <t>户，其中脱贫户</t>
    </r>
    <r>
      <rPr>
        <sz val="16"/>
        <rFont val="Times New Roman"/>
        <charset val="134"/>
      </rPr>
      <t>25</t>
    </r>
    <r>
      <rPr>
        <sz val="16"/>
        <rFont val="方正仿宋_GBK"/>
        <charset val="134"/>
      </rPr>
      <t>户，参与农户户均增收约</t>
    </r>
    <r>
      <rPr>
        <sz val="16"/>
        <rFont val="Times New Roman"/>
        <charset val="134"/>
      </rPr>
      <t>2000</t>
    </r>
    <r>
      <rPr>
        <sz val="16"/>
        <rFont val="方正仿宋_GBK"/>
        <charset val="134"/>
      </rPr>
      <t>元以上，</t>
    </r>
  </si>
  <si>
    <r>
      <rPr>
        <sz val="16"/>
        <rFont val="方正仿宋_GBK"/>
        <charset val="134"/>
      </rPr>
      <t>修建土猪养殖圈舍</t>
    </r>
    <r>
      <rPr>
        <sz val="16"/>
        <rFont val="Times New Roman"/>
        <charset val="134"/>
      </rPr>
      <t>≥50</t>
    </r>
    <r>
      <rPr>
        <sz val="16"/>
        <rFont val="方正仿宋_GBK"/>
        <charset val="134"/>
      </rPr>
      <t>间，规范豆腐、麻花作坊约</t>
    </r>
    <r>
      <rPr>
        <sz val="16"/>
        <rFont val="Times New Roman"/>
        <charset val="134"/>
      </rPr>
      <t>≥14</t>
    </r>
    <r>
      <rPr>
        <sz val="16"/>
        <rFont val="方正仿宋_GBK"/>
        <charset val="134"/>
      </rPr>
      <t>家、发展标准化腊肉炕房</t>
    </r>
    <r>
      <rPr>
        <sz val="16"/>
        <rFont val="Times New Roman"/>
        <charset val="134"/>
      </rPr>
      <t>≥2</t>
    </r>
    <r>
      <rPr>
        <sz val="16"/>
        <rFont val="方正仿宋_GBK"/>
        <charset val="134"/>
      </rPr>
      <t>间。</t>
    </r>
  </si>
  <si>
    <r>
      <rPr>
        <sz val="16"/>
        <rFont val="方正仿宋_GBK"/>
        <charset val="134"/>
      </rPr>
      <t>总投资</t>
    </r>
    <r>
      <rPr>
        <sz val="16"/>
        <rFont val="Times New Roman"/>
        <charset val="134"/>
      </rPr>
      <t>≤100</t>
    </r>
    <r>
      <rPr>
        <sz val="16"/>
        <rFont val="方正仿宋_GBK"/>
        <charset val="134"/>
      </rPr>
      <t>万元</t>
    </r>
  </si>
  <si>
    <r>
      <rPr>
        <sz val="16"/>
        <rFont val="方正仿宋_GBK"/>
        <charset val="134"/>
      </rPr>
      <t>促进产业发展，增加群众收益，带动参与养殖农户户均</t>
    </r>
    <r>
      <rPr>
        <sz val="16"/>
        <rFont val="Times New Roman"/>
        <charset val="134"/>
      </rPr>
      <t>4000</t>
    </r>
    <r>
      <rPr>
        <sz val="16"/>
        <rFont val="方正仿宋_GBK"/>
        <charset val="134"/>
      </rPr>
      <t>元以上</t>
    </r>
  </si>
  <si>
    <r>
      <rPr>
        <sz val="16"/>
        <rFont val="Times New Roman"/>
        <charset val="134"/>
      </rPr>
      <t>1.</t>
    </r>
    <r>
      <rPr>
        <sz val="16"/>
        <rFont val="方正仿宋_GBK"/>
        <charset val="134"/>
      </rPr>
      <t>受益农户人数</t>
    </r>
    <r>
      <rPr>
        <sz val="16"/>
        <rFont val="Times New Roman"/>
        <charset val="134"/>
      </rPr>
      <t>≥763</t>
    </r>
    <r>
      <rPr>
        <sz val="16"/>
        <rFont val="方正仿宋_GBK"/>
        <charset val="134"/>
      </rPr>
      <t>人；</t>
    </r>
    <r>
      <rPr>
        <sz val="16"/>
        <rFont val="Times New Roman"/>
        <charset val="134"/>
      </rPr>
      <t xml:space="preserve">
2.</t>
    </r>
    <r>
      <rPr>
        <sz val="16"/>
        <rFont val="方正仿宋_GBK"/>
        <charset val="134"/>
      </rPr>
      <t>受益脱贫户和监测户人数</t>
    </r>
    <r>
      <rPr>
        <sz val="16"/>
        <rFont val="Times New Roman"/>
        <charset val="134"/>
      </rPr>
      <t>≥118</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</si>
  <si>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年双河乡核桃产业园项目</t>
    </r>
  </si>
  <si>
    <r>
      <rPr>
        <sz val="16"/>
        <rFont val="方正仿宋_GBK"/>
        <charset val="134"/>
      </rPr>
      <t>实施</t>
    </r>
    <r>
      <rPr>
        <sz val="16"/>
        <rFont val="Times New Roman"/>
        <charset val="134"/>
      </rPr>
      <t>500</t>
    </r>
    <r>
      <rPr>
        <sz val="16"/>
        <rFont val="方正仿宋_GBK"/>
        <charset val="134"/>
      </rPr>
      <t>亩核桃技改（嫁接、老树更新）、对新嫁接、种植苗管护一年</t>
    </r>
  </si>
  <si>
    <t>双河乡永红村、天星村、余坪村、厚朴园村等</t>
  </si>
  <si>
    <r>
      <rPr>
        <sz val="16"/>
        <rFont val="方正仿宋_GBK"/>
        <charset val="134"/>
      </rPr>
      <t>通过品种不好的树嫁接，对老树病树进行更替，种植新品种核桃树，增加核桃产量，户均增收</t>
    </r>
    <r>
      <rPr>
        <sz val="16"/>
        <rFont val="Times New Roman"/>
        <charset val="134"/>
      </rPr>
      <t>5000</t>
    </r>
    <r>
      <rPr>
        <sz val="16"/>
        <rFont val="方正仿宋_GBK"/>
        <charset val="134"/>
      </rPr>
      <t>元以上。</t>
    </r>
  </si>
  <si>
    <r>
      <rPr>
        <sz val="16"/>
        <rFont val="Times New Roman"/>
        <charset val="134"/>
      </rPr>
      <t>65</t>
    </r>
    <r>
      <rPr>
        <sz val="16"/>
        <rFont val="方正仿宋_GBK"/>
        <charset val="134"/>
      </rPr>
      <t>人参与前期项目确定讨论申报会议、决议，</t>
    </r>
    <r>
      <rPr>
        <sz val="16"/>
        <rFont val="Times New Roman"/>
        <charset val="134"/>
      </rPr>
      <t>17</t>
    </r>
    <r>
      <rPr>
        <sz val="16"/>
        <rFont val="方正仿宋_GBK"/>
        <charset val="134"/>
      </rPr>
      <t>人参与入库项目的选择，</t>
    </r>
    <r>
      <rPr>
        <sz val="16"/>
        <rFont val="Times New Roman"/>
        <charset val="134"/>
      </rPr>
      <t>30</t>
    </r>
    <r>
      <rPr>
        <sz val="16"/>
        <rFont val="方正仿宋_GBK"/>
        <charset val="134"/>
      </rPr>
      <t>人参与项目实施过程中施工质量和资金使用的监督等。带动脱贫人口和监测帮扶对象增加务工收入等。</t>
    </r>
  </si>
  <si>
    <r>
      <rPr>
        <sz val="16"/>
        <rFont val="方正仿宋_GBK"/>
        <charset val="134"/>
      </rPr>
      <t>通过核桃病虫害防治，增加核桃产量，户均增收</t>
    </r>
    <r>
      <rPr>
        <sz val="16"/>
        <rFont val="Times New Roman"/>
        <charset val="134"/>
      </rPr>
      <t>1</t>
    </r>
    <r>
      <rPr>
        <sz val="16"/>
        <rFont val="方正仿宋_GBK"/>
        <charset val="134"/>
      </rPr>
      <t>万元以上。</t>
    </r>
  </si>
  <si>
    <r>
      <rPr>
        <sz val="16"/>
        <rFont val="方正仿宋_GBK"/>
        <charset val="134"/>
      </rPr>
      <t>通过核桃病虫害防治，增加核桃产量，户均增收</t>
    </r>
    <r>
      <rPr>
        <sz val="16"/>
        <rFont val="Times New Roman"/>
        <charset val="134"/>
      </rPr>
      <t>5000</t>
    </r>
    <r>
      <rPr>
        <sz val="16"/>
        <rFont val="方正仿宋_GBK"/>
        <charset val="134"/>
      </rPr>
      <t>元以上。</t>
    </r>
  </si>
  <si>
    <r>
      <rPr>
        <sz val="16"/>
        <rFont val="方正仿宋_GBK"/>
        <charset val="134"/>
      </rPr>
      <t>受益脱贫人口</t>
    </r>
    <r>
      <rPr>
        <sz val="16"/>
        <rFont val="Times New Roman"/>
        <charset val="134"/>
      </rPr>
      <t>52</t>
    </r>
    <r>
      <rPr>
        <sz val="16"/>
        <rFont val="方正仿宋_GBK"/>
        <charset val="134"/>
      </rPr>
      <t>户</t>
    </r>
    <r>
      <rPr>
        <sz val="16"/>
        <rFont val="Times New Roman"/>
        <charset val="134"/>
      </rPr>
      <t>224</t>
    </r>
    <r>
      <rPr>
        <sz val="16"/>
        <rFont val="方正仿宋_GBK"/>
        <charset val="134"/>
      </rPr>
      <t>人</t>
    </r>
  </si>
  <si>
    <r>
      <rPr>
        <sz val="16"/>
        <rFont val="方正仿宋_GBK"/>
        <charset val="134"/>
      </rPr>
      <t>使用年限</t>
    </r>
    <r>
      <rPr>
        <sz val="16"/>
        <rFont val="Times New Roman"/>
        <charset val="134"/>
      </rPr>
      <t>20</t>
    </r>
    <r>
      <rPr>
        <sz val="16"/>
        <rFont val="方正仿宋_GBK"/>
        <charset val="134"/>
      </rPr>
      <t>年</t>
    </r>
  </si>
  <si>
    <r>
      <rPr>
        <sz val="16"/>
        <rFont val="方正仿宋_GBK"/>
        <charset val="134"/>
      </rPr>
      <t>受益脱贫人口满意度</t>
    </r>
    <r>
      <rPr>
        <sz val="16"/>
        <rFont val="Times New Roman"/>
        <charset val="134"/>
      </rPr>
      <t>&gt;95%</t>
    </r>
  </si>
  <si>
    <r>
      <rPr>
        <sz val="16"/>
        <rFont val="Times New Roman"/>
        <charset val="134"/>
      </rPr>
      <t>195</t>
    </r>
    <r>
      <rPr>
        <sz val="16"/>
        <rFont val="方正仿宋_GBK"/>
        <charset val="134"/>
      </rPr>
      <t>户</t>
    </r>
    <r>
      <rPr>
        <sz val="16"/>
        <rFont val="Times New Roman"/>
        <charset val="134"/>
      </rPr>
      <t>733</t>
    </r>
    <r>
      <rPr>
        <sz val="16"/>
        <rFont val="方正仿宋_GBK"/>
        <charset val="134"/>
      </rPr>
      <t>人</t>
    </r>
  </si>
  <si>
    <r>
      <rPr>
        <sz val="16"/>
        <rFont val="Times New Roman"/>
        <charset val="134"/>
      </rPr>
      <t>52</t>
    </r>
    <r>
      <rPr>
        <sz val="16"/>
        <rFont val="方正仿宋_GBK"/>
        <charset val="134"/>
      </rPr>
      <t>户</t>
    </r>
    <r>
      <rPr>
        <sz val="16"/>
        <rFont val="Times New Roman"/>
        <charset val="134"/>
      </rPr>
      <t>224</t>
    </r>
    <r>
      <rPr>
        <sz val="16"/>
        <rFont val="方正仿宋_GBK"/>
        <charset val="134"/>
      </rPr>
      <t>人</t>
    </r>
  </si>
  <si>
    <t>唐忠培</t>
  </si>
  <si>
    <r>
      <rPr>
        <sz val="16"/>
        <rFont val="方正仿宋_GBK"/>
        <charset val="134"/>
      </rPr>
      <t>城口县双河乡</t>
    </r>
    <r>
      <rPr>
        <sz val="16"/>
        <rFont val="Times New Roman"/>
        <charset val="134"/>
      </rPr>
      <t>2024</t>
    </r>
    <r>
      <rPr>
        <sz val="16"/>
        <rFont val="方正仿宋_GBK"/>
        <charset val="134"/>
      </rPr>
      <t>年天星村八台山农文旅综合体项目</t>
    </r>
  </si>
  <si>
    <r>
      <rPr>
        <sz val="16"/>
        <rFont val="方正仿宋_GBK"/>
        <charset val="134"/>
      </rPr>
      <t>该项目所在地龙坪地处天星村，距双河乡场镇</t>
    </r>
    <r>
      <rPr>
        <sz val="16"/>
        <rFont val="Times New Roman"/>
        <charset val="134"/>
      </rPr>
      <t>13</t>
    </r>
    <r>
      <rPr>
        <sz val="16"/>
        <rFont val="方正仿宋_GBK"/>
        <charset val="134"/>
      </rPr>
      <t>公里。双河乡天星村八台山农文旅综合体项目建设项目重点依托八台山</t>
    </r>
    <r>
      <rPr>
        <sz val="16"/>
        <rFont val="Times New Roman"/>
        <charset val="134"/>
      </rPr>
      <t>4A</t>
    </r>
    <r>
      <rPr>
        <sz val="16"/>
        <rFont val="方正仿宋_GBK"/>
        <charset val="134"/>
      </rPr>
      <t>级景区。</t>
    </r>
    <r>
      <rPr>
        <sz val="16"/>
        <rFont val="Times New Roman"/>
        <charset val="134"/>
      </rPr>
      <t xml:space="preserve">
1.</t>
    </r>
    <r>
      <rPr>
        <sz val="16"/>
        <rFont val="方正仿宋_GBK"/>
        <charset val="134"/>
      </rPr>
      <t>市场投资部分</t>
    </r>
    <r>
      <rPr>
        <sz val="16"/>
        <rFont val="Times New Roman"/>
        <charset val="134"/>
      </rPr>
      <t xml:space="preserve">
</t>
    </r>
    <r>
      <rPr>
        <sz val="16"/>
        <rFont val="方正仿宋_GBK"/>
        <charset val="134"/>
      </rPr>
      <t>产业发展。预计投资</t>
    </r>
    <r>
      <rPr>
        <sz val="16"/>
        <rFont val="Times New Roman"/>
        <charset val="134"/>
      </rPr>
      <t>200</t>
    </r>
    <r>
      <rPr>
        <sz val="16"/>
        <rFont val="方正仿宋_GBK"/>
        <charset val="134"/>
      </rPr>
      <t>万，市场主体投资玻璃民宿不小于</t>
    </r>
    <r>
      <rPr>
        <sz val="16"/>
        <rFont val="Times New Roman"/>
        <charset val="134"/>
      </rPr>
      <t>10</t>
    </r>
    <r>
      <rPr>
        <sz val="16"/>
        <rFont val="方正仿宋_GBK"/>
        <charset val="134"/>
      </rPr>
      <t>间、露营平台不小于</t>
    </r>
    <r>
      <rPr>
        <sz val="16"/>
        <rFont val="Times New Roman"/>
        <charset val="134"/>
      </rPr>
      <t>30</t>
    </r>
    <r>
      <rPr>
        <sz val="16"/>
        <rFont val="方正仿宋_GBK"/>
        <charset val="134"/>
      </rPr>
      <t>个、帐篷不小于</t>
    </r>
    <r>
      <rPr>
        <sz val="16"/>
        <rFont val="Times New Roman"/>
        <charset val="134"/>
      </rPr>
      <t>20</t>
    </r>
    <r>
      <rPr>
        <sz val="16"/>
        <rFont val="方正仿宋_GBK"/>
        <charset val="134"/>
      </rPr>
      <t>个、汽车营地不小于</t>
    </r>
    <r>
      <rPr>
        <sz val="16"/>
        <rFont val="Times New Roman"/>
        <charset val="134"/>
      </rPr>
      <t>10</t>
    </r>
    <r>
      <rPr>
        <sz val="16"/>
        <rFont val="方正仿宋_GBK"/>
        <charset val="134"/>
      </rPr>
      <t>个，承接景区住宿、餐饮，带动天星村农特盘活价值入，</t>
    </r>
    <r>
      <rPr>
        <sz val="16"/>
        <rFont val="Times New Roman"/>
        <charset val="134"/>
      </rPr>
      <t xml:space="preserve">
2.</t>
    </r>
    <r>
      <rPr>
        <sz val="16"/>
        <rFont val="方正仿宋_GBK"/>
        <charset val="134"/>
      </rPr>
      <t>政府投资部分</t>
    </r>
    <r>
      <rPr>
        <sz val="16"/>
        <rFont val="Times New Roman"/>
        <charset val="134"/>
      </rPr>
      <t xml:space="preserve">
</t>
    </r>
    <r>
      <rPr>
        <sz val="16"/>
        <rFont val="方正仿宋_GBK"/>
        <charset val="134"/>
      </rPr>
      <t>预计投资</t>
    </r>
    <r>
      <rPr>
        <sz val="16"/>
        <rFont val="Times New Roman"/>
        <charset val="134"/>
      </rPr>
      <t>200</t>
    </r>
    <r>
      <rPr>
        <sz val="16"/>
        <rFont val="方正仿宋_GBK"/>
        <charset val="134"/>
      </rPr>
      <t>万，一是完善农文旅综合体项目地水、电、道路等基础设施，为市场主体提供良好营商环境；二是对竹园村至后槽约</t>
    </r>
    <r>
      <rPr>
        <sz val="16"/>
        <rFont val="Times New Roman"/>
        <charset val="134"/>
      </rPr>
      <t>8</t>
    </r>
    <r>
      <rPr>
        <sz val="16"/>
        <rFont val="方正仿宋_GBK"/>
        <charset val="134"/>
      </rPr>
      <t>公里人居环境进行综合整治，融入田园文化，达到交旅融合的目的。</t>
    </r>
  </si>
  <si>
    <t>双河乡</t>
  </si>
  <si>
    <r>
      <rPr>
        <sz val="16"/>
        <rFont val="方正仿宋_GBK"/>
        <charset val="134"/>
      </rPr>
      <t>项目建成后，撬动市场主体资金，融入社会投资，</t>
    </r>
    <r>
      <rPr>
        <sz val="16"/>
        <rFont val="Times New Roman"/>
        <charset val="134"/>
      </rPr>
      <t xml:space="preserve"> </t>
    </r>
    <r>
      <rPr>
        <sz val="16"/>
        <rFont val="方正仿宋_GBK"/>
        <charset val="134"/>
      </rPr>
      <t>盘活现有闲置资源，实现生态价值转换，激发群众发展乡村旅游业，增加群众经营性收入</t>
    </r>
    <r>
      <rPr>
        <sz val="16"/>
        <rFont val="Times New Roman"/>
        <charset val="134"/>
      </rPr>
      <t>2000</t>
    </r>
    <r>
      <rPr>
        <sz val="16"/>
        <rFont val="方正仿宋_GBK"/>
        <charset val="134"/>
      </rPr>
      <t>元</t>
    </r>
    <r>
      <rPr>
        <sz val="16"/>
        <rFont val="Times New Roman"/>
        <charset val="134"/>
      </rPr>
      <t>/</t>
    </r>
    <r>
      <rPr>
        <sz val="16"/>
        <rFont val="方正仿宋_GBK"/>
        <charset val="134"/>
      </rPr>
      <t>户</t>
    </r>
    <r>
      <rPr>
        <sz val="16"/>
        <rFont val="Times New Roman"/>
        <charset val="134"/>
      </rPr>
      <t>/</t>
    </r>
    <r>
      <rPr>
        <sz val="16"/>
        <rFont val="方正仿宋_GBK"/>
        <charset val="134"/>
      </rPr>
      <t>人。</t>
    </r>
  </si>
  <si>
    <r>
      <rPr>
        <sz val="16"/>
        <rFont val="方正仿宋_GBK"/>
        <charset val="134"/>
      </rPr>
      <t>一、群众参与：</t>
    </r>
    <r>
      <rPr>
        <sz val="16"/>
        <rFont val="Times New Roman"/>
        <charset val="134"/>
      </rPr>
      <t>65</t>
    </r>
    <r>
      <rPr>
        <sz val="16"/>
        <rFont val="方正仿宋_GBK"/>
        <charset val="134"/>
      </rPr>
      <t>人参与前期项目确定讨论申报会议、决议，</t>
    </r>
    <r>
      <rPr>
        <sz val="16"/>
        <rFont val="Times New Roman"/>
        <charset val="134"/>
      </rPr>
      <t>17</t>
    </r>
    <r>
      <rPr>
        <sz val="16"/>
        <rFont val="方正仿宋_GBK"/>
        <charset val="134"/>
      </rPr>
      <t>人参与入库项目的选择，</t>
    </r>
    <r>
      <rPr>
        <sz val="16"/>
        <rFont val="Times New Roman"/>
        <charset val="134"/>
      </rPr>
      <t>30</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二、利益联结机制：带动脱贫人口</t>
    </r>
    <r>
      <rPr>
        <sz val="16"/>
        <rFont val="Times New Roman"/>
        <charset val="134"/>
      </rPr>
      <t>48</t>
    </r>
    <r>
      <rPr>
        <sz val="16"/>
        <rFont val="方正仿宋_GBK"/>
        <charset val="134"/>
      </rPr>
      <t>户</t>
    </r>
    <r>
      <rPr>
        <sz val="16"/>
        <rFont val="Times New Roman"/>
        <charset val="134"/>
      </rPr>
      <t>214</t>
    </r>
    <r>
      <rPr>
        <sz val="16"/>
        <rFont val="方正仿宋_GBK"/>
        <charset val="134"/>
      </rPr>
      <t>人和监测户</t>
    </r>
    <r>
      <rPr>
        <sz val="16"/>
        <rFont val="Times New Roman"/>
        <charset val="134"/>
      </rPr>
      <t>7</t>
    </r>
    <r>
      <rPr>
        <sz val="16"/>
        <rFont val="方正仿宋_GBK"/>
        <charset val="134"/>
      </rPr>
      <t>户</t>
    </r>
    <r>
      <rPr>
        <sz val="16"/>
        <rFont val="Times New Roman"/>
        <charset val="134"/>
      </rPr>
      <t>27</t>
    </r>
    <r>
      <rPr>
        <sz val="16"/>
        <rFont val="方正仿宋_GBK"/>
        <charset val="134"/>
      </rPr>
      <t>人增加经营性收入约</t>
    </r>
    <r>
      <rPr>
        <sz val="16"/>
        <rFont val="Times New Roman"/>
        <charset val="134"/>
      </rPr>
      <t>2000</t>
    </r>
    <r>
      <rPr>
        <sz val="16"/>
        <rFont val="方正仿宋_GBK"/>
        <charset val="134"/>
      </rPr>
      <t>元</t>
    </r>
    <r>
      <rPr>
        <sz val="16"/>
        <rFont val="Times New Roman"/>
        <charset val="134"/>
      </rPr>
      <t>/</t>
    </r>
    <r>
      <rPr>
        <sz val="16"/>
        <rFont val="方正仿宋_GBK"/>
        <charset val="134"/>
      </rPr>
      <t>户</t>
    </r>
    <r>
      <rPr>
        <sz val="16"/>
        <rFont val="Times New Roman"/>
        <charset val="134"/>
      </rPr>
      <t>/</t>
    </r>
    <r>
      <rPr>
        <sz val="16"/>
        <rFont val="方正仿宋_GBK"/>
        <charset val="134"/>
      </rPr>
      <t>年。</t>
    </r>
  </si>
  <si>
    <r>
      <rPr>
        <sz val="16"/>
        <rFont val="方正仿宋_GBK"/>
        <charset val="134"/>
      </rPr>
      <t>一是完善农文旅综合体项目地水、电、道路等基础设施，为市场主体提供良好营商环境；二是对竹园村至后槽约</t>
    </r>
    <r>
      <rPr>
        <sz val="16"/>
        <rFont val="Times New Roman"/>
        <charset val="134"/>
      </rPr>
      <t>8</t>
    </r>
    <r>
      <rPr>
        <sz val="16"/>
        <rFont val="方正仿宋_GBK"/>
        <charset val="134"/>
      </rPr>
      <t>公里人居环境进行综合整治，融入田园文化，达到交旅融合发展。</t>
    </r>
  </si>
  <si>
    <r>
      <rPr>
        <sz val="16"/>
        <rFont val="方正仿宋_GBK"/>
        <charset val="134"/>
      </rPr>
      <t>农文旅综合体</t>
    </r>
    <r>
      <rPr>
        <sz val="16"/>
        <rFont val="Times New Roman"/>
        <charset val="134"/>
      </rPr>
      <t>≥1</t>
    </r>
    <r>
      <rPr>
        <sz val="16"/>
        <rFont val="方正仿宋_GBK"/>
        <charset val="134"/>
      </rPr>
      <t>个</t>
    </r>
  </si>
  <si>
    <r>
      <rPr>
        <sz val="16"/>
        <rFont val="方正仿宋_GBK"/>
        <charset val="134"/>
      </rPr>
      <t>总投资</t>
    </r>
    <r>
      <rPr>
        <sz val="16"/>
        <rFont val="Times New Roman"/>
        <charset val="134"/>
      </rPr>
      <t>≤200</t>
    </r>
    <r>
      <rPr>
        <sz val="16"/>
        <rFont val="方正仿宋_GBK"/>
        <charset val="134"/>
      </rPr>
      <t>万元</t>
    </r>
  </si>
  <si>
    <r>
      <rPr>
        <sz val="16"/>
        <rFont val="方正仿宋_GBK"/>
        <charset val="134"/>
      </rPr>
      <t>带动脱贫人口</t>
    </r>
    <r>
      <rPr>
        <sz val="16"/>
        <rFont val="Times New Roman"/>
        <charset val="134"/>
      </rPr>
      <t>48</t>
    </r>
    <r>
      <rPr>
        <sz val="16"/>
        <rFont val="方正仿宋_GBK"/>
        <charset val="134"/>
      </rPr>
      <t>户</t>
    </r>
    <r>
      <rPr>
        <sz val="16"/>
        <rFont val="Times New Roman"/>
        <charset val="134"/>
      </rPr>
      <t>214</t>
    </r>
    <r>
      <rPr>
        <sz val="16"/>
        <rFont val="方正仿宋_GBK"/>
        <charset val="134"/>
      </rPr>
      <t>人和监测户</t>
    </r>
    <r>
      <rPr>
        <sz val="16"/>
        <rFont val="Times New Roman"/>
        <charset val="134"/>
      </rPr>
      <t>7</t>
    </r>
    <r>
      <rPr>
        <sz val="16"/>
        <rFont val="方正仿宋_GBK"/>
        <charset val="134"/>
      </rPr>
      <t>户</t>
    </r>
    <r>
      <rPr>
        <sz val="16"/>
        <rFont val="Times New Roman"/>
        <charset val="134"/>
      </rPr>
      <t>27</t>
    </r>
    <r>
      <rPr>
        <sz val="16"/>
        <rFont val="方正仿宋_GBK"/>
        <charset val="134"/>
      </rPr>
      <t>人增加经营性收入约</t>
    </r>
    <r>
      <rPr>
        <sz val="16"/>
        <rFont val="Times New Roman"/>
        <charset val="134"/>
      </rPr>
      <t>2000</t>
    </r>
    <r>
      <rPr>
        <sz val="16"/>
        <rFont val="方正仿宋_GBK"/>
        <charset val="134"/>
      </rPr>
      <t>元</t>
    </r>
    <r>
      <rPr>
        <sz val="16"/>
        <rFont val="Times New Roman"/>
        <charset val="134"/>
      </rPr>
      <t>/</t>
    </r>
    <r>
      <rPr>
        <sz val="16"/>
        <rFont val="方正仿宋_GBK"/>
        <charset val="134"/>
      </rPr>
      <t>户</t>
    </r>
    <r>
      <rPr>
        <sz val="16"/>
        <rFont val="Times New Roman"/>
        <charset val="134"/>
      </rPr>
      <t>/</t>
    </r>
    <r>
      <rPr>
        <sz val="16"/>
        <rFont val="方正仿宋_GBK"/>
        <charset val="134"/>
      </rPr>
      <t>年。</t>
    </r>
  </si>
  <si>
    <r>
      <rPr>
        <sz val="16"/>
        <rFont val="Times New Roman"/>
        <charset val="134"/>
      </rPr>
      <t>1.</t>
    </r>
    <r>
      <rPr>
        <sz val="16"/>
        <rFont val="方正仿宋_GBK"/>
        <charset val="134"/>
      </rPr>
      <t>受益农户人数</t>
    </r>
    <r>
      <rPr>
        <sz val="16"/>
        <rFont val="Times New Roman"/>
        <charset val="134"/>
      </rPr>
      <t>≥733</t>
    </r>
    <r>
      <rPr>
        <sz val="16"/>
        <rFont val="方正仿宋_GBK"/>
        <charset val="134"/>
      </rPr>
      <t>人；</t>
    </r>
    <r>
      <rPr>
        <sz val="16"/>
        <rFont val="Times New Roman"/>
        <charset val="134"/>
      </rPr>
      <t xml:space="preserve">
2.</t>
    </r>
    <r>
      <rPr>
        <sz val="16"/>
        <rFont val="方正仿宋_GBK"/>
        <charset val="134"/>
      </rPr>
      <t>受益脱贫户和监测户人数</t>
    </r>
    <r>
      <rPr>
        <sz val="16"/>
        <rFont val="Times New Roman"/>
        <charset val="134"/>
      </rPr>
      <t>≥224</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</si>
  <si>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年双河乡高山生态蔬菜一村一品示范村项目</t>
    </r>
  </si>
  <si>
    <r>
      <rPr>
        <sz val="16"/>
        <rFont val="Times New Roman"/>
        <charset val="134"/>
      </rPr>
      <t xml:space="preserve">
</t>
    </r>
    <r>
      <rPr>
        <sz val="16"/>
        <rFont val="方正仿宋_GBK"/>
        <charset val="134"/>
      </rPr>
      <t>推进产业化联合示范。推广</t>
    </r>
    <r>
      <rPr>
        <sz val="16"/>
        <rFont val="Times New Roman"/>
        <charset val="134"/>
      </rPr>
      <t>“</t>
    </r>
    <r>
      <rPr>
        <sz val="16"/>
        <rFont val="方正仿宋_GBK"/>
        <charset val="134"/>
      </rPr>
      <t>龙头企业</t>
    </r>
    <r>
      <rPr>
        <sz val="16"/>
        <rFont val="Times New Roman"/>
        <charset val="134"/>
      </rPr>
      <t>+</t>
    </r>
    <r>
      <rPr>
        <sz val="16"/>
        <rFont val="方正仿宋_GBK"/>
        <charset val="134"/>
      </rPr>
      <t>农民合作社</t>
    </r>
    <r>
      <rPr>
        <sz val="16"/>
        <rFont val="Times New Roman"/>
        <charset val="134"/>
      </rPr>
      <t>+</t>
    </r>
    <r>
      <rPr>
        <sz val="16"/>
        <rFont val="方正仿宋_GBK"/>
        <charset val="134"/>
      </rPr>
      <t>家庭农场</t>
    </r>
    <r>
      <rPr>
        <sz val="16"/>
        <rFont val="Times New Roman"/>
        <charset val="134"/>
      </rPr>
      <t>/</t>
    </r>
    <r>
      <rPr>
        <sz val="16"/>
        <rFont val="方正仿宋_GBK"/>
        <charset val="134"/>
      </rPr>
      <t>小农户</t>
    </r>
    <r>
      <rPr>
        <sz val="16"/>
        <rFont val="Times New Roman"/>
        <charset val="134"/>
      </rPr>
      <t>”</t>
    </r>
    <r>
      <rPr>
        <sz val="16"/>
        <rFont val="方正仿宋_GBK"/>
        <charset val="134"/>
      </rPr>
      <t>的产业化联合模式，提高以包包菜为主的高山生态蔬菜产业组织化程度，在生产、销售、土壤改良等环节进行一定鼓励扶持，完善产业发展基础设施；开展高山生态蔬菜试点示范，打造特色高山蔬菜品牌，推进品牌化营销示范。</t>
    </r>
    <r>
      <rPr>
        <sz val="16"/>
        <rFont val="Times New Roman"/>
        <charset val="134"/>
      </rPr>
      <t xml:space="preserve">
</t>
    </r>
  </si>
  <si>
    <r>
      <rPr>
        <sz val="16"/>
        <rFont val="方正仿宋_GBK"/>
        <charset val="134"/>
      </rPr>
      <t>通过高山蔬菜的种植，持续推进高山蔬菜产业发展，巩固发展成果；丰富产业类型，提高群众收入，增加产业技能；带动</t>
    </r>
    <r>
      <rPr>
        <sz val="16"/>
        <rFont val="Times New Roman"/>
        <charset val="134"/>
      </rPr>
      <t>575</t>
    </r>
    <r>
      <rPr>
        <sz val="16"/>
        <rFont val="方正仿宋_GBK"/>
        <charset val="134"/>
      </rPr>
      <t>余名脱贫群众务工，人均增收</t>
    </r>
    <r>
      <rPr>
        <sz val="16"/>
        <rFont val="Times New Roman"/>
        <charset val="134"/>
      </rPr>
      <t>5000</t>
    </r>
    <r>
      <rPr>
        <sz val="16"/>
        <rFont val="方正仿宋_GBK"/>
        <charset val="134"/>
      </rPr>
      <t>余元。其中脱贫人口</t>
    </r>
    <r>
      <rPr>
        <sz val="16"/>
        <rFont val="Times New Roman"/>
        <charset val="134"/>
      </rPr>
      <t>172</t>
    </r>
    <r>
      <rPr>
        <sz val="16"/>
        <rFont val="方正仿宋_GBK"/>
        <charset val="134"/>
      </rPr>
      <t>人，监测对象</t>
    </r>
    <r>
      <rPr>
        <sz val="16"/>
        <rFont val="Times New Roman"/>
        <charset val="134"/>
      </rPr>
      <t>21</t>
    </r>
    <r>
      <rPr>
        <sz val="16"/>
        <rFont val="方正仿宋_GBK"/>
        <charset val="134"/>
      </rPr>
      <t>人</t>
    </r>
  </si>
  <si>
    <r>
      <rPr>
        <sz val="16"/>
        <rFont val="方正仿宋_GBK"/>
        <charset val="134"/>
      </rPr>
      <t>一、群众参与：</t>
    </r>
    <r>
      <rPr>
        <sz val="16"/>
        <rFont val="Times New Roman"/>
        <charset val="134"/>
      </rPr>
      <t>50</t>
    </r>
    <r>
      <rPr>
        <sz val="16"/>
        <rFont val="方正仿宋_GBK"/>
        <charset val="134"/>
      </rPr>
      <t>参与前期项目确定讨论申报会议、决议，</t>
    </r>
    <r>
      <rPr>
        <sz val="16"/>
        <rFont val="Times New Roman"/>
        <charset val="134"/>
      </rPr>
      <t>17</t>
    </r>
    <r>
      <rPr>
        <sz val="16"/>
        <rFont val="方正仿宋_GBK"/>
        <charset val="134"/>
      </rPr>
      <t>人参与入库项目的选择，</t>
    </r>
    <r>
      <rPr>
        <sz val="16"/>
        <rFont val="Times New Roman"/>
        <charset val="134"/>
      </rPr>
      <t>30</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二、利益联结机制：带动种植农户户均增收</t>
    </r>
    <r>
      <rPr>
        <sz val="16"/>
        <rFont val="Times New Roman"/>
        <charset val="134"/>
      </rPr>
      <t>5000</t>
    </r>
    <r>
      <rPr>
        <sz val="16"/>
        <rFont val="方正仿宋_GBK"/>
        <charset val="134"/>
      </rPr>
      <t>元。</t>
    </r>
  </si>
  <si>
    <r>
      <rPr>
        <sz val="16"/>
        <rFont val="方正仿宋_GBK"/>
        <charset val="134"/>
      </rPr>
      <t>种植高山蔬菜</t>
    </r>
    <r>
      <rPr>
        <sz val="16"/>
        <rFont val="Times New Roman"/>
        <charset val="134"/>
      </rPr>
      <t>200</t>
    </r>
    <r>
      <rPr>
        <sz val="16"/>
        <rFont val="方正仿宋_GBK"/>
        <charset val="134"/>
      </rPr>
      <t>亩，年产出蔬菜约为</t>
    </r>
    <r>
      <rPr>
        <sz val="16"/>
        <rFont val="Times New Roman"/>
        <charset val="134"/>
      </rPr>
      <t>500</t>
    </r>
    <r>
      <rPr>
        <sz val="16"/>
        <rFont val="方正仿宋_GBK"/>
        <charset val="134"/>
      </rPr>
      <t>吨。持续推进高山蔬菜产业发展，巩固发展成果；丰富产业类型，提高群众收入，增加产业技能；带动</t>
    </r>
    <r>
      <rPr>
        <sz val="16"/>
        <rFont val="Times New Roman"/>
        <charset val="134"/>
      </rPr>
      <t>575</t>
    </r>
    <r>
      <rPr>
        <sz val="16"/>
        <rFont val="方正仿宋_GBK"/>
        <charset val="134"/>
      </rPr>
      <t>余名脱贫群众务工，人均增收</t>
    </r>
    <r>
      <rPr>
        <sz val="16"/>
        <rFont val="Times New Roman"/>
        <charset val="134"/>
      </rPr>
      <t>5000</t>
    </r>
    <r>
      <rPr>
        <sz val="16"/>
        <rFont val="方正仿宋_GBK"/>
        <charset val="134"/>
      </rPr>
      <t>余元。其中脱贫人口</t>
    </r>
    <r>
      <rPr>
        <sz val="16"/>
        <rFont val="Times New Roman"/>
        <charset val="134"/>
      </rPr>
      <t>172</t>
    </r>
    <r>
      <rPr>
        <sz val="16"/>
        <rFont val="方正仿宋_GBK"/>
        <charset val="134"/>
      </rPr>
      <t>人，监测对象</t>
    </r>
    <r>
      <rPr>
        <sz val="16"/>
        <rFont val="Times New Roman"/>
        <charset val="134"/>
      </rPr>
      <t>21</t>
    </r>
    <r>
      <rPr>
        <sz val="16"/>
        <rFont val="方正仿宋_GBK"/>
        <charset val="134"/>
      </rPr>
      <t>人</t>
    </r>
  </si>
  <si>
    <r>
      <rPr>
        <sz val="16"/>
        <rFont val="方正仿宋_GBK"/>
        <charset val="134"/>
      </rPr>
      <t>种植高山蔬菜</t>
    </r>
    <r>
      <rPr>
        <sz val="16"/>
        <rFont val="Times New Roman"/>
        <charset val="134"/>
      </rPr>
      <t>≥200</t>
    </r>
    <r>
      <rPr>
        <sz val="16"/>
        <rFont val="方正仿宋_GBK"/>
        <charset val="134"/>
      </rPr>
      <t>亩</t>
    </r>
  </si>
  <si>
    <r>
      <rPr>
        <sz val="16"/>
        <rFont val="方正仿宋_GBK"/>
        <charset val="134"/>
      </rPr>
      <t>总投资</t>
    </r>
    <r>
      <rPr>
        <sz val="16"/>
        <rFont val="Times New Roman"/>
        <charset val="134"/>
      </rPr>
      <t>≤40</t>
    </r>
    <r>
      <rPr>
        <sz val="16"/>
        <rFont val="方正仿宋_GBK"/>
        <charset val="134"/>
      </rPr>
      <t>万元</t>
    </r>
  </si>
  <si>
    <r>
      <rPr>
        <sz val="16"/>
        <rFont val="方正仿宋_GBK"/>
        <charset val="134"/>
      </rPr>
      <t>促进产业发展，年产值达</t>
    </r>
    <r>
      <rPr>
        <sz val="16"/>
        <rFont val="Times New Roman"/>
        <charset val="134"/>
      </rPr>
      <t>80</t>
    </r>
    <r>
      <rPr>
        <sz val="16"/>
        <rFont val="方正仿宋_GBK"/>
        <charset val="134"/>
      </rPr>
      <t>万元，增加群众收益约</t>
    </r>
    <r>
      <rPr>
        <sz val="16"/>
        <rFont val="Times New Roman"/>
        <charset val="134"/>
      </rPr>
      <t>3000</t>
    </r>
    <r>
      <rPr>
        <sz val="16"/>
        <rFont val="方正仿宋_GBK"/>
        <charset val="134"/>
      </rPr>
      <t>元</t>
    </r>
    <r>
      <rPr>
        <sz val="16"/>
        <rFont val="Times New Roman"/>
        <charset val="134"/>
      </rPr>
      <t>/</t>
    </r>
    <r>
      <rPr>
        <sz val="16"/>
        <rFont val="方正仿宋_GBK"/>
        <charset val="134"/>
      </rPr>
      <t>户</t>
    </r>
    <r>
      <rPr>
        <sz val="16"/>
        <rFont val="Times New Roman"/>
        <charset val="134"/>
      </rPr>
      <t>/</t>
    </r>
    <r>
      <rPr>
        <sz val="16"/>
        <rFont val="方正仿宋_GBK"/>
        <charset val="134"/>
      </rPr>
      <t>年</t>
    </r>
  </si>
  <si>
    <r>
      <rPr>
        <sz val="16"/>
        <rFont val="Times New Roman"/>
        <charset val="134"/>
      </rPr>
      <t>1.</t>
    </r>
    <r>
      <rPr>
        <sz val="16"/>
        <rFont val="方正仿宋_GBK"/>
        <charset val="134"/>
      </rPr>
      <t>受益农户人数</t>
    </r>
    <r>
      <rPr>
        <sz val="16"/>
        <rFont val="Times New Roman"/>
        <charset val="134"/>
      </rPr>
      <t>≥575</t>
    </r>
    <r>
      <rPr>
        <sz val="16"/>
        <rFont val="方正仿宋_GBK"/>
        <charset val="134"/>
      </rPr>
      <t>人；</t>
    </r>
    <r>
      <rPr>
        <sz val="16"/>
        <rFont val="Times New Roman"/>
        <charset val="134"/>
      </rPr>
      <t xml:space="preserve">
2.</t>
    </r>
    <r>
      <rPr>
        <sz val="16"/>
        <rFont val="方正仿宋_GBK"/>
        <charset val="134"/>
      </rPr>
      <t>受益脱贫户和监测户人数</t>
    </r>
    <r>
      <rPr>
        <sz val="16"/>
        <rFont val="Times New Roman"/>
        <charset val="134"/>
      </rPr>
      <t>≥127</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</si>
  <si>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年双河乡粮油提升工程项目</t>
    </r>
  </si>
  <si>
    <r>
      <rPr>
        <sz val="16"/>
        <rFont val="Times New Roman"/>
        <charset val="134"/>
      </rPr>
      <t xml:space="preserve">   </t>
    </r>
    <r>
      <rPr>
        <sz val="16"/>
        <rFont val="方正仿宋_GBK"/>
        <charset val="134"/>
      </rPr>
      <t>围绕乡村旅游，实现农文旅融合发展，预计发展油菜、大豆等粮油作物不少于</t>
    </r>
    <r>
      <rPr>
        <sz val="16"/>
        <rFont val="Times New Roman"/>
        <charset val="134"/>
      </rPr>
      <t>1500</t>
    </r>
    <r>
      <rPr>
        <sz val="16"/>
        <rFont val="方正仿宋_GBK"/>
        <charset val="134"/>
      </rPr>
      <t>亩，对辖区种植油菜、大豆的农户、新型农业主体、农业企业在育苗、种植、施肥等环节按照相关标准进行一定奖补；同步提升基础设施，开展种植成本保险和种植收入保险试点，激发群众生产积极性。</t>
    </r>
  </si>
  <si>
    <r>
      <rPr>
        <sz val="16"/>
        <rFont val="方正仿宋_GBK"/>
        <charset val="134"/>
      </rPr>
      <t>通过项目实施，发展粮油等作物，打造观赏、实用为一体经济带发展，促进群众增收，发展乡村旅游</t>
    </r>
    <r>
      <rPr>
        <sz val="16"/>
        <rFont val="Times New Roman"/>
        <charset val="134"/>
      </rPr>
      <t>,</t>
    </r>
    <r>
      <rPr>
        <sz val="16"/>
        <rFont val="方正仿宋_GBK"/>
        <charset val="134"/>
      </rPr>
      <t>带动</t>
    </r>
    <r>
      <rPr>
        <sz val="16"/>
        <rFont val="Times New Roman"/>
        <charset val="134"/>
      </rPr>
      <t>240</t>
    </r>
    <r>
      <rPr>
        <sz val="16"/>
        <rFont val="方正仿宋_GBK"/>
        <charset val="134"/>
      </rPr>
      <t>余户农户参与生产发展。种植农户户均增收生产经营性收入约</t>
    </r>
    <r>
      <rPr>
        <sz val="16"/>
        <rFont val="Times New Roman"/>
        <charset val="134"/>
      </rPr>
      <t>2000</t>
    </r>
    <r>
      <rPr>
        <sz val="16"/>
        <rFont val="方正仿宋_GBK"/>
        <charset val="134"/>
      </rPr>
      <t>元。</t>
    </r>
  </si>
  <si>
    <r>
      <rPr>
        <sz val="16"/>
        <rFont val="方正仿宋_GBK"/>
        <charset val="134"/>
      </rPr>
      <t>一、群众参与：</t>
    </r>
    <r>
      <rPr>
        <sz val="16"/>
        <rFont val="Times New Roman"/>
        <charset val="134"/>
      </rPr>
      <t>65</t>
    </r>
    <r>
      <rPr>
        <sz val="16"/>
        <rFont val="方正仿宋_GBK"/>
        <charset val="134"/>
      </rPr>
      <t>人参与前期项目确定讨论申报会议、决议，</t>
    </r>
    <r>
      <rPr>
        <sz val="16"/>
        <rFont val="Times New Roman"/>
        <charset val="134"/>
      </rPr>
      <t>17</t>
    </r>
    <r>
      <rPr>
        <sz val="16"/>
        <rFont val="方正仿宋_GBK"/>
        <charset val="134"/>
      </rPr>
      <t>人参与入库项目的选择，</t>
    </r>
    <r>
      <rPr>
        <sz val="16"/>
        <rFont val="Times New Roman"/>
        <charset val="134"/>
      </rPr>
      <t>30</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二、利益联结机制：带动种植农户户均增收</t>
    </r>
    <r>
      <rPr>
        <sz val="16"/>
        <rFont val="Times New Roman"/>
        <charset val="134"/>
      </rPr>
      <t>2000</t>
    </r>
    <r>
      <rPr>
        <sz val="16"/>
        <rFont val="方正仿宋_GBK"/>
        <charset val="134"/>
      </rPr>
      <t>元。</t>
    </r>
  </si>
  <si>
    <r>
      <rPr>
        <sz val="16"/>
        <rFont val="方正仿宋_GBK"/>
        <charset val="134"/>
      </rPr>
      <t>在双河乡发展油菜、大豆等特色作物种植不少于</t>
    </r>
    <r>
      <rPr>
        <sz val="16"/>
        <rFont val="Times New Roman"/>
        <charset val="134"/>
      </rPr>
      <t>1500</t>
    </r>
    <r>
      <rPr>
        <sz val="16"/>
        <rFont val="方正仿宋_GBK"/>
        <charset val="134"/>
      </rPr>
      <t>亩，促进群众增收，发展乡村旅游</t>
    </r>
    <r>
      <rPr>
        <sz val="16"/>
        <rFont val="Times New Roman"/>
        <charset val="134"/>
      </rPr>
      <t>,</t>
    </r>
    <r>
      <rPr>
        <sz val="16"/>
        <rFont val="方正仿宋_GBK"/>
        <charset val="134"/>
      </rPr>
      <t>带动</t>
    </r>
    <r>
      <rPr>
        <sz val="16"/>
        <rFont val="Times New Roman"/>
        <charset val="134"/>
      </rPr>
      <t>240</t>
    </r>
    <r>
      <rPr>
        <sz val="16"/>
        <rFont val="方正仿宋_GBK"/>
        <charset val="134"/>
      </rPr>
      <t>余户农户参与生产发展。种植农户户均增收生产经营性收入约</t>
    </r>
    <r>
      <rPr>
        <sz val="16"/>
        <rFont val="Times New Roman"/>
        <charset val="134"/>
      </rPr>
      <t>2000</t>
    </r>
    <r>
      <rPr>
        <sz val="16"/>
        <rFont val="方正仿宋_GBK"/>
        <charset val="134"/>
      </rPr>
      <t>元。</t>
    </r>
  </si>
  <si>
    <r>
      <rPr>
        <sz val="16"/>
        <rFont val="方正仿宋_GBK"/>
        <charset val="134"/>
      </rPr>
      <t>油菜、大豆等特色作物种植</t>
    </r>
    <r>
      <rPr>
        <sz val="16"/>
        <rFont val="Times New Roman"/>
        <charset val="134"/>
      </rPr>
      <t>≥1500</t>
    </r>
    <r>
      <rPr>
        <sz val="16"/>
        <rFont val="方正仿宋_GBK"/>
        <charset val="134"/>
      </rPr>
      <t>亩</t>
    </r>
  </si>
  <si>
    <r>
      <rPr>
        <sz val="16"/>
        <rFont val="方正仿宋_GBK"/>
        <charset val="134"/>
      </rPr>
      <t>总投资</t>
    </r>
    <r>
      <rPr>
        <sz val="16"/>
        <rFont val="Times New Roman"/>
        <charset val="134"/>
      </rPr>
      <t>≤50</t>
    </r>
    <r>
      <rPr>
        <sz val="16"/>
        <rFont val="方正仿宋_GBK"/>
        <charset val="134"/>
      </rPr>
      <t>万元</t>
    </r>
  </si>
  <si>
    <r>
      <rPr>
        <sz val="16"/>
        <rFont val="方正仿宋_GBK"/>
        <charset val="134"/>
      </rPr>
      <t>增加种植农户生产经营性收入约</t>
    </r>
    <r>
      <rPr>
        <sz val="16"/>
        <rFont val="Times New Roman"/>
        <charset val="134"/>
      </rPr>
      <t>2000</t>
    </r>
    <r>
      <rPr>
        <sz val="16"/>
        <rFont val="方正仿宋_GBK"/>
        <charset val="134"/>
      </rPr>
      <t>元</t>
    </r>
    <r>
      <rPr>
        <sz val="16"/>
        <rFont val="Times New Roman"/>
        <charset val="134"/>
      </rPr>
      <t>/</t>
    </r>
    <r>
      <rPr>
        <sz val="16"/>
        <rFont val="方正仿宋_GBK"/>
        <charset val="134"/>
      </rPr>
      <t>户，</t>
    </r>
  </si>
  <si>
    <r>
      <rPr>
        <sz val="16"/>
        <rFont val="Times New Roman"/>
        <charset val="134"/>
      </rPr>
      <t>1.</t>
    </r>
    <r>
      <rPr>
        <sz val="16"/>
        <rFont val="方正仿宋_GBK"/>
        <charset val="134"/>
      </rPr>
      <t>受益农户人数</t>
    </r>
    <r>
      <rPr>
        <sz val="16"/>
        <rFont val="Times New Roman"/>
        <charset val="134"/>
      </rPr>
      <t>≥875</t>
    </r>
    <r>
      <rPr>
        <sz val="16"/>
        <rFont val="方正仿宋_GBK"/>
        <charset val="134"/>
      </rPr>
      <t>人；</t>
    </r>
    <r>
      <rPr>
        <sz val="16"/>
        <rFont val="Times New Roman"/>
        <charset val="134"/>
      </rPr>
      <t xml:space="preserve">
2.</t>
    </r>
    <r>
      <rPr>
        <sz val="16"/>
        <rFont val="方正仿宋_GBK"/>
        <charset val="134"/>
      </rPr>
      <t>受益脱贫户和监测户人数</t>
    </r>
    <r>
      <rPr>
        <sz val="16"/>
        <rFont val="Times New Roman"/>
        <charset val="134"/>
      </rPr>
      <t>≥133</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</si>
  <si>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年双河乡余坪村安置区蓄圈奖补项目</t>
    </r>
  </si>
  <si>
    <r>
      <rPr>
        <sz val="16"/>
        <rFont val="Times New Roman"/>
        <charset val="134"/>
      </rPr>
      <t xml:space="preserve">  </t>
    </r>
    <r>
      <rPr>
        <sz val="16"/>
        <rFont val="方正仿宋_GBK"/>
        <charset val="134"/>
      </rPr>
      <t>统一规划余坪</t>
    </r>
    <r>
      <rPr>
        <sz val="16"/>
        <rFont val="Times New Roman"/>
        <charset val="134"/>
      </rPr>
      <t>4</t>
    </r>
    <r>
      <rPr>
        <sz val="16"/>
        <rFont val="方正仿宋_GBK"/>
        <charset val="134"/>
      </rPr>
      <t>组易地搬迁安置点</t>
    </r>
    <r>
      <rPr>
        <sz val="16"/>
        <rFont val="Times New Roman"/>
        <charset val="134"/>
      </rPr>
      <t>20</t>
    </r>
    <r>
      <rPr>
        <sz val="16"/>
        <rFont val="方正仿宋_GBK"/>
        <charset val="134"/>
      </rPr>
      <t>余间，每间不小于</t>
    </r>
    <r>
      <rPr>
        <sz val="16"/>
        <rFont val="Times New Roman"/>
        <charset val="134"/>
      </rPr>
      <t>12</t>
    </r>
    <r>
      <rPr>
        <sz val="16"/>
        <rFont val="方正仿宋_GBK"/>
        <charset val="134"/>
      </rPr>
      <t>平方米，解决搬迁群众规范化畜禽养殖问题。搬迁户按照规划图纸按要求进行修建，并拆除原有乱搭乱建的养殖棚、畜圈等。对验收合格后按照总投资一定比例进行奖补，具体以实施方案为准。</t>
    </r>
  </si>
  <si>
    <t>双河乡余坪村</t>
  </si>
  <si>
    <r>
      <rPr>
        <sz val="16"/>
        <rFont val="方正仿宋_GBK"/>
        <charset val="134"/>
      </rPr>
      <t>通过项目实施，解决搬迁群众规范化畜禽养殖问题，杜绝乱搭乱建畜圈，改善余坪村容村貌，增加群众生产性收入约</t>
    </r>
    <r>
      <rPr>
        <sz val="16"/>
        <rFont val="Times New Roman"/>
        <charset val="134"/>
      </rPr>
      <t>2000</t>
    </r>
    <r>
      <rPr>
        <sz val="16"/>
        <rFont val="方正仿宋_GBK"/>
        <charset val="134"/>
      </rPr>
      <t>元</t>
    </r>
    <r>
      <rPr>
        <sz val="16"/>
        <rFont val="Times New Roman"/>
        <charset val="134"/>
      </rPr>
      <t>/</t>
    </r>
    <r>
      <rPr>
        <sz val="16"/>
        <rFont val="方正仿宋_GBK"/>
        <charset val="134"/>
      </rPr>
      <t>户，收益搬迁户约</t>
    </r>
    <r>
      <rPr>
        <sz val="16"/>
        <rFont val="Times New Roman"/>
        <charset val="134"/>
      </rPr>
      <t>20</t>
    </r>
    <r>
      <rPr>
        <sz val="16"/>
        <rFont val="方正仿宋_GBK"/>
        <charset val="134"/>
      </rPr>
      <t>户，其中脱贫人口约</t>
    </r>
    <r>
      <rPr>
        <sz val="16"/>
        <rFont val="Times New Roman"/>
        <charset val="134"/>
      </rPr>
      <t>86</t>
    </r>
    <r>
      <rPr>
        <sz val="16"/>
        <rFont val="方正仿宋_GBK"/>
        <charset val="134"/>
      </rPr>
      <t>人。</t>
    </r>
  </si>
  <si>
    <r>
      <rPr>
        <sz val="16"/>
        <rFont val="方正仿宋_GBK"/>
        <charset val="134"/>
      </rPr>
      <t>一、群众参与：</t>
    </r>
    <r>
      <rPr>
        <sz val="16"/>
        <rFont val="Times New Roman"/>
        <charset val="134"/>
      </rPr>
      <t>76</t>
    </r>
    <r>
      <rPr>
        <sz val="16"/>
        <rFont val="方正仿宋_GBK"/>
        <charset val="134"/>
      </rPr>
      <t>人参与前期项目确定会议、决议，</t>
    </r>
    <r>
      <rPr>
        <sz val="16"/>
        <rFont val="Times New Roman"/>
        <charset val="134"/>
      </rPr>
      <t>24</t>
    </r>
    <r>
      <rPr>
        <sz val="16"/>
        <rFont val="方正仿宋_GBK"/>
        <charset val="134"/>
      </rPr>
      <t>人参与入库项目的选择，</t>
    </r>
    <r>
      <rPr>
        <sz val="16"/>
        <rFont val="Times New Roman"/>
        <charset val="134"/>
      </rPr>
      <t>40</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二、利益联结机制：通过群众养殖生猪、山地鸡等，增加</t>
    </r>
    <r>
      <rPr>
        <sz val="16"/>
        <rFont val="Times New Roman"/>
        <charset val="134"/>
      </rPr>
      <t>456</t>
    </r>
    <r>
      <rPr>
        <sz val="16"/>
        <rFont val="方正仿宋_GBK"/>
        <charset val="134"/>
      </rPr>
      <t>人其中脱贫户和监测户</t>
    </r>
    <r>
      <rPr>
        <sz val="16"/>
        <rFont val="Times New Roman"/>
        <charset val="134"/>
      </rPr>
      <t>124</t>
    </r>
    <r>
      <rPr>
        <sz val="16"/>
        <rFont val="方正仿宋_GBK"/>
        <charset val="134"/>
      </rPr>
      <t>人生产经营性收入</t>
    </r>
    <r>
      <rPr>
        <sz val="16"/>
        <rFont val="Times New Roman"/>
        <charset val="134"/>
      </rPr>
      <t>2000</t>
    </r>
    <r>
      <rPr>
        <sz val="16"/>
        <rFont val="方正仿宋_GBK"/>
        <charset val="134"/>
      </rPr>
      <t>元</t>
    </r>
    <r>
      <rPr>
        <sz val="16"/>
        <rFont val="Times New Roman"/>
        <charset val="134"/>
      </rPr>
      <t>/</t>
    </r>
    <r>
      <rPr>
        <sz val="16"/>
        <rFont val="方正仿宋_GBK"/>
        <charset val="134"/>
      </rPr>
      <t>户</t>
    </r>
    <r>
      <rPr>
        <sz val="16"/>
        <rFont val="Times New Roman"/>
        <charset val="134"/>
      </rPr>
      <t>/</t>
    </r>
    <r>
      <rPr>
        <sz val="16"/>
        <rFont val="方正仿宋_GBK"/>
        <charset val="134"/>
      </rPr>
      <t>年</t>
    </r>
  </si>
  <si>
    <r>
      <rPr>
        <sz val="16"/>
        <rFont val="方正仿宋_GBK"/>
        <charset val="134"/>
      </rPr>
      <t>在余坪村安置区规划蓄圈建设</t>
    </r>
    <r>
      <rPr>
        <sz val="16"/>
        <rFont val="Times New Roman"/>
        <charset val="134"/>
      </rPr>
      <t>20</t>
    </r>
    <r>
      <rPr>
        <sz val="16"/>
        <rFont val="方正仿宋_GBK"/>
        <charset val="134"/>
      </rPr>
      <t>余间，解决搬迁群众规范化畜禽养殖问题，杜绝乱搭乱建畜圈，改善余坪村容村貌，增加群众生产性收入约</t>
    </r>
    <r>
      <rPr>
        <sz val="16"/>
        <rFont val="Times New Roman"/>
        <charset val="134"/>
      </rPr>
      <t>2000</t>
    </r>
    <r>
      <rPr>
        <sz val="16"/>
        <rFont val="方正仿宋_GBK"/>
        <charset val="134"/>
      </rPr>
      <t>元</t>
    </r>
    <r>
      <rPr>
        <sz val="16"/>
        <rFont val="Times New Roman"/>
        <charset val="134"/>
      </rPr>
      <t>/</t>
    </r>
    <r>
      <rPr>
        <sz val="16"/>
        <rFont val="方正仿宋_GBK"/>
        <charset val="134"/>
      </rPr>
      <t>户，收益搬迁户约</t>
    </r>
    <r>
      <rPr>
        <sz val="16"/>
        <rFont val="Times New Roman"/>
        <charset val="134"/>
      </rPr>
      <t>20</t>
    </r>
    <r>
      <rPr>
        <sz val="16"/>
        <rFont val="方正仿宋_GBK"/>
        <charset val="134"/>
      </rPr>
      <t>户</t>
    </r>
  </si>
  <si>
    <r>
      <rPr>
        <sz val="16"/>
        <rFont val="方正仿宋_GBK"/>
        <charset val="134"/>
      </rPr>
      <t>畜圈</t>
    </r>
    <r>
      <rPr>
        <sz val="16"/>
        <rFont val="Times New Roman"/>
        <charset val="134"/>
      </rPr>
      <t>≥20</t>
    </r>
    <r>
      <rPr>
        <sz val="16"/>
        <rFont val="方正仿宋_GBK"/>
        <charset val="134"/>
      </rPr>
      <t>余间</t>
    </r>
  </si>
  <si>
    <r>
      <rPr>
        <sz val="16"/>
        <rFont val="方正仿宋_GBK"/>
        <charset val="134"/>
      </rPr>
      <t>每间补助</t>
    </r>
    <r>
      <rPr>
        <sz val="16"/>
        <rFont val="Times New Roman"/>
        <charset val="134"/>
      </rPr>
      <t>≤3</t>
    </r>
    <r>
      <rPr>
        <sz val="16"/>
        <rFont val="方正仿宋_GBK"/>
        <charset val="134"/>
      </rPr>
      <t>万元</t>
    </r>
  </si>
  <si>
    <r>
      <rPr>
        <sz val="16"/>
        <rFont val="方正仿宋_GBK"/>
        <charset val="134"/>
      </rPr>
      <t>带动约</t>
    </r>
    <r>
      <rPr>
        <sz val="16"/>
        <rFont val="Times New Roman"/>
        <charset val="134"/>
      </rPr>
      <t>10</t>
    </r>
    <r>
      <rPr>
        <sz val="16"/>
        <rFont val="方正仿宋_GBK"/>
        <charset val="134"/>
      </rPr>
      <t>人务工收入</t>
    </r>
    <r>
      <rPr>
        <sz val="16"/>
        <rFont val="Times New Roman"/>
        <charset val="134"/>
      </rPr>
      <t>5000</t>
    </r>
    <r>
      <rPr>
        <sz val="16"/>
        <rFont val="方正仿宋_GBK"/>
        <charset val="134"/>
      </rPr>
      <t>元</t>
    </r>
    <r>
      <rPr>
        <sz val="16"/>
        <rFont val="Times New Roman"/>
        <charset val="134"/>
      </rPr>
      <t>/</t>
    </r>
    <r>
      <rPr>
        <sz val="16"/>
        <rFont val="方正仿宋_GBK"/>
        <charset val="134"/>
      </rPr>
      <t>年，促进</t>
    </r>
    <r>
      <rPr>
        <sz val="16"/>
        <rFont val="Times New Roman"/>
        <charset val="134"/>
      </rPr>
      <t>20</t>
    </r>
    <r>
      <rPr>
        <sz val="16"/>
        <rFont val="方正仿宋_GBK"/>
        <charset val="134"/>
      </rPr>
      <t>户搬迁户经营性收入增加</t>
    </r>
    <r>
      <rPr>
        <sz val="16"/>
        <rFont val="Times New Roman"/>
        <charset val="134"/>
      </rPr>
      <t>2000</t>
    </r>
    <r>
      <rPr>
        <sz val="16"/>
        <rFont val="方正仿宋_GBK"/>
        <charset val="134"/>
      </rPr>
      <t>元</t>
    </r>
    <r>
      <rPr>
        <sz val="16"/>
        <rFont val="Times New Roman"/>
        <charset val="134"/>
      </rPr>
      <t>/</t>
    </r>
    <r>
      <rPr>
        <sz val="16"/>
        <rFont val="方正仿宋_GBK"/>
        <charset val="134"/>
      </rPr>
      <t>年。</t>
    </r>
  </si>
  <si>
    <r>
      <rPr>
        <sz val="16"/>
        <rFont val="Times New Roman"/>
        <charset val="134"/>
      </rPr>
      <t>1.</t>
    </r>
    <r>
      <rPr>
        <sz val="16"/>
        <rFont val="方正仿宋_GBK"/>
        <charset val="134"/>
      </rPr>
      <t>受益农户人数</t>
    </r>
    <r>
      <rPr>
        <sz val="16"/>
        <rFont val="Times New Roman"/>
        <charset val="134"/>
      </rPr>
      <t>≥86</t>
    </r>
    <r>
      <rPr>
        <sz val="16"/>
        <rFont val="方正仿宋_GBK"/>
        <charset val="134"/>
      </rPr>
      <t>人；</t>
    </r>
    <r>
      <rPr>
        <sz val="16"/>
        <rFont val="Times New Roman"/>
        <charset val="134"/>
      </rPr>
      <t xml:space="preserve">
2.</t>
    </r>
    <r>
      <rPr>
        <sz val="16"/>
        <rFont val="方正仿宋_GBK"/>
        <charset val="134"/>
      </rPr>
      <t>受益脱贫户和监测户人数</t>
    </r>
    <r>
      <rPr>
        <sz val="16"/>
        <rFont val="Times New Roman"/>
        <charset val="134"/>
      </rPr>
      <t>≥86</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</si>
  <si>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年双河乡九重传统村落农交旅融合项目</t>
    </r>
  </si>
  <si>
    <r>
      <rPr>
        <sz val="16"/>
        <rFont val="方正仿宋_GBK"/>
        <charset val="134"/>
      </rPr>
      <t>为实现九重山农业产业、绿色观光旅游、道路融合发展，拟新建永红村火地坪至九重山道路约</t>
    </r>
    <r>
      <rPr>
        <sz val="16"/>
        <rFont val="Times New Roman"/>
        <charset val="134"/>
      </rPr>
      <t>6</t>
    </r>
    <r>
      <rPr>
        <sz val="16"/>
        <rFont val="方正仿宋_GBK"/>
        <charset val="134"/>
      </rPr>
      <t>公里，宽</t>
    </r>
    <r>
      <rPr>
        <sz val="16"/>
        <rFont val="Times New Roman"/>
        <charset val="134"/>
      </rPr>
      <t>4.5</t>
    </r>
    <r>
      <rPr>
        <sz val="16"/>
        <rFont val="方正仿宋_GBK"/>
        <charset val="134"/>
      </rPr>
      <t>米。使双河乡永红村中药材产业、九重山自然风光、道路基础设施得到进一步融合发展。</t>
    </r>
  </si>
  <si>
    <t>双河乡永红村</t>
  </si>
  <si>
    <r>
      <rPr>
        <sz val="16"/>
        <rFont val="方正仿宋_GBK"/>
        <charset val="134"/>
      </rPr>
      <t>通过项目实施，使双河乡永红村中药材产业、九重山自然风光、道路基础设施得到进一步融合发展，发展乡村旅游及</t>
    </r>
    <r>
      <rPr>
        <sz val="16"/>
        <rFont val="Times New Roman"/>
        <charset val="134"/>
      </rPr>
      <t xml:space="preserve"> </t>
    </r>
    <r>
      <rPr>
        <sz val="16"/>
        <rFont val="方正仿宋_GBK"/>
        <charset val="134"/>
      </rPr>
      <t>中药材产业，提高群众满意度，增加群众脱贫人口</t>
    </r>
    <r>
      <rPr>
        <sz val="16"/>
        <rFont val="Times New Roman"/>
        <charset val="134"/>
      </rPr>
      <t>45</t>
    </r>
    <r>
      <rPr>
        <sz val="16"/>
        <rFont val="方正仿宋_GBK"/>
        <charset val="134"/>
      </rPr>
      <t>人，监测对象</t>
    </r>
    <r>
      <rPr>
        <sz val="16"/>
        <rFont val="Times New Roman"/>
        <charset val="134"/>
      </rPr>
      <t>15</t>
    </r>
    <r>
      <rPr>
        <sz val="16"/>
        <rFont val="方正仿宋_GBK"/>
        <charset val="134"/>
      </rPr>
      <t>人经营性收入约</t>
    </r>
    <r>
      <rPr>
        <sz val="16"/>
        <rFont val="Times New Roman"/>
        <charset val="134"/>
      </rPr>
      <t>2000</t>
    </r>
    <r>
      <rPr>
        <sz val="16"/>
        <rFont val="方正仿宋_GBK"/>
        <charset val="134"/>
      </rPr>
      <t>元</t>
    </r>
    <r>
      <rPr>
        <sz val="16"/>
        <rFont val="Times New Roman"/>
        <charset val="134"/>
      </rPr>
      <t>/</t>
    </r>
    <r>
      <rPr>
        <sz val="16"/>
        <rFont val="方正仿宋_GBK"/>
        <charset val="134"/>
      </rPr>
      <t>户</t>
    </r>
    <r>
      <rPr>
        <sz val="16"/>
        <rFont val="Times New Roman"/>
        <charset val="134"/>
      </rPr>
      <t>/</t>
    </r>
    <r>
      <rPr>
        <sz val="16"/>
        <rFont val="方正仿宋_GBK"/>
        <charset val="134"/>
      </rPr>
      <t>年。</t>
    </r>
  </si>
  <si>
    <r>
      <rPr>
        <sz val="16"/>
        <rFont val="方正仿宋_GBK"/>
        <charset val="134"/>
      </rPr>
      <t>一、群众参与：</t>
    </r>
    <r>
      <rPr>
        <sz val="16"/>
        <rFont val="Times New Roman"/>
        <charset val="134"/>
      </rPr>
      <t>25</t>
    </r>
    <r>
      <rPr>
        <sz val="16"/>
        <rFont val="方正仿宋_GBK"/>
        <charset val="134"/>
      </rPr>
      <t>人参与前期项目确定会议、决议，</t>
    </r>
    <r>
      <rPr>
        <sz val="16"/>
        <rFont val="Times New Roman"/>
        <charset val="134"/>
      </rPr>
      <t>7</t>
    </r>
    <r>
      <rPr>
        <sz val="16"/>
        <rFont val="方正仿宋_GBK"/>
        <charset val="134"/>
      </rPr>
      <t>人参与入库项目的选择，</t>
    </r>
    <r>
      <rPr>
        <sz val="16"/>
        <rFont val="Times New Roman"/>
        <charset val="134"/>
      </rPr>
      <t>4</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、项目实施带动永红村</t>
    </r>
    <r>
      <rPr>
        <sz val="16"/>
        <rFont val="Times New Roman"/>
        <charset val="134"/>
      </rPr>
      <t>50</t>
    </r>
    <r>
      <rPr>
        <sz val="16"/>
        <rFont val="方正仿宋_GBK"/>
        <charset val="134"/>
      </rPr>
      <t>户农户发展中药材户均增收</t>
    </r>
    <r>
      <rPr>
        <sz val="16"/>
        <rFont val="Times New Roman"/>
        <charset val="134"/>
      </rPr>
      <t>2</t>
    </r>
    <r>
      <rPr>
        <sz val="16"/>
        <rFont val="方正仿宋_GBK"/>
        <charset val="134"/>
      </rPr>
      <t>万元以上。</t>
    </r>
    <r>
      <rPr>
        <sz val="16"/>
        <rFont val="Times New Roman"/>
        <charset val="134"/>
      </rPr>
      <t>2</t>
    </r>
    <r>
      <rPr>
        <sz val="16"/>
        <rFont val="方正仿宋_GBK"/>
        <charset val="134"/>
      </rPr>
      <t>、带动约</t>
    </r>
    <r>
      <rPr>
        <sz val="16"/>
        <rFont val="Times New Roman"/>
        <charset val="134"/>
      </rPr>
      <t>5</t>
    </r>
    <r>
      <rPr>
        <sz val="16"/>
        <rFont val="方正仿宋_GBK"/>
        <charset val="134"/>
      </rPr>
      <t>名群众务工增收，</t>
    </r>
    <r>
      <rPr>
        <sz val="16"/>
        <rFont val="Times New Roman"/>
        <charset val="134"/>
      </rPr>
      <t>150</t>
    </r>
    <r>
      <rPr>
        <sz val="16"/>
        <rFont val="方正仿宋_GBK"/>
        <charset val="134"/>
      </rPr>
      <t>元</t>
    </r>
    <r>
      <rPr>
        <sz val="16"/>
        <rFont val="Times New Roman"/>
        <charset val="134"/>
      </rPr>
      <t>/</t>
    </r>
    <r>
      <rPr>
        <sz val="16"/>
        <rFont val="方正仿宋_GBK"/>
        <charset val="134"/>
      </rPr>
      <t>天</t>
    </r>
    <r>
      <rPr>
        <sz val="16"/>
        <rFont val="Times New Roman"/>
        <charset val="134"/>
      </rPr>
      <t>/</t>
    </r>
    <r>
      <rPr>
        <sz val="16"/>
        <rFont val="方正仿宋_GBK"/>
        <charset val="134"/>
      </rPr>
      <t>人。</t>
    </r>
    <r>
      <rPr>
        <sz val="16"/>
        <rFont val="Times New Roman"/>
        <charset val="134"/>
      </rPr>
      <t>3.</t>
    </r>
    <r>
      <rPr>
        <sz val="16"/>
        <rFont val="方正仿宋_GBK"/>
        <charset val="134"/>
      </rPr>
      <t>激发永红村至少</t>
    </r>
    <r>
      <rPr>
        <sz val="16"/>
        <rFont val="Times New Roman"/>
        <charset val="134"/>
      </rPr>
      <t>4</t>
    </r>
    <r>
      <rPr>
        <sz val="16"/>
        <rFont val="方正仿宋_GBK"/>
        <charset val="134"/>
      </rPr>
      <t>户发展大巴山森林人家，户均增收</t>
    </r>
    <r>
      <rPr>
        <sz val="16"/>
        <rFont val="Times New Roman"/>
        <charset val="134"/>
      </rPr>
      <t>2000</t>
    </r>
    <r>
      <rPr>
        <sz val="16"/>
        <rFont val="方正仿宋_GBK"/>
        <charset val="134"/>
      </rPr>
      <t>元以上。</t>
    </r>
  </si>
  <si>
    <r>
      <rPr>
        <sz val="16"/>
        <rFont val="方正仿宋_GBK"/>
        <charset val="134"/>
      </rPr>
      <t>拟新建永红村火地坪至九重山道路约</t>
    </r>
    <r>
      <rPr>
        <sz val="16"/>
        <rFont val="Times New Roman"/>
        <charset val="134"/>
      </rPr>
      <t>6</t>
    </r>
    <r>
      <rPr>
        <sz val="16"/>
        <rFont val="方正仿宋_GBK"/>
        <charset val="134"/>
      </rPr>
      <t>公里，宽</t>
    </r>
    <r>
      <rPr>
        <sz val="16"/>
        <rFont val="Times New Roman"/>
        <charset val="134"/>
      </rPr>
      <t>4.5</t>
    </r>
    <r>
      <rPr>
        <sz val="16"/>
        <rFont val="方正仿宋_GBK"/>
        <charset val="134"/>
      </rPr>
      <t>米。，提高群众满意度，将民居升级改造后变为民宿，增加群众脱贫人口</t>
    </r>
    <r>
      <rPr>
        <sz val="16"/>
        <rFont val="Times New Roman"/>
        <charset val="134"/>
      </rPr>
      <t>45</t>
    </r>
    <r>
      <rPr>
        <sz val="16"/>
        <rFont val="方正仿宋_GBK"/>
        <charset val="134"/>
      </rPr>
      <t>人，监测对象</t>
    </r>
    <r>
      <rPr>
        <sz val="16"/>
        <rFont val="Times New Roman"/>
        <charset val="134"/>
      </rPr>
      <t>15</t>
    </r>
    <r>
      <rPr>
        <sz val="16"/>
        <rFont val="方正仿宋_GBK"/>
        <charset val="134"/>
      </rPr>
      <t>人经营性收入约</t>
    </r>
    <r>
      <rPr>
        <sz val="16"/>
        <rFont val="Times New Roman"/>
        <charset val="134"/>
      </rPr>
      <t>2000</t>
    </r>
    <r>
      <rPr>
        <sz val="16"/>
        <rFont val="方正仿宋_GBK"/>
        <charset val="134"/>
      </rPr>
      <t>元</t>
    </r>
    <r>
      <rPr>
        <sz val="16"/>
        <rFont val="Times New Roman"/>
        <charset val="134"/>
      </rPr>
      <t>/</t>
    </r>
    <r>
      <rPr>
        <sz val="16"/>
        <rFont val="方正仿宋_GBK"/>
        <charset val="134"/>
      </rPr>
      <t>户</t>
    </r>
    <r>
      <rPr>
        <sz val="16"/>
        <rFont val="Times New Roman"/>
        <charset val="134"/>
      </rPr>
      <t>/</t>
    </r>
    <r>
      <rPr>
        <sz val="16"/>
        <rFont val="方正仿宋_GBK"/>
        <charset val="134"/>
      </rPr>
      <t>年。</t>
    </r>
  </si>
  <si>
    <r>
      <rPr>
        <sz val="16"/>
        <rFont val="方正仿宋_GBK"/>
        <charset val="134"/>
      </rPr>
      <t>新建道路</t>
    </r>
    <r>
      <rPr>
        <sz val="16"/>
        <rFont val="Times New Roman"/>
        <charset val="134"/>
      </rPr>
      <t>≥6</t>
    </r>
    <r>
      <rPr>
        <sz val="16"/>
        <rFont val="方正仿宋_GBK"/>
        <charset val="134"/>
      </rPr>
      <t>户</t>
    </r>
  </si>
  <si>
    <r>
      <rPr>
        <sz val="16"/>
        <rFont val="方正仿宋_GBK"/>
        <charset val="134"/>
      </rPr>
      <t>每公里</t>
    </r>
    <r>
      <rPr>
        <sz val="16"/>
        <rFont val="Times New Roman"/>
        <charset val="134"/>
      </rPr>
      <t>≤20</t>
    </r>
    <r>
      <rPr>
        <sz val="16"/>
        <rFont val="方正仿宋_GBK"/>
        <charset val="134"/>
      </rPr>
      <t>万元</t>
    </r>
  </si>
  <si>
    <r>
      <rPr>
        <sz val="16"/>
        <rFont val="方正仿宋_GBK"/>
        <charset val="134"/>
      </rPr>
      <t>带动约</t>
    </r>
    <r>
      <rPr>
        <sz val="16"/>
        <rFont val="Times New Roman"/>
        <charset val="134"/>
      </rPr>
      <t>5</t>
    </r>
    <r>
      <rPr>
        <sz val="16"/>
        <rFont val="方正仿宋_GBK"/>
        <charset val="134"/>
      </rPr>
      <t>人务工收入</t>
    </r>
    <r>
      <rPr>
        <sz val="16"/>
        <rFont val="Times New Roman"/>
        <charset val="134"/>
      </rPr>
      <t>5000</t>
    </r>
    <r>
      <rPr>
        <sz val="16"/>
        <rFont val="方正仿宋_GBK"/>
        <charset val="134"/>
      </rPr>
      <t>元</t>
    </r>
    <r>
      <rPr>
        <sz val="16"/>
        <rFont val="Times New Roman"/>
        <charset val="134"/>
      </rPr>
      <t>/</t>
    </r>
    <r>
      <rPr>
        <sz val="16"/>
        <rFont val="方正仿宋_GBK"/>
        <charset val="134"/>
      </rPr>
      <t>年，带动</t>
    </r>
    <r>
      <rPr>
        <sz val="16"/>
        <rFont val="Times New Roman"/>
        <charset val="134"/>
      </rPr>
      <t>45</t>
    </r>
    <r>
      <rPr>
        <sz val="16"/>
        <rFont val="方正仿宋_GBK"/>
        <charset val="134"/>
      </rPr>
      <t>人经营性收入增加</t>
    </r>
    <r>
      <rPr>
        <sz val="16"/>
        <rFont val="Times New Roman"/>
        <charset val="134"/>
      </rPr>
      <t>2000</t>
    </r>
    <r>
      <rPr>
        <sz val="16"/>
        <rFont val="方正仿宋_GBK"/>
        <charset val="134"/>
      </rPr>
      <t>元</t>
    </r>
    <r>
      <rPr>
        <sz val="16"/>
        <rFont val="Times New Roman"/>
        <charset val="134"/>
      </rPr>
      <t>/</t>
    </r>
    <r>
      <rPr>
        <sz val="16"/>
        <rFont val="方正仿宋_GBK"/>
        <charset val="134"/>
      </rPr>
      <t>年。</t>
    </r>
  </si>
  <si>
    <r>
      <rPr>
        <sz val="16"/>
        <rFont val="Times New Roman"/>
        <charset val="134"/>
      </rPr>
      <t>1.</t>
    </r>
    <r>
      <rPr>
        <sz val="16"/>
        <rFont val="方正仿宋_GBK"/>
        <charset val="134"/>
      </rPr>
      <t>受益农户人数</t>
    </r>
    <r>
      <rPr>
        <sz val="16"/>
        <rFont val="Times New Roman"/>
        <charset val="134"/>
      </rPr>
      <t>≥629</t>
    </r>
    <r>
      <rPr>
        <sz val="16"/>
        <rFont val="方正仿宋_GBK"/>
        <charset val="134"/>
      </rPr>
      <t>人；</t>
    </r>
    <r>
      <rPr>
        <sz val="16"/>
        <rFont val="Times New Roman"/>
        <charset val="134"/>
      </rPr>
      <t xml:space="preserve">
2.</t>
    </r>
    <r>
      <rPr>
        <sz val="16"/>
        <rFont val="方正仿宋_GBK"/>
        <charset val="134"/>
      </rPr>
      <t>受益脱贫户和监测户人数</t>
    </r>
    <r>
      <rPr>
        <sz val="16"/>
        <rFont val="Times New Roman"/>
        <charset val="134"/>
      </rPr>
      <t>≥45</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</si>
  <si>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年双河乡道地中药材加工项目</t>
    </r>
  </si>
  <si>
    <r>
      <rPr>
        <sz val="16"/>
        <rFont val="方正仿宋_GBK"/>
        <charset val="134"/>
      </rPr>
      <t>为壮大双河乡中药材产业发展，帮助村民中药材加工销售，确保中药材产业增收增效，引入市场主体或收购大户对辖区中药材加工、销售，配套建设中药材仓储、加工设施设备，推动大巴山药谷建设。拟在柳河、硝水坝等村建设中药材仓储加工房</t>
    </r>
    <r>
      <rPr>
        <sz val="16"/>
        <rFont val="Times New Roman"/>
        <charset val="134"/>
      </rPr>
      <t>800</t>
    </r>
    <r>
      <rPr>
        <sz val="16"/>
        <rFont val="方正仿宋_GBK"/>
        <charset val="134"/>
      </rPr>
      <t>平方米左右，购买相关加工、烘干设施设备。根据市场主体投资情况，按照不超过</t>
    </r>
    <r>
      <rPr>
        <sz val="16"/>
        <rFont val="Times New Roman"/>
        <charset val="134"/>
      </rPr>
      <t>50%</t>
    </r>
    <r>
      <rPr>
        <sz val="16"/>
        <rFont val="方正仿宋_GBK"/>
        <charset val="134"/>
      </rPr>
      <t>比例对市场主体进行奖补</t>
    </r>
    <r>
      <rPr>
        <sz val="16"/>
        <rFont val="Times New Roman"/>
        <charset val="134"/>
      </rPr>
      <t>.</t>
    </r>
    <r>
      <rPr>
        <sz val="16"/>
        <rFont val="方正仿宋_GBK"/>
        <charset val="134"/>
      </rPr>
      <t>同时对市场主体或农户收购农户中药材环节按照收购总金额不高于</t>
    </r>
    <r>
      <rPr>
        <sz val="16"/>
        <rFont val="Times New Roman"/>
        <charset val="134"/>
      </rPr>
      <t>5%</t>
    </r>
    <r>
      <rPr>
        <sz val="16"/>
        <rFont val="方正仿宋_GBK"/>
        <charset val="134"/>
      </rPr>
      <t>进行奖励。</t>
    </r>
  </si>
  <si>
    <r>
      <rPr>
        <sz val="16"/>
        <rFont val="方正仿宋_GBK"/>
        <charset val="134"/>
      </rPr>
      <t>通过项目实施，推动我乡中药材产业的生产链条延伸，有效提升中药材产业的抗风险能能力，通过深加工促进中药材产业多元化发展，提升中药材产品价值，提升群众参与发展生产的积极性，可带动</t>
    </r>
    <r>
      <rPr>
        <sz val="16"/>
        <rFont val="Times New Roman"/>
        <charset val="134"/>
      </rPr>
      <t>200</t>
    </r>
    <r>
      <rPr>
        <sz val="16"/>
        <rFont val="方正仿宋_GBK"/>
        <charset val="134"/>
      </rPr>
      <t>与户群众参与药材发展，其中脱贫人口</t>
    </r>
    <r>
      <rPr>
        <sz val="16"/>
        <rFont val="Times New Roman"/>
        <charset val="134"/>
      </rPr>
      <t>70</t>
    </r>
    <r>
      <rPr>
        <sz val="16"/>
        <rFont val="方正仿宋_GBK"/>
        <charset val="134"/>
      </rPr>
      <t>户，监测对象</t>
    </r>
    <r>
      <rPr>
        <sz val="16"/>
        <rFont val="Times New Roman"/>
        <charset val="134"/>
      </rPr>
      <t>12</t>
    </r>
    <r>
      <rPr>
        <sz val="16"/>
        <rFont val="方正仿宋_GBK"/>
        <charset val="134"/>
      </rPr>
      <t>户，可收购销售全乡中药材，带动中药材产业发展。</t>
    </r>
  </si>
  <si>
    <r>
      <rPr>
        <sz val="16"/>
        <rFont val="方正仿宋_GBK"/>
        <charset val="134"/>
      </rPr>
      <t>一、群众参与：</t>
    </r>
    <r>
      <rPr>
        <sz val="16"/>
        <rFont val="Times New Roman"/>
        <charset val="134"/>
      </rPr>
      <t>58</t>
    </r>
    <r>
      <rPr>
        <sz val="16"/>
        <rFont val="方正仿宋_GBK"/>
        <charset val="134"/>
      </rPr>
      <t>人参与前期项目确定讨论申报会议、决议，</t>
    </r>
    <r>
      <rPr>
        <sz val="16"/>
        <rFont val="Times New Roman"/>
        <charset val="134"/>
      </rPr>
      <t>12</t>
    </r>
    <r>
      <rPr>
        <sz val="16"/>
        <rFont val="方正仿宋_GBK"/>
        <charset val="134"/>
      </rPr>
      <t>人参与入库项目的选择，</t>
    </r>
    <r>
      <rPr>
        <sz val="16"/>
        <rFont val="Times New Roman"/>
        <charset val="134"/>
      </rPr>
      <t>40</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二、利益联结机制：带动群众参与中药材产业发展，提升药材产品价值，增加群众生产经营性收入</t>
    </r>
    <r>
      <rPr>
        <sz val="16"/>
        <rFont val="Times New Roman"/>
        <charset val="134"/>
      </rPr>
      <t>1500</t>
    </r>
    <r>
      <rPr>
        <sz val="16"/>
        <rFont val="方正仿宋_GBK"/>
        <charset val="134"/>
      </rPr>
      <t>元</t>
    </r>
    <r>
      <rPr>
        <sz val="16"/>
        <rFont val="Times New Roman"/>
        <charset val="134"/>
      </rPr>
      <t>/</t>
    </r>
    <r>
      <rPr>
        <sz val="16"/>
        <rFont val="方正仿宋_GBK"/>
        <charset val="134"/>
      </rPr>
      <t>户</t>
    </r>
    <r>
      <rPr>
        <sz val="16"/>
        <rFont val="Times New Roman"/>
        <charset val="134"/>
      </rPr>
      <t>/</t>
    </r>
    <r>
      <rPr>
        <sz val="16"/>
        <rFont val="方正仿宋_GBK"/>
        <charset val="134"/>
      </rPr>
      <t>年。同时建设过程中可带动农户参与务工，增加工资性收入</t>
    </r>
  </si>
  <si>
    <r>
      <rPr>
        <sz val="16"/>
        <rFont val="方正仿宋_GBK"/>
        <charset val="134"/>
      </rPr>
      <t>结合双河乡中药材种植规模，引入市场主体对道地中药材的收购、加工、销售等环节进行规范，配套建设中药材仓储，加工设施设备等，根据市场主体投资情况，按照一定比例进行奖补，同时开展相关宣传推广，推动中药材产品在县内销售推广使用。可带动</t>
    </r>
    <r>
      <rPr>
        <sz val="16"/>
        <rFont val="Times New Roman"/>
        <charset val="134"/>
      </rPr>
      <t>200</t>
    </r>
    <r>
      <rPr>
        <sz val="16"/>
        <rFont val="方正仿宋_GBK"/>
        <charset val="134"/>
      </rPr>
      <t>与户群众参与药材发展，其中脱贫人口</t>
    </r>
    <r>
      <rPr>
        <sz val="16"/>
        <rFont val="Times New Roman"/>
        <charset val="134"/>
      </rPr>
      <t>70</t>
    </r>
    <r>
      <rPr>
        <sz val="16"/>
        <rFont val="方正仿宋_GBK"/>
        <charset val="134"/>
      </rPr>
      <t>户，监测对象</t>
    </r>
    <r>
      <rPr>
        <sz val="16"/>
        <rFont val="Times New Roman"/>
        <charset val="134"/>
      </rPr>
      <t>12</t>
    </r>
    <r>
      <rPr>
        <sz val="16"/>
        <rFont val="方正仿宋_GBK"/>
        <charset val="134"/>
      </rPr>
      <t>户</t>
    </r>
  </si>
  <si>
    <r>
      <rPr>
        <sz val="16"/>
        <rFont val="方正仿宋_GBK"/>
        <charset val="134"/>
      </rPr>
      <t>产品加工坊</t>
    </r>
    <r>
      <rPr>
        <sz val="16"/>
        <rFont val="Times New Roman"/>
        <charset val="134"/>
      </rPr>
      <t>≥2</t>
    </r>
  </si>
  <si>
    <r>
      <rPr>
        <sz val="16"/>
        <rFont val="方正仿宋_GBK"/>
        <charset val="134"/>
      </rPr>
      <t>总投资</t>
    </r>
    <r>
      <rPr>
        <sz val="16"/>
        <rFont val="Times New Roman"/>
        <charset val="134"/>
      </rPr>
      <t>≤60</t>
    </r>
    <r>
      <rPr>
        <sz val="16"/>
        <rFont val="方正仿宋_GBK"/>
        <charset val="134"/>
      </rPr>
      <t>万元</t>
    </r>
  </si>
  <si>
    <r>
      <rPr>
        <sz val="16"/>
        <rFont val="方正仿宋_GBK"/>
        <charset val="134"/>
      </rPr>
      <t>参与农户户均增收</t>
    </r>
    <r>
      <rPr>
        <sz val="16"/>
        <rFont val="Times New Roman"/>
        <charset val="134"/>
      </rPr>
      <t>1500</t>
    </r>
    <r>
      <rPr>
        <sz val="16"/>
        <rFont val="方正仿宋_GBK"/>
        <charset val="134"/>
      </rPr>
      <t>元以上</t>
    </r>
  </si>
  <si>
    <r>
      <rPr>
        <sz val="16"/>
        <rFont val="Times New Roman"/>
        <charset val="134"/>
      </rPr>
      <t>1.</t>
    </r>
    <r>
      <rPr>
        <sz val="16"/>
        <rFont val="方正仿宋_GBK"/>
        <charset val="134"/>
      </rPr>
      <t>受益农户人数</t>
    </r>
    <r>
      <rPr>
        <sz val="16"/>
        <rFont val="Times New Roman"/>
        <charset val="134"/>
      </rPr>
      <t>≥200</t>
    </r>
    <r>
      <rPr>
        <sz val="16"/>
        <rFont val="方正仿宋_GBK"/>
        <charset val="134"/>
      </rPr>
      <t>人；</t>
    </r>
    <r>
      <rPr>
        <sz val="16"/>
        <rFont val="Times New Roman"/>
        <charset val="134"/>
      </rPr>
      <t xml:space="preserve">
2.</t>
    </r>
    <r>
      <rPr>
        <sz val="16"/>
        <rFont val="方正仿宋_GBK"/>
        <charset val="134"/>
      </rPr>
      <t>受益脱贫户和监测户人数</t>
    </r>
    <r>
      <rPr>
        <sz val="16"/>
        <rFont val="Times New Roman"/>
        <charset val="134"/>
      </rPr>
      <t>≥82</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</si>
  <si>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年双河乡生态土猪（腊肉）扩殖提质项目</t>
    </r>
  </si>
  <si>
    <t>为发展壮大全乡生态猪养殖规模和腊肉生产品质。对辖区内规模场、家庭农场、小农户的存栏生猪按照一定标准予以补助；支持新建（改造）标准化的养殖圈舍、腊肉炕房、生产优质生态腊肉等。</t>
  </si>
  <si>
    <r>
      <rPr>
        <sz val="16"/>
        <rFont val="方正仿宋_GBK"/>
        <charset val="134"/>
      </rPr>
      <t>通过实施奖补政策，可激励群众发展生猪养殖，提升生猪养殖条件，腊肉生产品质，完成全乡生猪出栏量不低于</t>
    </r>
    <r>
      <rPr>
        <sz val="16"/>
        <rFont val="Times New Roman"/>
        <charset val="134"/>
      </rPr>
      <t>6500</t>
    </r>
    <r>
      <rPr>
        <sz val="16"/>
        <rFont val="方正仿宋_GBK"/>
        <charset val="134"/>
      </rPr>
      <t>头的目标。受益农户</t>
    </r>
    <r>
      <rPr>
        <sz val="16"/>
        <rFont val="Times New Roman"/>
        <charset val="134"/>
      </rPr>
      <t>1300</t>
    </r>
    <r>
      <rPr>
        <sz val="16"/>
        <rFont val="方正仿宋_GBK"/>
        <charset val="134"/>
      </rPr>
      <t>余户</t>
    </r>
    <r>
      <rPr>
        <sz val="16"/>
        <rFont val="Times New Roman"/>
        <charset val="134"/>
      </rPr>
      <t>3900</t>
    </r>
    <r>
      <rPr>
        <sz val="16"/>
        <rFont val="方正仿宋_GBK"/>
        <charset val="134"/>
      </rPr>
      <t>余人，其中脱贫人口</t>
    </r>
    <r>
      <rPr>
        <sz val="16"/>
        <rFont val="Times New Roman"/>
        <charset val="134"/>
      </rPr>
      <t>700</t>
    </r>
    <r>
      <rPr>
        <sz val="16"/>
        <rFont val="方正仿宋_GBK"/>
        <charset val="134"/>
      </rPr>
      <t>余人。</t>
    </r>
  </si>
  <si>
    <r>
      <rPr>
        <sz val="16"/>
        <rFont val="方正仿宋_GBK"/>
        <charset val="134"/>
      </rPr>
      <t>一、群众参与</t>
    </r>
    <r>
      <rPr>
        <sz val="16"/>
        <rFont val="Times New Roman"/>
        <charset val="134"/>
      </rPr>
      <t>:30</t>
    </r>
    <r>
      <rPr>
        <sz val="16"/>
        <rFont val="方正仿宋_GBK"/>
        <charset val="134"/>
      </rPr>
      <t>人参与前期项目确定会议、决议，</t>
    </r>
    <r>
      <rPr>
        <sz val="16"/>
        <rFont val="Times New Roman"/>
        <charset val="134"/>
      </rPr>
      <t>30</t>
    </r>
    <r>
      <rPr>
        <sz val="16"/>
        <rFont val="方正仿宋_GBK"/>
        <charset val="134"/>
      </rPr>
      <t>人参与入库项目的选择，</t>
    </r>
    <r>
      <rPr>
        <sz val="16"/>
        <rFont val="Times New Roman"/>
        <charset val="134"/>
      </rPr>
      <t>3</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t>
    </r>
    <r>
      <rPr>
        <sz val="16"/>
        <rFont val="方正仿宋_GBK"/>
        <charset val="134"/>
      </rPr>
      <t>可以促进村农户参与养殖的积极性，降低生猪养殖户的养殖成本，扩大养殖规模，生猪养殖户户均增收</t>
    </r>
    <r>
      <rPr>
        <sz val="16"/>
        <rFont val="Times New Roman"/>
        <charset val="134"/>
      </rPr>
      <t>1000</t>
    </r>
    <r>
      <rPr>
        <sz val="16"/>
        <rFont val="方正仿宋_GBK"/>
        <charset val="134"/>
      </rPr>
      <t>元。</t>
    </r>
  </si>
  <si>
    <r>
      <rPr>
        <sz val="16"/>
        <rFont val="方正仿宋_GBK"/>
        <charset val="134"/>
      </rPr>
      <t>通过实施生猪养殖发展项目，促进村农户参与养殖的积极性，降低生猪养殖户的养殖成本，扩大养殖规模，生猪养殖户户均增收</t>
    </r>
    <r>
      <rPr>
        <sz val="16"/>
        <rFont val="Times New Roman"/>
        <charset val="134"/>
      </rPr>
      <t>1000</t>
    </r>
    <r>
      <rPr>
        <sz val="16"/>
        <rFont val="方正仿宋_GBK"/>
        <charset val="134"/>
      </rPr>
      <t>元。实现全乡的生猪出栏量不低于</t>
    </r>
    <r>
      <rPr>
        <sz val="16"/>
        <rFont val="Times New Roman"/>
        <charset val="134"/>
      </rPr>
      <t>6500</t>
    </r>
    <r>
      <rPr>
        <sz val="16"/>
        <rFont val="方正仿宋_GBK"/>
        <charset val="134"/>
      </rPr>
      <t>头的目标。</t>
    </r>
  </si>
  <si>
    <r>
      <rPr>
        <sz val="16"/>
        <rFont val="方正仿宋_GBK"/>
        <charset val="134"/>
      </rPr>
      <t>生猪出栏数量</t>
    </r>
    <r>
      <rPr>
        <sz val="16"/>
        <rFont val="Times New Roman"/>
        <charset val="134"/>
      </rPr>
      <t>≥6500</t>
    </r>
    <r>
      <rPr>
        <sz val="16"/>
        <rFont val="方正仿宋_GBK"/>
        <charset val="134"/>
      </rPr>
      <t>头</t>
    </r>
  </si>
  <si>
    <r>
      <rPr>
        <sz val="16"/>
        <rFont val="方正仿宋_GBK"/>
        <charset val="134"/>
      </rPr>
      <t>成活率</t>
    </r>
    <r>
      <rPr>
        <sz val="16"/>
        <rFont val="Times New Roman"/>
        <charset val="134"/>
      </rPr>
      <t>≥80%</t>
    </r>
  </si>
  <si>
    <r>
      <rPr>
        <sz val="16"/>
        <rFont val="方正仿宋_GBK"/>
        <charset val="134"/>
      </rPr>
      <t>生猪养殖补助</t>
    </r>
    <r>
      <rPr>
        <sz val="16"/>
        <rFont val="Times New Roman"/>
        <charset val="134"/>
      </rPr>
      <t>150</t>
    </r>
    <r>
      <rPr>
        <sz val="16"/>
        <rFont val="方正仿宋_GBK"/>
        <charset val="134"/>
      </rPr>
      <t>元</t>
    </r>
    <r>
      <rPr>
        <sz val="16"/>
        <rFont val="Times New Roman"/>
        <charset val="134"/>
      </rPr>
      <t>/</t>
    </r>
    <r>
      <rPr>
        <sz val="16"/>
        <rFont val="方正仿宋_GBK"/>
        <charset val="134"/>
      </rPr>
      <t>头，能繁母猪补助</t>
    </r>
    <r>
      <rPr>
        <sz val="16"/>
        <rFont val="Times New Roman"/>
        <charset val="134"/>
      </rPr>
      <t>1000</t>
    </r>
    <r>
      <rPr>
        <sz val="16"/>
        <rFont val="方正仿宋_GBK"/>
        <charset val="134"/>
      </rPr>
      <t>元</t>
    </r>
    <r>
      <rPr>
        <sz val="16"/>
        <rFont val="Times New Roman"/>
        <charset val="134"/>
      </rPr>
      <t>/</t>
    </r>
    <r>
      <rPr>
        <sz val="16"/>
        <rFont val="方正仿宋_GBK"/>
        <charset val="134"/>
      </rPr>
      <t>头。</t>
    </r>
  </si>
  <si>
    <r>
      <rPr>
        <sz val="16"/>
        <rFont val="方正仿宋_GBK"/>
        <charset val="134"/>
      </rPr>
      <t>受益农户</t>
    </r>
    <r>
      <rPr>
        <sz val="16"/>
        <rFont val="Times New Roman"/>
        <charset val="134"/>
      </rPr>
      <t>1300</t>
    </r>
    <r>
      <rPr>
        <sz val="16"/>
        <rFont val="方正仿宋_GBK"/>
        <charset val="134"/>
      </rPr>
      <t>余户</t>
    </r>
    <r>
      <rPr>
        <sz val="16"/>
        <rFont val="Times New Roman"/>
        <charset val="134"/>
      </rPr>
      <t>3900</t>
    </r>
    <r>
      <rPr>
        <sz val="16"/>
        <rFont val="方正仿宋_GBK"/>
        <charset val="134"/>
      </rPr>
      <t>余人，其中脱贫人口</t>
    </r>
    <r>
      <rPr>
        <sz val="16"/>
        <rFont val="Times New Roman"/>
        <charset val="134"/>
      </rPr>
      <t>700</t>
    </r>
    <r>
      <rPr>
        <sz val="16"/>
        <rFont val="方正仿宋_GBK"/>
        <charset val="134"/>
      </rPr>
      <t>余人</t>
    </r>
  </si>
  <si>
    <r>
      <rPr>
        <sz val="16"/>
        <rFont val="方正仿宋_GBK"/>
        <charset val="134"/>
      </rPr>
      <t>奖补政策</t>
    </r>
    <r>
      <rPr>
        <sz val="16"/>
        <rFont val="Times New Roman"/>
        <charset val="134"/>
      </rPr>
      <t>≥1</t>
    </r>
    <r>
      <rPr>
        <sz val="16"/>
        <rFont val="方正仿宋_GBK"/>
        <charset val="134"/>
      </rPr>
      <t>年</t>
    </r>
  </si>
  <si>
    <r>
      <rPr>
        <sz val="16"/>
        <rFont val="方正仿宋_GBK"/>
        <charset val="134"/>
      </rPr>
      <t>脱贫群众满意度</t>
    </r>
    <r>
      <rPr>
        <sz val="16"/>
        <rFont val="Times New Roman"/>
        <charset val="134"/>
      </rPr>
      <t>≥95%</t>
    </r>
  </si>
  <si>
    <r>
      <rPr>
        <sz val="16"/>
        <rFont val="方正仿宋_GBK"/>
        <charset val="134"/>
      </rPr>
      <t>城口县</t>
    </r>
    <r>
      <rPr>
        <sz val="16"/>
        <rFont val="Times New Roman"/>
        <charset val="134"/>
      </rPr>
      <t>2024</t>
    </r>
    <r>
      <rPr>
        <sz val="16"/>
        <rFont val="方正仿宋_GBK"/>
        <charset val="134"/>
      </rPr>
      <t>年双河乡双流社区</t>
    </r>
    <r>
      <rPr>
        <sz val="16"/>
        <rFont val="Times New Roman"/>
        <charset val="134"/>
      </rPr>
      <t>1</t>
    </r>
    <r>
      <rPr>
        <sz val="16"/>
        <rFont val="方正仿宋_GBK"/>
        <charset val="134"/>
      </rPr>
      <t>组卫生院至大河沟道路建设项目（场镇改线一期）</t>
    </r>
  </si>
  <si>
    <r>
      <rPr>
        <sz val="16"/>
        <rFont val="方正仿宋_GBK"/>
        <charset val="134"/>
      </rPr>
      <t>因地理和历史原因，双河场镇交通道路是全县最困难的：一是双河场镇地处两山之间，场镇狭小（场镇最窄处仅</t>
    </r>
    <r>
      <rPr>
        <sz val="16"/>
        <rFont val="Times New Roman"/>
        <charset val="134"/>
      </rPr>
      <t>4.3</t>
    </r>
    <r>
      <rPr>
        <sz val="16"/>
        <rFont val="方正仿宋_GBK"/>
        <charset val="134"/>
      </rPr>
      <t>米）、街道拥挤，停车难、错车难，且场镇部分道路位于地灾滑坡区域，给生活在场镇的居民和前往旅游的游客带来较大安全隐患，群众反映强烈，拟新建双河卫生院至大河沟道路</t>
    </r>
    <r>
      <rPr>
        <sz val="16"/>
        <rFont val="Times New Roman"/>
        <charset val="134"/>
      </rPr>
      <t>1.8</t>
    </r>
    <r>
      <rPr>
        <sz val="16"/>
        <rFont val="方正仿宋_GBK"/>
        <charset val="134"/>
      </rPr>
      <t>公里，修建方式采取以堤代路的方式。，包含路面油化、堡坎</t>
    </r>
    <r>
      <rPr>
        <sz val="16"/>
        <rFont val="Times New Roman"/>
        <charset val="134"/>
      </rPr>
      <t>400</t>
    </r>
    <r>
      <rPr>
        <sz val="16"/>
        <rFont val="方正仿宋_GBK"/>
        <charset val="134"/>
      </rPr>
      <t>米、背水沟</t>
    </r>
    <r>
      <rPr>
        <sz val="16"/>
        <rFont val="Times New Roman"/>
        <charset val="134"/>
      </rPr>
      <t>1.5</t>
    </r>
    <r>
      <rPr>
        <sz val="16"/>
        <rFont val="方正仿宋_GBK"/>
        <charset val="134"/>
      </rPr>
      <t>公里、护栏</t>
    </r>
    <r>
      <rPr>
        <sz val="16"/>
        <rFont val="Times New Roman"/>
        <charset val="134"/>
      </rPr>
      <t>1.5</t>
    </r>
    <r>
      <rPr>
        <sz val="16"/>
        <rFont val="方正仿宋_GBK"/>
        <charset val="134"/>
      </rPr>
      <t>公里等</t>
    </r>
  </si>
  <si>
    <r>
      <rPr>
        <sz val="16"/>
        <rFont val="方正仿宋_GBK"/>
        <charset val="134"/>
      </rPr>
      <t>通过项目实施，进一步完善双河乡配套设施，有效保障</t>
    </r>
    <r>
      <rPr>
        <sz val="16"/>
        <rFont val="Times New Roman"/>
        <charset val="134"/>
      </rPr>
      <t>235</t>
    </r>
    <r>
      <rPr>
        <sz val="16"/>
        <rFont val="方正仿宋_GBK"/>
        <charset val="134"/>
      </rPr>
      <t>名，其中脱贫户</t>
    </r>
    <r>
      <rPr>
        <sz val="16"/>
        <rFont val="Times New Roman"/>
        <charset val="134"/>
      </rPr>
      <t>25</t>
    </r>
    <r>
      <rPr>
        <sz val="16"/>
        <rFont val="方正仿宋_GBK"/>
        <charset val="134"/>
      </rPr>
      <t>人房屋安全和交通出行安全，激发乡村活力，减少双流社区、竹园、天星等村村民运输成本约</t>
    </r>
    <r>
      <rPr>
        <sz val="16"/>
        <rFont val="Times New Roman"/>
        <charset val="134"/>
      </rPr>
      <t>1000</t>
    </r>
    <r>
      <rPr>
        <sz val="16"/>
        <rFont val="方正仿宋_GBK"/>
        <charset val="134"/>
      </rPr>
      <t>元</t>
    </r>
    <r>
      <rPr>
        <sz val="16"/>
        <rFont val="Times New Roman"/>
        <charset val="134"/>
      </rPr>
      <t>/</t>
    </r>
    <r>
      <rPr>
        <sz val="16"/>
        <rFont val="方正仿宋_GBK"/>
        <charset val="134"/>
      </rPr>
      <t>户</t>
    </r>
    <r>
      <rPr>
        <sz val="16"/>
        <rFont val="Times New Roman"/>
        <charset val="134"/>
      </rPr>
      <t>/</t>
    </r>
    <r>
      <rPr>
        <sz val="16"/>
        <rFont val="方正仿宋_GBK"/>
        <charset val="134"/>
      </rPr>
      <t>年。其中脱贫人口约</t>
    </r>
    <r>
      <rPr>
        <sz val="16"/>
        <rFont val="Times New Roman"/>
        <charset val="134"/>
      </rPr>
      <t>84</t>
    </r>
    <r>
      <rPr>
        <sz val="16"/>
        <rFont val="方正仿宋_GBK"/>
        <charset val="134"/>
      </rPr>
      <t>人，监测对象约</t>
    </r>
    <r>
      <rPr>
        <sz val="16"/>
        <rFont val="Times New Roman"/>
        <charset val="134"/>
      </rPr>
      <t>12</t>
    </r>
    <r>
      <rPr>
        <sz val="16"/>
        <rFont val="方正仿宋_GBK"/>
        <charset val="134"/>
      </rPr>
      <t>人</t>
    </r>
  </si>
  <si>
    <r>
      <rPr>
        <sz val="16"/>
        <rFont val="方正仿宋_GBK"/>
        <charset val="134"/>
      </rPr>
      <t>一、群众参与：</t>
    </r>
    <r>
      <rPr>
        <sz val="16"/>
        <rFont val="Times New Roman"/>
        <charset val="134"/>
      </rPr>
      <t>39</t>
    </r>
    <r>
      <rPr>
        <sz val="16"/>
        <rFont val="方正仿宋_GBK"/>
        <charset val="134"/>
      </rPr>
      <t>人参与前期项目确定会议、决议，</t>
    </r>
    <r>
      <rPr>
        <sz val="16"/>
        <rFont val="Times New Roman"/>
        <charset val="134"/>
      </rPr>
      <t>14</t>
    </r>
    <r>
      <rPr>
        <sz val="16"/>
        <rFont val="方正仿宋_GBK"/>
        <charset val="134"/>
      </rPr>
      <t>人参与入库项目的选择，</t>
    </r>
    <r>
      <rPr>
        <sz val="16"/>
        <rFont val="Times New Roman"/>
        <charset val="134"/>
      </rPr>
      <t>8</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二、利益联结机制：减少双流社区、竹园、天星等村村民运输成本约</t>
    </r>
    <r>
      <rPr>
        <sz val="16"/>
        <rFont val="Times New Roman"/>
        <charset val="134"/>
      </rPr>
      <t>1000</t>
    </r>
    <r>
      <rPr>
        <sz val="16"/>
        <rFont val="方正仿宋_GBK"/>
        <charset val="134"/>
      </rPr>
      <t>元</t>
    </r>
    <r>
      <rPr>
        <sz val="16"/>
        <rFont val="Times New Roman"/>
        <charset val="134"/>
      </rPr>
      <t>/</t>
    </r>
    <r>
      <rPr>
        <sz val="16"/>
        <rFont val="方正仿宋_GBK"/>
        <charset val="134"/>
      </rPr>
      <t>户</t>
    </r>
    <r>
      <rPr>
        <sz val="16"/>
        <rFont val="Times New Roman"/>
        <charset val="134"/>
      </rPr>
      <t>/</t>
    </r>
    <r>
      <rPr>
        <sz val="16"/>
        <rFont val="方正仿宋_GBK"/>
        <charset val="134"/>
      </rPr>
      <t>年，通过发展乡村旅游，促进约</t>
    </r>
    <r>
      <rPr>
        <sz val="16"/>
        <rFont val="Times New Roman"/>
        <charset val="134"/>
      </rPr>
      <t>214</t>
    </r>
    <r>
      <rPr>
        <sz val="16"/>
        <rFont val="方正仿宋_GBK"/>
        <charset val="134"/>
      </rPr>
      <t>人增收</t>
    </r>
    <r>
      <rPr>
        <sz val="16"/>
        <rFont val="Times New Roman"/>
        <charset val="134"/>
      </rPr>
      <t>,</t>
    </r>
    <r>
      <rPr>
        <sz val="16"/>
        <rFont val="方正仿宋_GBK"/>
        <charset val="134"/>
      </rPr>
      <t>其中脱贫户和监测户</t>
    </r>
    <r>
      <rPr>
        <sz val="16"/>
        <rFont val="Times New Roman"/>
        <charset val="134"/>
      </rPr>
      <t>84</t>
    </r>
    <r>
      <rPr>
        <sz val="16"/>
        <rFont val="方正仿宋_GBK"/>
        <charset val="134"/>
      </rPr>
      <t>人经营性收入约</t>
    </r>
    <r>
      <rPr>
        <sz val="16"/>
        <rFont val="Times New Roman"/>
        <charset val="134"/>
      </rPr>
      <t>2000</t>
    </r>
    <r>
      <rPr>
        <sz val="16"/>
        <rFont val="方正仿宋_GBK"/>
        <charset val="134"/>
      </rPr>
      <t>元</t>
    </r>
    <r>
      <rPr>
        <sz val="16"/>
        <rFont val="Times New Roman"/>
        <charset val="134"/>
      </rPr>
      <t>/</t>
    </r>
    <r>
      <rPr>
        <sz val="16"/>
        <rFont val="方正仿宋_GBK"/>
        <charset val="134"/>
      </rPr>
      <t>户</t>
    </r>
    <r>
      <rPr>
        <sz val="16"/>
        <rFont val="Times New Roman"/>
        <charset val="134"/>
      </rPr>
      <t>/</t>
    </r>
    <r>
      <rPr>
        <sz val="16"/>
        <rFont val="方正仿宋_GBK"/>
        <charset val="134"/>
      </rPr>
      <t>年。</t>
    </r>
  </si>
  <si>
    <r>
      <rPr>
        <sz val="16"/>
        <rFont val="方正仿宋_GBK"/>
        <charset val="134"/>
      </rPr>
      <t>拟新建双河卫生院至大河沟道路</t>
    </r>
    <r>
      <rPr>
        <sz val="16"/>
        <rFont val="Times New Roman"/>
        <charset val="134"/>
      </rPr>
      <t>1.8</t>
    </r>
    <r>
      <rPr>
        <sz val="16"/>
        <rFont val="方正仿宋_GBK"/>
        <charset val="134"/>
      </rPr>
      <t>公里，修建方式采取以堤代路的方式。，包含路面油化、堡坎</t>
    </r>
    <r>
      <rPr>
        <sz val="16"/>
        <rFont val="Times New Roman"/>
        <charset val="134"/>
      </rPr>
      <t>400</t>
    </r>
    <r>
      <rPr>
        <sz val="16"/>
        <rFont val="方正仿宋_GBK"/>
        <charset val="134"/>
      </rPr>
      <t>米、背水沟</t>
    </r>
    <r>
      <rPr>
        <sz val="16"/>
        <rFont val="Times New Roman"/>
        <charset val="134"/>
      </rPr>
      <t>1.5</t>
    </r>
    <r>
      <rPr>
        <sz val="16"/>
        <rFont val="方正仿宋_GBK"/>
        <charset val="134"/>
      </rPr>
      <t>公里、护栏</t>
    </r>
    <r>
      <rPr>
        <sz val="16"/>
        <rFont val="Times New Roman"/>
        <charset val="134"/>
      </rPr>
      <t>1.5</t>
    </r>
    <r>
      <rPr>
        <sz val="16"/>
        <rFont val="方正仿宋_GBK"/>
        <charset val="134"/>
      </rPr>
      <t>公里等，减少双流社区、竹园、天星等村村民运输成本约</t>
    </r>
    <r>
      <rPr>
        <sz val="16"/>
        <rFont val="Times New Roman"/>
        <charset val="134"/>
      </rPr>
      <t>1000</t>
    </r>
    <r>
      <rPr>
        <sz val="16"/>
        <rFont val="方正仿宋_GBK"/>
        <charset val="134"/>
      </rPr>
      <t>元</t>
    </r>
    <r>
      <rPr>
        <sz val="16"/>
        <rFont val="Times New Roman"/>
        <charset val="134"/>
      </rPr>
      <t>/</t>
    </r>
    <r>
      <rPr>
        <sz val="16"/>
        <rFont val="方正仿宋_GBK"/>
        <charset val="134"/>
      </rPr>
      <t>户</t>
    </r>
    <r>
      <rPr>
        <sz val="16"/>
        <rFont val="Times New Roman"/>
        <charset val="134"/>
      </rPr>
      <t>/</t>
    </r>
    <r>
      <rPr>
        <sz val="16"/>
        <rFont val="方正仿宋_GBK"/>
        <charset val="134"/>
      </rPr>
      <t>年，带动发展乡村旅游约</t>
    </r>
    <r>
      <rPr>
        <sz val="16"/>
        <rFont val="Times New Roman"/>
        <charset val="134"/>
      </rPr>
      <t>214</t>
    </r>
    <r>
      <rPr>
        <sz val="16"/>
        <rFont val="方正仿宋_GBK"/>
        <charset val="134"/>
      </rPr>
      <t>人增收</t>
    </r>
    <r>
      <rPr>
        <sz val="16"/>
        <rFont val="Times New Roman"/>
        <charset val="134"/>
      </rPr>
      <t>,</t>
    </r>
    <r>
      <rPr>
        <sz val="16"/>
        <rFont val="方正仿宋_GBK"/>
        <charset val="134"/>
      </rPr>
      <t>其中脱贫户和监测户</t>
    </r>
    <r>
      <rPr>
        <sz val="16"/>
        <rFont val="Times New Roman"/>
        <charset val="134"/>
      </rPr>
      <t>84</t>
    </r>
    <r>
      <rPr>
        <sz val="16"/>
        <rFont val="方正仿宋_GBK"/>
        <charset val="134"/>
      </rPr>
      <t>人经营性收入约</t>
    </r>
    <r>
      <rPr>
        <sz val="16"/>
        <rFont val="Times New Roman"/>
        <charset val="134"/>
      </rPr>
      <t>2000</t>
    </r>
    <r>
      <rPr>
        <sz val="16"/>
        <rFont val="方正仿宋_GBK"/>
        <charset val="134"/>
      </rPr>
      <t>元</t>
    </r>
    <r>
      <rPr>
        <sz val="16"/>
        <rFont val="Times New Roman"/>
        <charset val="134"/>
      </rPr>
      <t>/</t>
    </r>
    <r>
      <rPr>
        <sz val="16"/>
        <rFont val="方正仿宋_GBK"/>
        <charset val="134"/>
      </rPr>
      <t>户</t>
    </r>
    <r>
      <rPr>
        <sz val="16"/>
        <rFont val="Times New Roman"/>
        <charset val="134"/>
      </rPr>
      <t>/</t>
    </r>
    <r>
      <rPr>
        <sz val="16"/>
        <rFont val="方正仿宋_GBK"/>
        <charset val="134"/>
      </rPr>
      <t>年。</t>
    </r>
  </si>
  <si>
    <r>
      <rPr>
        <sz val="16"/>
        <rFont val="方正仿宋_GBK"/>
        <charset val="134"/>
      </rPr>
      <t>以提道路</t>
    </r>
    <r>
      <rPr>
        <sz val="16"/>
        <rFont val="Times New Roman"/>
        <charset val="134"/>
      </rPr>
      <t>≥1.8</t>
    </r>
    <r>
      <rPr>
        <sz val="16"/>
        <rFont val="方正仿宋_GBK"/>
        <charset val="134"/>
      </rPr>
      <t>公里</t>
    </r>
  </si>
  <si>
    <r>
      <rPr>
        <sz val="16"/>
        <rFont val="方正仿宋_GBK"/>
        <charset val="134"/>
      </rPr>
      <t>带动约</t>
    </r>
    <r>
      <rPr>
        <sz val="16"/>
        <rFont val="Times New Roman"/>
        <charset val="134"/>
      </rPr>
      <t>20</t>
    </r>
    <r>
      <rPr>
        <sz val="16"/>
        <rFont val="方正仿宋_GBK"/>
        <charset val="134"/>
      </rPr>
      <t>人务工收入</t>
    </r>
    <r>
      <rPr>
        <sz val="16"/>
        <rFont val="Times New Roman"/>
        <charset val="134"/>
      </rPr>
      <t>5000</t>
    </r>
    <r>
      <rPr>
        <sz val="16"/>
        <rFont val="方正仿宋_GBK"/>
        <charset val="134"/>
      </rPr>
      <t>元</t>
    </r>
    <r>
      <rPr>
        <sz val="16"/>
        <rFont val="Times New Roman"/>
        <charset val="134"/>
      </rPr>
      <t>/</t>
    </r>
    <r>
      <rPr>
        <sz val="16"/>
        <rFont val="方正仿宋_GBK"/>
        <charset val="134"/>
      </rPr>
      <t>年，带动</t>
    </r>
    <r>
      <rPr>
        <sz val="16"/>
        <rFont val="Times New Roman"/>
        <charset val="134"/>
      </rPr>
      <t>214</t>
    </r>
    <r>
      <rPr>
        <sz val="16"/>
        <rFont val="方正仿宋_GBK"/>
        <charset val="134"/>
      </rPr>
      <t>人经营性收入增加</t>
    </r>
    <r>
      <rPr>
        <sz val="16"/>
        <rFont val="Times New Roman"/>
        <charset val="134"/>
      </rPr>
      <t>2000</t>
    </r>
    <r>
      <rPr>
        <sz val="16"/>
        <rFont val="方正仿宋_GBK"/>
        <charset val="134"/>
      </rPr>
      <t>元</t>
    </r>
    <r>
      <rPr>
        <sz val="16"/>
        <rFont val="Times New Roman"/>
        <charset val="134"/>
      </rPr>
      <t>/</t>
    </r>
    <r>
      <rPr>
        <sz val="16"/>
        <rFont val="方正仿宋_GBK"/>
        <charset val="134"/>
      </rPr>
      <t>年。减少双流社区、竹园、天星等村村民运输成本约</t>
    </r>
    <r>
      <rPr>
        <sz val="16"/>
        <rFont val="Times New Roman"/>
        <charset val="134"/>
      </rPr>
      <t>1000</t>
    </r>
    <r>
      <rPr>
        <sz val="16"/>
        <rFont val="方正仿宋_GBK"/>
        <charset val="134"/>
      </rPr>
      <t>元</t>
    </r>
    <r>
      <rPr>
        <sz val="16"/>
        <rFont val="Times New Roman"/>
        <charset val="134"/>
      </rPr>
      <t>/</t>
    </r>
    <r>
      <rPr>
        <sz val="16"/>
        <rFont val="方正仿宋_GBK"/>
        <charset val="134"/>
      </rPr>
      <t>户</t>
    </r>
    <r>
      <rPr>
        <sz val="16"/>
        <rFont val="Times New Roman"/>
        <charset val="134"/>
      </rPr>
      <t>/</t>
    </r>
    <r>
      <rPr>
        <sz val="16"/>
        <rFont val="方正仿宋_GBK"/>
        <charset val="134"/>
      </rPr>
      <t>年</t>
    </r>
  </si>
  <si>
    <r>
      <rPr>
        <sz val="16"/>
        <rFont val="Times New Roman"/>
        <charset val="134"/>
      </rPr>
      <t>1.</t>
    </r>
    <r>
      <rPr>
        <sz val="16"/>
        <rFont val="方正仿宋_GBK"/>
        <charset val="134"/>
      </rPr>
      <t>受益农户人数</t>
    </r>
    <r>
      <rPr>
        <sz val="16"/>
        <rFont val="Times New Roman"/>
        <charset val="134"/>
      </rPr>
      <t>≥214</t>
    </r>
    <r>
      <rPr>
        <sz val="16"/>
        <rFont val="方正仿宋_GBK"/>
        <charset val="134"/>
      </rPr>
      <t>人；</t>
    </r>
    <r>
      <rPr>
        <sz val="16"/>
        <rFont val="Times New Roman"/>
        <charset val="134"/>
      </rPr>
      <t xml:space="preserve">
2.</t>
    </r>
    <r>
      <rPr>
        <sz val="16"/>
        <rFont val="方正仿宋_GBK"/>
        <charset val="134"/>
      </rPr>
      <t>受益脱贫户和监测户人数</t>
    </r>
    <r>
      <rPr>
        <sz val="16"/>
        <rFont val="Times New Roman"/>
        <charset val="134"/>
      </rPr>
      <t>≥84</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</si>
  <si>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年双河乡生态有机堆肥股权化改革项目</t>
    </r>
  </si>
  <si>
    <r>
      <rPr>
        <sz val="16"/>
        <rFont val="Times New Roman"/>
        <charset val="134"/>
      </rPr>
      <t xml:space="preserve">   </t>
    </r>
    <r>
      <rPr>
        <sz val="16"/>
        <rFont val="方正仿宋_GBK"/>
        <charset val="134"/>
      </rPr>
      <t>建设双河乡有机堆肥厂</t>
    </r>
    <r>
      <rPr>
        <sz val="16"/>
        <rFont val="Times New Roman"/>
        <charset val="134"/>
      </rPr>
      <t>1</t>
    </r>
    <r>
      <rPr>
        <sz val="16"/>
        <rFont val="方正仿宋_GBK"/>
        <charset val="134"/>
      </rPr>
      <t>个约</t>
    </r>
    <r>
      <rPr>
        <sz val="16"/>
        <rFont val="Times New Roman"/>
        <charset val="134"/>
      </rPr>
      <t>700</t>
    </r>
    <r>
      <rPr>
        <sz val="16"/>
        <rFont val="方正仿宋_GBK"/>
        <charset val="134"/>
      </rPr>
      <t>平方米，以股权化改革方式，充分整合利用双流社区黄牛养殖场的粪污资源，整合食用菌废弃菌袋、秸秆等资源，生产环保、高效的生态有机肥。</t>
    </r>
  </si>
  <si>
    <t>双河乡双流社区</t>
  </si>
  <si>
    <r>
      <rPr>
        <sz val="16"/>
        <rFont val="方正仿宋_GBK"/>
        <charset val="134"/>
      </rPr>
      <t>通过建设有机堆肥厂</t>
    </r>
    <r>
      <rPr>
        <sz val="16"/>
        <rFont val="Times New Roman"/>
        <charset val="134"/>
      </rPr>
      <t>1</t>
    </r>
    <r>
      <rPr>
        <sz val="16"/>
        <rFont val="方正仿宋_GBK"/>
        <charset val="134"/>
      </rPr>
      <t>个，有效解决当地畜禽粪污处理问题，同时能够有效提供低价高效的生态农家肥。受益群众</t>
    </r>
    <r>
      <rPr>
        <sz val="16"/>
        <rFont val="Times New Roman"/>
        <charset val="134"/>
      </rPr>
      <t>370</t>
    </r>
    <r>
      <rPr>
        <sz val="16"/>
        <rFont val="方正仿宋_GBK"/>
        <charset val="134"/>
      </rPr>
      <t>户，其中受益脱贫人员</t>
    </r>
    <r>
      <rPr>
        <sz val="16"/>
        <rFont val="Times New Roman"/>
        <charset val="134"/>
      </rPr>
      <t>54</t>
    </r>
    <r>
      <rPr>
        <sz val="16"/>
        <rFont val="方正仿宋_GBK"/>
        <charset val="134"/>
      </rPr>
      <t>户；带动</t>
    </r>
    <r>
      <rPr>
        <sz val="16"/>
        <rFont val="Times New Roman"/>
        <charset val="134"/>
      </rPr>
      <t>30</t>
    </r>
    <r>
      <rPr>
        <sz val="16"/>
        <rFont val="方正仿宋_GBK"/>
        <charset val="134"/>
      </rPr>
      <t>余户群众年户均年务工增收</t>
    </r>
    <r>
      <rPr>
        <sz val="16"/>
        <rFont val="Times New Roman"/>
        <charset val="134"/>
      </rPr>
      <t>4000</t>
    </r>
    <r>
      <rPr>
        <sz val="16"/>
        <rFont val="方正仿宋_GBK"/>
        <charset val="134"/>
      </rPr>
      <t>元以上。</t>
    </r>
  </si>
  <si>
    <r>
      <rPr>
        <sz val="16"/>
        <rFont val="方正仿宋_GBK"/>
        <charset val="0"/>
      </rPr>
      <t>一、群众参与：全乡</t>
    </r>
    <r>
      <rPr>
        <sz val="16"/>
        <rFont val="Times New Roman"/>
        <charset val="0"/>
      </rPr>
      <t>50</t>
    </r>
    <r>
      <rPr>
        <sz val="16"/>
        <rFont val="方正仿宋_GBK"/>
        <charset val="0"/>
      </rPr>
      <t>人以上参与项目的选择、实施、监督和管理；</t>
    </r>
    <r>
      <rPr>
        <sz val="16"/>
        <rFont val="Times New Roman"/>
        <charset val="0"/>
      </rPr>
      <t xml:space="preserve">
</t>
    </r>
    <r>
      <rPr>
        <sz val="16"/>
        <rFont val="方正仿宋_GBK"/>
        <charset val="0"/>
      </rPr>
      <t>二、利益联结机制：推动农村人居环境更加干净、整洁、有序、美观。年均带动</t>
    </r>
    <r>
      <rPr>
        <sz val="16"/>
        <rFont val="Times New Roman"/>
        <charset val="0"/>
      </rPr>
      <t>30</t>
    </r>
    <r>
      <rPr>
        <sz val="16"/>
        <rFont val="方正仿宋_GBK"/>
        <charset val="0"/>
      </rPr>
      <t>户以上务工，户均增收</t>
    </r>
    <r>
      <rPr>
        <sz val="16"/>
        <rFont val="Times New Roman"/>
        <charset val="0"/>
      </rPr>
      <t>4000</t>
    </r>
    <r>
      <rPr>
        <sz val="16"/>
        <rFont val="方正仿宋_GBK"/>
        <charset val="0"/>
      </rPr>
      <t>元以上。能促进村集体经济增收，增加群众分红收益。</t>
    </r>
  </si>
  <si>
    <r>
      <rPr>
        <sz val="16"/>
        <rFont val="方正仿宋_GBK"/>
        <charset val="134"/>
      </rPr>
      <t>建设有机堆肥厂</t>
    </r>
    <r>
      <rPr>
        <sz val="16"/>
        <rFont val="Times New Roman"/>
        <charset val="134"/>
      </rPr>
      <t>1</t>
    </r>
    <r>
      <rPr>
        <sz val="16"/>
        <rFont val="方正仿宋_GBK"/>
        <charset val="134"/>
      </rPr>
      <t>个，有效解决当地畜禽粪污处理问题，同时能够有效提供低价高效的生态农家肥。受益群众</t>
    </r>
    <r>
      <rPr>
        <sz val="16"/>
        <rFont val="Times New Roman"/>
        <charset val="134"/>
      </rPr>
      <t>370</t>
    </r>
    <r>
      <rPr>
        <sz val="16"/>
        <rFont val="方正仿宋_GBK"/>
        <charset val="134"/>
      </rPr>
      <t>户，其中受益脱贫人员</t>
    </r>
    <r>
      <rPr>
        <sz val="16"/>
        <rFont val="Times New Roman"/>
        <charset val="134"/>
      </rPr>
      <t>54</t>
    </r>
    <r>
      <rPr>
        <sz val="16"/>
        <rFont val="方正仿宋_GBK"/>
        <charset val="134"/>
      </rPr>
      <t>户；带动</t>
    </r>
    <r>
      <rPr>
        <sz val="16"/>
        <rFont val="Times New Roman"/>
        <charset val="134"/>
      </rPr>
      <t>30</t>
    </r>
    <r>
      <rPr>
        <sz val="16"/>
        <rFont val="方正仿宋_GBK"/>
        <charset val="134"/>
      </rPr>
      <t>余户群众年户均年务工增收</t>
    </r>
    <r>
      <rPr>
        <sz val="16"/>
        <rFont val="Times New Roman"/>
        <charset val="134"/>
      </rPr>
      <t>4000</t>
    </r>
    <r>
      <rPr>
        <sz val="16"/>
        <rFont val="方正仿宋_GBK"/>
        <charset val="134"/>
      </rPr>
      <t>元以上。</t>
    </r>
  </si>
  <si>
    <r>
      <rPr>
        <sz val="16"/>
        <rFont val="方正仿宋_GBK"/>
        <charset val="134"/>
      </rPr>
      <t>新建有机堆肥厂</t>
    </r>
    <r>
      <rPr>
        <sz val="16"/>
        <rFont val="Times New Roman"/>
        <charset val="134"/>
      </rPr>
      <t>≥1</t>
    </r>
    <r>
      <rPr>
        <sz val="16"/>
        <rFont val="方正仿宋_GBK"/>
        <charset val="134"/>
      </rPr>
      <t>个</t>
    </r>
  </si>
  <si>
    <r>
      <rPr>
        <sz val="16"/>
        <rFont val="方正仿宋_GBK"/>
        <charset val="134"/>
      </rPr>
      <t>带动约</t>
    </r>
    <r>
      <rPr>
        <sz val="16"/>
        <rFont val="Times New Roman"/>
        <charset val="134"/>
      </rPr>
      <t>10</t>
    </r>
    <r>
      <rPr>
        <sz val="16"/>
        <rFont val="方正仿宋_GBK"/>
        <charset val="134"/>
      </rPr>
      <t>人务工收入</t>
    </r>
    <r>
      <rPr>
        <sz val="16"/>
        <rFont val="Times New Roman"/>
        <charset val="134"/>
      </rPr>
      <t>5000</t>
    </r>
    <r>
      <rPr>
        <sz val="16"/>
        <rFont val="方正仿宋_GBK"/>
        <charset val="134"/>
      </rPr>
      <t>元</t>
    </r>
    <r>
      <rPr>
        <sz val="16"/>
        <rFont val="Times New Roman"/>
        <charset val="134"/>
      </rPr>
      <t>/</t>
    </r>
    <r>
      <rPr>
        <sz val="16"/>
        <rFont val="方正仿宋_GBK"/>
        <charset val="134"/>
      </rPr>
      <t>年，降低</t>
    </r>
    <r>
      <rPr>
        <sz val="16"/>
        <rFont val="Times New Roman"/>
        <charset val="134"/>
      </rPr>
      <t>200</t>
    </r>
    <r>
      <rPr>
        <sz val="16"/>
        <rFont val="方正仿宋_GBK"/>
        <charset val="134"/>
      </rPr>
      <t>户以上生产成本约</t>
    </r>
    <r>
      <rPr>
        <sz val="16"/>
        <rFont val="Times New Roman"/>
        <charset val="134"/>
      </rPr>
      <t>200</t>
    </r>
    <r>
      <rPr>
        <sz val="16"/>
        <rFont val="方正仿宋_GBK"/>
        <charset val="134"/>
      </rPr>
      <t>元</t>
    </r>
    <r>
      <rPr>
        <sz val="16"/>
        <rFont val="Times New Roman"/>
        <charset val="134"/>
      </rPr>
      <t>/</t>
    </r>
    <r>
      <rPr>
        <sz val="16"/>
        <rFont val="方正仿宋_GBK"/>
        <charset val="134"/>
      </rPr>
      <t>户</t>
    </r>
    <r>
      <rPr>
        <sz val="16"/>
        <rFont val="Times New Roman"/>
        <charset val="134"/>
      </rPr>
      <t>/</t>
    </r>
    <r>
      <rPr>
        <sz val="16"/>
        <rFont val="方正仿宋_GBK"/>
        <charset val="134"/>
      </rPr>
      <t>年</t>
    </r>
  </si>
  <si>
    <r>
      <rPr>
        <sz val="16"/>
        <rFont val="Times New Roman"/>
        <charset val="134"/>
      </rPr>
      <t>1.</t>
    </r>
    <r>
      <rPr>
        <sz val="16"/>
        <rFont val="方正仿宋_GBK"/>
        <charset val="134"/>
      </rPr>
      <t>受益农户人数</t>
    </r>
    <r>
      <rPr>
        <sz val="16"/>
        <rFont val="Times New Roman"/>
        <charset val="134"/>
      </rPr>
      <t>≥895</t>
    </r>
    <r>
      <rPr>
        <sz val="16"/>
        <rFont val="方正仿宋_GBK"/>
        <charset val="134"/>
      </rPr>
      <t>人；</t>
    </r>
    <r>
      <rPr>
        <sz val="16"/>
        <rFont val="Times New Roman"/>
        <charset val="134"/>
      </rPr>
      <t xml:space="preserve">
2.</t>
    </r>
    <r>
      <rPr>
        <sz val="16"/>
        <rFont val="方正仿宋_GBK"/>
        <charset val="134"/>
      </rPr>
      <t>受益脱贫户和监测户人数</t>
    </r>
    <r>
      <rPr>
        <sz val="16"/>
        <rFont val="Times New Roman"/>
        <charset val="134"/>
      </rPr>
      <t>≥221</t>
    </r>
    <r>
      <rPr>
        <sz val="16"/>
        <rFont val="方正仿宋_GBK"/>
        <charset val="134"/>
      </rPr>
      <t>人。</t>
    </r>
  </si>
  <si>
    <t>市场主体按集体经济投资入股比例分红</t>
  </si>
  <si>
    <t>集体经济按股分红</t>
  </si>
  <si>
    <r>
      <rPr>
        <sz val="16"/>
        <rFont val="方正仿宋_GBK"/>
        <charset val="134"/>
      </rPr>
      <t>城口县</t>
    </r>
    <r>
      <rPr>
        <sz val="16"/>
        <rFont val="Times New Roman"/>
        <charset val="134"/>
      </rPr>
      <t>2024</t>
    </r>
    <r>
      <rPr>
        <sz val="16"/>
        <rFont val="方正仿宋_GBK"/>
        <charset val="134"/>
      </rPr>
      <t>年双河乡食用菌产业提升示范基地项目</t>
    </r>
  </si>
  <si>
    <r>
      <rPr>
        <sz val="16"/>
        <rFont val="Times New Roman"/>
        <charset val="134"/>
      </rPr>
      <t xml:space="preserve">   </t>
    </r>
    <r>
      <rPr>
        <sz val="16"/>
        <rFont val="方正仿宋_GBK"/>
        <charset val="134"/>
      </rPr>
      <t>全乡发展食用菌约</t>
    </r>
    <r>
      <rPr>
        <sz val="16"/>
        <rFont val="Times New Roman"/>
        <charset val="134"/>
      </rPr>
      <t>50</t>
    </r>
    <r>
      <rPr>
        <sz val="16"/>
        <rFont val="方正仿宋_GBK"/>
        <charset val="134"/>
      </rPr>
      <t>万袋，对辖区发展食用菌的农户、新型农业经营主体、农业企业，发展的食用菌菌袋、新建食用菌菌棚的的按照中共城口县委农村工作暨实施乡村振兴战略领导小组办公室关于印发《城口县乡村特色产业提升行动计划扶持政策》的通知（城委农办〔</t>
    </r>
    <r>
      <rPr>
        <sz val="16"/>
        <rFont val="Times New Roman"/>
        <charset val="134"/>
      </rPr>
      <t>2022</t>
    </r>
    <r>
      <rPr>
        <sz val="16"/>
        <rFont val="方正仿宋_GBK"/>
        <charset val="134"/>
      </rPr>
      <t>〕</t>
    </r>
    <r>
      <rPr>
        <sz val="16"/>
        <rFont val="Times New Roman"/>
        <charset val="134"/>
      </rPr>
      <t>22</t>
    </r>
    <r>
      <rPr>
        <sz val="16"/>
        <rFont val="方正仿宋_GBK"/>
        <charset val="134"/>
      </rPr>
      <t>号</t>
    </r>
    <r>
      <rPr>
        <sz val="16"/>
        <rFont val="Times New Roman"/>
        <charset val="134"/>
      </rPr>
      <t xml:space="preserve"> </t>
    </r>
    <r>
      <rPr>
        <sz val="16"/>
        <rFont val="方正仿宋_GBK"/>
        <charset val="134"/>
      </rPr>
      <t>）标准进行奖补</t>
    </r>
  </si>
  <si>
    <r>
      <rPr>
        <sz val="16"/>
        <rFont val="方正仿宋_GBK"/>
        <charset val="134"/>
      </rPr>
      <t>通过种植食用菌</t>
    </r>
    <r>
      <rPr>
        <sz val="16"/>
        <rFont val="Times New Roman"/>
        <charset val="134"/>
      </rPr>
      <t>50</t>
    </r>
    <r>
      <rPr>
        <sz val="16"/>
        <rFont val="方正仿宋_GBK"/>
        <charset val="134"/>
      </rPr>
      <t>余万袋，持续推进食用菌产业发展，巩固发展成果；丰富产业类型，提高群众收入，增加产业技能；带动农户增收约</t>
    </r>
    <r>
      <rPr>
        <sz val="16"/>
        <rFont val="Times New Roman"/>
        <charset val="134"/>
      </rPr>
      <t>2000</t>
    </r>
    <r>
      <rPr>
        <sz val="16"/>
        <rFont val="方正仿宋_GBK"/>
        <charset val="134"/>
      </rPr>
      <t>元</t>
    </r>
    <r>
      <rPr>
        <sz val="16"/>
        <rFont val="Times New Roman"/>
        <charset val="134"/>
      </rPr>
      <t>/</t>
    </r>
    <r>
      <rPr>
        <sz val="16"/>
        <rFont val="方正仿宋_GBK"/>
        <charset val="134"/>
      </rPr>
      <t>户，带动</t>
    </r>
    <r>
      <rPr>
        <sz val="16"/>
        <rFont val="Times New Roman"/>
        <charset val="134"/>
      </rPr>
      <t>120</t>
    </r>
    <r>
      <rPr>
        <sz val="16"/>
        <rFont val="方正仿宋_GBK"/>
        <charset val="134"/>
      </rPr>
      <t>余户农户参与务工，其中脱贫户</t>
    </r>
    <r>
      <rPr>
        <sz val="16"/>
        <rFont val="Times New Roman"/>
        <charset val="134"/>
      </rPr>
      <t>24</t>
    </r>
    <r>
      <rPr>
        <sz val="16"/>
        <rFont val="方正仿宋_GBK"/>
        <charset val="134"/>
      </rPr>
      <t>户。</t>
    </r>
  </si>
  <si>
    <r>
      <rPr>
        <sz val="16"/>
        <rFont val="方正仿宋_GBK"/>
        <charset val="0"/>
      </rPr>
      <t>一、群众参与：</t>
    </r>
    <r>
      <rPr>
        <sz val="16"/>
        <rFont val="Times New Roman"/>
        <charset val="0"/>
      </rPr>
      <t>50</t>
    </r>
    <r>
      <rPr>
        <sz val="16"/>
        <rFont val="方正仿宋_GBK"/>
        <charset val="0"/>
      </rPr>
      <t>参与前期项目确定讨论申报会议、决议，</t>
    </r>
    <r>
      <rPr>
        <sz val="16"/>
        <rFont val="Times New Roman"/>
        <charset val="0"/>
      </rPr>
      <t>17</t>
    </r>
    <r>
      <rPr>
        <sz val="16"/>
        <rFont val="方正仿宋_GBK"/>
        <charset val="0"/>
      </rPr>
      <t>人参与入库项目的选择，</t>
    </r>
    <r>
      <rPr>
        <sz val="16"/>
        <rFont val="Times New Roman"/>
        <charset val="0"/>
      </rPr>
      <t>30</t>
    </r>
    <r>
      <rPr>
        <sz val="16"/>
        <rFont val="方正仿宋_GBK"/>
        <charset val="0"/>
      </rPr>
      <t>人参与项目实施过程中施工质量和资金使用的监督等。</t>
    </r>
    <r>
      <rPr>
        <sz val="16"/>
        <rFont val="Times New Roman"/>
        <charset val="0"/>
      </rPr>
      <t xml:space="preserve">
</t>
    </r>
    <r>
      <rPr>
        <sz val="16"/>
        <rFont val="方正仿宋_GBK"/>
        <charset val="0"/>
      </rPr>
      <t>二、利益联结机制：带动务工农户人均增收约</t>
    </r>
    <r>
      <rPr>
        <sz val="16"/>
        <rFont val="Times New Roman"/>
        <charset val="0"/>
      </rPr>
      <t>2000</t>
    </r>
    <r>
      <rPr>
        <sz val="16"/>
        <rFont val="方正仿宋_GBK"/>
        <charset val="0"/>
      </rPr>
      <t>元</t>
    </r>
    <r>
      <rPr>
        <sz val="16"/>
        <rFont val="Times New Roman"/>
        <charset val="0"/>
      </rPr>
      <t>/</t>
    </r>
    <r>
      <rPr>
        <sz val="16"/>
        <rFont val="方正仿宋_GBK"/>
        <charset val="0"/>
      </rPr>
      <t>户。</t>
    </r>
  </si>
  <si>
    <r>
      <rPr>
        <sz val="16"/>
        <rFont val="方正仿宋_GBK"/>
        <charset val="134"/>
      </rPr>
      <t>发展食用菌菌袋</t>
    </r>
    <r>
      <rPr>
        <sz val="16"/>
        <rFont val="Times New Roman"/>
        <charset val="134"/>
      </rPr>
      <t>50</t>
    </r>
    <r>
      <rPr>
        <sz val="16"/>
        <rFont val="方正仿宋_GBK"/>
        <charset val="134"/>
      </rPr>
      <t>余万袋，持续推进食用菌产业发展，巩固发展成果；丰富产业类型，提高群众收入，增加产业技能；带动农户增收约</t>
    </r>
    <r>
      <rPr>
        <sz val="16"/>
        <rFont val="Times New Roman"/>
        <charset val="134"/>
      </rPr>
      <t>2000</t>
    </r>
    <r>
      <rPr>
        <sz val="16"/>
        <rFont val="方正仿宋_GBK"/>
        <charset val="134"/>
      </rPr>
      <t>元</t>
    </r>
    <r>
      <rPr>
        <sz val="16"/>
        <rFont val="Times New Roman"/>
        <charset val="134"/>
      </rPr>
      <t>/</t>
    </r>
    <r>
      <rPr>
        <sz val="16"/>
        <rFont val="方正仿宋_GBK"/>
        <charset val="134"/>
      </rPr>
      <t>户，带动</t>
    </r>
    <r>
      <rPr>
        <sz val="16"/>
        <rFont val="Times New Roman"/>
        <charset val="134"/>
      </rPr>
      <t>120</t>
    </r>
    <r>
      <rPr>
        <sz val="16"/>
        <rFont val="方正仿宋_GBK"/>
        <charset val="134"/>
      </rPr>
      <t>余户农户参与务工，其中脱贫户</t>
    </r>
    <r>
      <rPr>
        <sz val="16"/>
        <rFont val="Times New Roman"/>
        <charset val="134"/>
      </rPr>
      <t>24</t>
    </r>
    <r>
      <rPr>
        <sz val="16"/>
        <rFont val="方正仿宋_GBK"/>
        <charset val="134"/>
      </rPr>
      <t>户。</t>
    </r>
  </si>
  <si>
    <r>
      <rPr>
        <sz val="16"/>
        <rFont val="方正仿宋_GBK"/>
        <charset val="134"/>
      </rPr>
      <t>发展食用菌菌袋</t>
    </r>
    <r>
      <rPr>
        <sz val="16"/>
        <rFont val="Times New Roman"/>
        <charset val="134"/>
      </rPr>
      <t>≥50</t>
    </r>
    <r>
      <rPr>
        <sz val="16"/>
        <rFont val="方正仿宋_GBK"/>
        <charset val="134"/>
      </rPr>
      <t>余万袋，</t>
    </r>
  </si>
  <si>
    <r>
      <rPr>
        <sz val="16"/>
        <rFont val="方正仿宋_GBK"/>
        <charset val="134"/>
      </rPr>
      <t>总投资</t>
    </r>
    <r>
      <rPr>
        <sz val="16"/>
        <rFont val="Times New Roman"/>
        <charset val="134"/>
      </rPr>
      <t>≤13</t>
    </r>
    <r>
      <rPr>
        <sz val="16"/>
        <rFont val="方正仿宋_GBK"/>
        <charset val="134"/>
      </rPr>
      <t>万元</t>
    </r>
  </si>
  <si>
    <r>
      <rPr>
        <sz val="16"/>
        <rFont val="方正仿宋_GBK"/>
        <charset val="134"/>
      </rPr>
      <t>带动约</t>
    </r>
    <r>
      <rPr>
        <sz val="16"/>
        <rFont val="Times New Roman"/>
        <charset val="134"/>
      </rPr>
      <t>12</t>
    </r>
    <r>
      <rPr>
        <sz val="16"/>
        <rFont val="方正仿宋_GBK"/>
        <charset val="134"/>
      </rPr>
      <t>人务工收入</t>
    </r>
    <r>
      <rPr>
        <sz val="16"/>
        <rFont val="Times New Roman"/>
        <charset val="134"/>
      </rPr>
      <t>5000</t>
    </r>
    <r>
      <rPr>
        <sz val="16"/>
        <rFont val="方正仿宋_GBK"/>
        <charset val="134"/>
      </rPr>
      <t>元</t>
    </r>
    <r>
      <rPr>
        <sz val="16"/>
        <rFont val="Times New Roman"/>
        <charset val="134"/>
      </rPr>
      <t>/</t>
    </r>
    <r>
      <rPr>
        <sz val="16"/>
        <rFont val="方正仿宋_GBK"/>
        <charset val="134"/>
      </rPr>
      <t>年，</t>
    </r>
  </si>
  <si>
    <r>
      <rPr>
        <sz val="16"/>
        <rFont val="Times New Roman"/>
        <charset val="134"/>
      </rPr>
      <t>1.</t>
    </r>
    <r>
      <rPr>
        <sz val="16"/>
        <rFont val="方正仿宋_GBK"/>
        <charset val="134"/>
      </rPr>
      <t>受益农户人数</t>
    </r>
    <r>
      <rPr>
        <sz val="16"/>
        <rFont val="Times New Roman"/>
        <charset val="134"/>
      </rPr>
      <t>≥1025</t>
    </r>
    <r>
      <rPr>
        <sz val="16"/>
        <rFont val="方正仿宋_GBK"/>
        <charset val="134"/>
      </rPr>
      <t>人；</t>
    </r>
    <r>
      <rPr>
        <sz val="16"/>
        <rFont val="Times New Roman"/>
        <charset val="134"/>
      </rPr>
      <t xml:space="preserve">
2.</t>
    </r>
    <r>
      <rPr>
        <sz val="16"/>
        <rFont val="方正仿宋_GBK"/>
        <charset val="134"/>
      </rPr>
      <t>受益脱贫户和监测户人数</t>
    </r>
    <r>
      <rPr>
        <sz val="16"/>
        <rFont val="Times New Roman"/>
        <charset val="134"/>
      </rPr>
      <t>≥212</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</si>
  <si>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年双河乡积分兑现制度改补为奖项目</t>
    </r>
  </si>
  <si>
    <r>
      <rPr>
        <sz val="16"/>
        <rFont val="方正仿宋_GBK"/>
        <charset val="134"/>
      </rPr>
      <t>推进</t>
    </r>
    <r>
      <rPr>
        <sz val="16"/>
        <rFont val="Times New Roman"/>
        <charset val="134"/>
      </rPr>
      <t>“</t>
    </r>
    <r>
      <rPr>
        <sz val="16"/>
        <rFont val="方正仿宋_GBK"/>
        <charset val="134"/>
      </rPr>
      <t>积分制</t>
    </r>
    <r>
      <rPr>
        <sz val="16"/>
        <rFont val="Times New Roman"/>
        <charset val="134"/>
      </rPr>
      <t>”“</t>
    </r>
    <r>
      <rPr>
        <sz val="16"/>
        <rFont val="方正仿宋_GBK"/>
        <charset val="134"/>
      </rPr>
      <t>清单式</t>
    </r>
    <r>
      <rPr>
        <sz val="16"/>
        <rFont val="Times New Roman"/>
        <charset val="134"/>
      </rPr>
      <t>”</t>
    </r>
    <r>
      <rPr>
        <sz val="16"/>
        <rFont val="方正仿宋_GBK"/>
        <charset val="134"/>
      </rPr>
      <t>等管理方式</t>
    </r>
    <r>
      <rPr>
        <sz val="16"/>
        <rFont val="Times New Roman"/>
        <charset val="134"/>
      </rPr>
      <t xml:space="preserve">
</t>
    </r>
  </si>
  <si>
    <r>
      <rPr>
        <sz val="16"/>
        <rFont val="Times New Roman"/>
        <charset val="134"/>
      </rPr>
      <t xml:space="preserve">   </t>
    </r>
    <r>
      <rPr>
        <sz val="16"/>
        <rFont val="方正仿宋_GBK"/>
        <charset val="134"/>
      </rPr>
      <t>用于全乡</t>
    </r>
    <r>
      <rPr>
        <sz val="16"/>
        <rFont val="Times New Roman"/>
        <charset val="134"/>
      </rPr>
      <t>8</t>
    </r>
    <r>
      <rPr>
        <sz val="16"/>
        <rFont val="方正仿宋_GBK"/>
        <charset val="134"/>
      </rPr>
      <t>村</t>
    </r>
    <r>
      <rPr>
        <sz val="16"/>
        <rFont val="Times New Roman"/>
        <charset val="134"/>
      </rPr>
      <t>1</t>
    </r>
    <r>
      <rPr>
        <sz val="16"/>
        <rFont val="方正仿宋_GBK"/>
        <charset val="134"/>
      </rPr>
      <t>社区开展乡风文明建设积分兑换，每个村（社区）积分超市各</t>
    </r>
    <r>
      <rPr>
        <sz val="16"/>
        <rFont val="Times New Roman"/>
        <charset val="134"/>
      </rPr>
      <t>3</t>
    </r>
    <r>
      <rPr>
        <sz val="16"/>
        <rFont val="方正仿宋_GBK"/>
        <charset val="134"/>
      </rPr>
      <t>万元采购物资，围绕整治环境卫生、参与集体公益活动、遵纪守法、遵守公序良俗等内容设置积分，根据积分兑现奖励物资，大约开展</t>
    </r>
    <r>
      <rPr>
        <sz val="16"/>
        <rFont val="Times New Roman"/>
        <charset val="134"/>
      </rPr>
      <t>6</t>
    </r>
    <r>
      <rPr>
        <sz val="16"/>
        <rFont val="方正仿宋_GBK"/>
        <charset val="134"/>
      </rPr>
      <t>场以上的兑换活动。通过</t>
    </r>
    <r>
      <rPr>
        <sz val="16"/>
        <rFont val="Times New Roman"/>
        <charset val="134"/>
      </rPr>
      <t>“</t>
    </r>
    <r>
      <rPr>
        <sz val="16"/>
        <rFont val="方正仿宋_GBK"/>
        <charset val="134"/>
      </rPr>
      <t>以奖代补</t>
    </r>
    <r>
      <rPr>
        <sz val="16"/>
        <rFont val="Times New Roman"/>
        <charset val="134"/>
      </rPr>
      <t>”</t>
    </r>
    <r>
      <rPr>
        <sz val="16"/>
        <rFont val="方正仿宋_GBK"/>
        <charset val="134"/>
      </rPr>
      <t>形式激励群众积极参与公益事业志愿服务助力治理有效，形成了乡风引领、文明共建、全民参与、齐抓共管的新风尚。</t>
    </r>
  </si>
  <si>
    <r>
      <rPr>
        <sz val="16"/>
        <rFont val="方正仿宋_GBK"/>
        <charset val="134"/>
      </rPr>
      <t>通过</t>
    </r>
    <r>
      <rPr>
        <sz val="16"/>
        <rFont val="Times New Roman"/>
        <charset val="134"/>
      </rPr>
      <t>“</t>
    </r>
    <r>
      <rPr>
        <sz val="16"/>
        <rFont val="方正仿宋_GBK"/>
        <charset val="134"/>
      </rPr>
      <t>以奖代补</t>
    </r>
    <r>
      <rPr>
        <sz val="16"/>
        <rFont val="Times New Roman"/>
        <charset val="134"/>
      </rPr>
      <t>”</t>
    </r>
    <r>
      <rPr>
        <sz val="16"/>
        <rFont val="方正仿宋_GBK"/>
        <charset val="134"/>
      </rPr>
      <t>形式，以新时代文明实践</t>
    </r>
    <r>
      <rPr>
        <sz val="16"/>
        <rFont val="Times New Roman"/>
        <charset val="134"/>
      </rPr>
      <t>“</t>
    </r>
    <r>
      <rPr>
        <sz val="16"/>
        <rFont val="方正仿宋_GBK"/>
        <charset val="134"/>
      </rPr>
      <t>积分超市</t>
    </r>
    <r>
      <rPr>
        <sz val="16"/>
        <rFont val="Times New Roman"/>
        <charset val="134"/>
      </rPr>
      <t>”</t>
    </r>
    <r>
      <rPr>
        <sz val="16"/>
        <rFont val="方正仿宋_GBK"/>
        <charset val="134"/>
      </rPr>
      <t>为载体，发挥积分兑换物品的激励杠杆作用，激发全乡</t>
    </r>
    <r>
      <rPr>
        <sz val="16"/>
        <rFont val="Times New Roman"/>
        <charset val="134"/>
      </rPr>
      <t>2025</t>
    </r>
    <r>
      <rPr>
        <sz val="16"/>
        <rFont val="方正仿宋_GBK"/>
        <charset val="134"/>
      </rPr>
      <t>户群众参与美丽乡村建设的积极性，为推进乡风文明、促进乡村振兴提供精神动力，推动修齐镇乡村治理、乡风文明、文化振兴，培育和践行社会主义核心价值观。</t>
    </r>
  </si>
  <si>
    <r>
      <rPr>
        <sz val="16"/>
        <rFont val="方正仿宋_GBK"/>
        <charset val="0"/>
      </rPr>
      <t>一、群众参与：</t>
    </r>
    <r>
      <rPr>
        <sz val="16"/>
        <rFont val="Times New Roman"/>
        <charset val="0"/>
      </rPr>
      <t>17</t>
    </r>
    <r>
      <rPr>
        <sz val="16"/>
        <rFont val="方正仿宋_GBK"/>
        <charset val="0"/>
      </rPr>
      <t>人参与前期项目确定会议、决议，</t>
    </r>
    <r>
      <rPr>
        <sz val="16"/>
        <rFont val="Times New Roman"/>
        <charset val="0"/>
      </rPr>
      <t>6</t>
    </r>
    <r>
      <rPr>
        <sz val="16"/>
        <rFont val="方正仿宋_GBK"/>
        <charset val="0"/>
      </rPr>
      <t>人参与入库项目的选择。</t>
    </r>
    <r>
      <rPr>
        <sz val="16"/>
        <rFont val="Times New Roman"/>
        <charset val="0"/>
      </rPr>
      <t xml:space="preserve">
</t>
    </r>
    <r>
      <rPr>
        <sz val="16"/>
        <rFont val="方正仿宋_GBK"/>
        <charset val="0"/>
      </rPr>
      <t>二、利益联结机制</t>
    </r>
    <r>
      <rPr>
        <sz val="16"/>
        <rFont val="Times New Roman"/>
        <charset val="0"/>
      </rPr>
      <t>:1</t>
    </r>
    <r>
      <rPr>
        <sz val="16"/>
        <rFont val="方正仿宋_GBK"/>
        <charset val="0"/>
      </rPr>
      <t>、通过积分和物品兑换，使人均增收</t>
    </r>
    <r>
      <rPr>
        <sz val="16"/>
        <rFont val="Times New Roman"/>
        <charset val="0"/>
      </rPr>
      <t>100</t>
    </r>
    <r>
      <rPr>
        <sz val="16"/>
        <rFont val="方正仿宋_GBK"/>
        <charset val="0"/>
      </rPr>
      <t>元左右。</t>
    </r>
    <r>
      <rPr>
        <sz val="16"/>
        <rFont val="Times New Roman"/>
        <charset val="0"/>
      </rPr>
      <t>2</t>
    </r>
    <r>
      <rPr>
        <sz val="16"/>
        <rFont val="方正仿宋_GBK"/>
        <charset val="0"/>
      </rPr>
      <t>、可以引导群众参与宣讲学习、村社公益事业、志恩服务活动等，养成良好文明习惯、遵纪守法、传承传统美德、破除陈规陋习、增强村民凝聚力、做有理想、有道德、有文化、有纪律的新型农民。</t>
    </r>
  </si>
  <si>
    <r>
      <rPr>
        <sz val="16"/>
        <rFont val="方正仿宋_GBK"/>
        <charset val="134"/>
      </rPr>
      <t>双河乡</t>
    </r>
    <r>
      <rPr>
        <sz val="16"/>
        <rFont val="Times New Roman"/>
        <charset val="134"/>
      </rPr>
      <t>9</t>
    </r>
    <r>
      <rPr>
        <sz val="16"/>
        <rFont val="方正仿宋_GBK"/>
        <charset val="134"/>
      </rPr>
      <t>个村的新时代文明实践积分超市物资购买（每村</t>
    </r>
    <r>
      <rPr>
        <sz val="16"/>
        <rFont val="Times New Roman"/>
        <charset val="134"/>
      </rPr>
      <t>3</t>
    </r>
    <r>
      <rPr>
        <sz val="16"/>
        <rFont val="方正仿宋_GBK"/>
        <charset val="134"/>
      </rPr>
      <t>万元），通过积分和物品兑换，使人均增收</t>
    </r>
    <r>
      <rPr>
        <sz val="16"/>
        <rFont val="Times New Roman"/>
        <charset val="134"/>
      </rPr>
      <t>100</t>
    </r>
    <r>
      <rPr>
        <sz val="16"/>
        <rFont val="方正仿宋_GBK"/>
        <charset val="134"/>
      </rPr>
      <t>元左右。引导群众参与宣讲学习、村社公益事业、志恩服务活动等，养成良好文明习惯、遵纪守法、传承传统美德、破除陈规陋习、增强村民凝聚力、做有理想、有道德、有文化、有纪律的新型农民。</t>
    </r>
  </si>
  <si>
    <r>
      <rPr>
        <sz val="16"/>
        <rFont val="方正仿宋_GBK"/>
        <charset val="134"/>
      </rPr>
      <t>积分超市</t>
    </r>
    <r>
      <rPr>
        <sz val="16"/>
        <rFont val="Times New Roman"/>
        <charset val="134"/>
      </rPr>
      <t>≥9</t>
    </r>
    <r>
      <rPr>
        <sz val="16"/>
        <rFont val="方正仿宋_GBK"/>
        <charset val="134"/>
      </rPr>
      <t>个</t>
    </r>
  </si>
  <si>
    <r>
      <rPr>
        <sz val="16"/>
        <rFont val="方正仿宋_GBK"/>
        <charset val="134"/>
      </rPr>
      <t>补助标准</t>
    </r>
    <r>
      <rPr>
        <sz val="16"/>
        <rFont val="Times New Roman"/>
        <charset val="134"/>
      </rPr>
      <t>≤3</t>
    </r>
    <r>
      <rPr>
        <sz val="16"/>
        <rFont val="方正仿宋_GBK"/>
        <charset val="134"/>
      </rPr>
      <t>万元</t>
    </r>
    <r>
      <rPr>
        <sz val="16"/>
        <rFont val="Times New Roman"/>
        <charset val="134"/>
      </rPr>
      <t>/</t>
    </r>
    <r>
      <rPr>
        <sz val="16"/>
        <rFont val="方正仿宋_GBK"/>
        <charset val="134"/>
      </rPr>
      <t>村</t>
    </r>
  </si>
  <si>
    <r>
      <rPr>
        <sz val="16"/>
        <rFont val="方正仿宋_GBK"/>
        <charset val="134"/>
      </rPr>
      <t>降低全乡公共服务总成本</t>
    </r>
    <r>
      <rPr>
        <sz val="16"/>
        <rFont val="Times New Roman"/>
        <charset val="134"/>
      </rPr>
      <t>27</t>
    </r>
    <r>
      <rPr>
        <sz val="16"/>
        <rFont val="方正仿宋_GBK"/>
        <charset val="134"/>
      </rPr>
      <t>万元。</t>
    </r>
  </si>
  <si>
    <r>
      <rPr>
        <sz val="16"/>
        <rFont val="Times New Roman"/>
        <charset val="134"/>
      </rPr>
      <t>1.</t>
    </r>
    <r>
      <rPr>
        <sz val="16"/>
        <rFont val="方正仿宋_GBK"/>
        <charset val="134"/>
      </rPr>
      <t>受益农户人数</t>
    </r>
    <r>
      <rPr>
        <sz val="16"/>
        <rFont val="Times New Roman"/>
        <charset val="134"/>
      </rPr>
      <t>≥2025</t>
    </r>
    <r>
      <rPr>
        <sz val="16"/>
        <rFont val="方正仿宋_GBK"/>
        <charset val="134"/>
      </rPr>
      <t>人；</t>
    </r>
    <r>
      <rPr>
        <sz val="16"/>
        <rFont val="Times New Roman"/>
        <charset val="134"/>
      </rPr>
      <t xml:space="preserve">
2.</t>
    </r>
    <r>
      <rPr>
        <sz val="16"/>
        <rFont val="方正仿宋_GBK"/>
        <charset val="134"/>
      </rPr>
      <t>受益脱贫户和监测户人数</t>
    </r>
    <r>
      <rPr>
        <sz val="16"/>
        <rFont val="Times New Roman"/>
        <charset val="134"/>
      </rPr>
      <t>≥512</t>
    </r>
    <r>
      <rPr>
        <sz val="16"/>
        <rFont val="方正仿宋_GBK"/>
        <charset val="134"/>
      </rPr>
      <t>人。</t>
    </r>
  </si>
  <si>
    <r>
      <rPr>
        <sz val="16"/>
        <rFont val="方正仿宋_GBK"/>
        <charset val="134"/>
      </rPr>
      <t>城口县</t>
    </r>
    <r>
      <rPr>
        <sz val="16"/>
        <rFont val="Times New Roman"/>
        <charset val="0"/>
      </rPr>
      <t>2023</t>
    </r>
    <r>
      <rPr>
        <sz val="16"/>
        <rFont val="方正仿宋_GBK"/>
        <charset val="134"/>
      </rPr>
      <t>年沿河乡</t>
    </r>
    <r>
      <rPr>
        <sz val="16"/>
        <rFont val="Times New Roman"/>
        <charset val="0"/>
      </rPr>
      <t>“</t>
    </r>
    <r>
      <rPr>
        <sz val="16"/>
        <rFont val="方正仿宋_GBK"/>
        <charset val="134"/>
      </rPr>
      <t>一村一品</t>
    </r>
    <r>
      <rPr>
        <sz val="16"/>
        <rFont val="Times New Roman"/>
        <charset val="134"/>
      </rPr>
      <t>”</t>
    </r>
    <r>
      <rPr>
        <sz val="16"/>
        <rFont val="方正仿宋_GBK"/>
        <charset val="134"/>
      </rPr>
      <t>示范村打造项目</t>
    </r>
  </si>
  <si>
    <r>
      <rPr>
        <sz val="16"/>
        <rFont val="方正仿宋_GBK"/>
        <charset val="134"/>
      </rPr>
      <t>围绕建设红岩村</t>
    </r>
    <r>
      <rPr>
        <sz val="16"/>
        <rFont val="Times New Roman"/>
        <charset val="134"/>
      </rPr>
      <t>“</t>
    </r>
    <r>
      <rPr>
        <sz val="16"/>
        <rFont val="方正仿宋_GBK"/>
        <charset val="134"/>
      </rPr>
      <t>一村一品</t>
    </r>
    <r>
      <rPr>
        <sz val="16"/>
        <rFont val="Times New Roman"/>
        <charset val="134"/>
      </rPr>
      <t>”</t>
    </r>
    <r>
      <rPr>
        <sz val="16"/>
        <rFont val="方正仿宋_GBK"/>
        <charset val="134"/>
      </rPr>
      <t>茶产业示范村，建设大巴山标准化茶园，建立</t>
    </r>
    <r>
      <rPr>
        <sz val="16"/>
        <rFont val="Times New Roman"/>
        <charset val="134"/>
      </rPr>
      <t>100-200</t>
    </r>
    <r>
      <rPr>
        <sz val="16"/>
        <rFont val="方正仿宋_GBK"/>
        <charset val="134"/>
      </rPr>
      <t>亩茶苗基地，对红岩、联坪、柏树等村共</t>
    </r>
    <r>
      <rPr>
        <sz val="16"/>
        <rFont val="Times New Roman"/>
        <charset val="134"/>
      </rPr>
      <t>500</t>
    </r>
    <r>
      <rPr>
        <sz val="16"/>
        <rFont val="方正仿宋_GBK"/>
        <charset val="134"/>
      </rPr>
      <t>亩老旧茶园实施技改。依托</t>
    </r>
    <r>
      <rPr>
        <sz val="16"/>
        <rFont val="Times New Roman"/>
        <charset val="134"/>
      </rPr>
      <t>“</t>
    </r>
    <r>
      <rPr>
        <sz val="16"/>
        <rFont val="方正仿宋_GBK"/>
        <charset val="134"/>
      </rPr>
      <t>寻味沿河</t>
    </r>
    <r>
      <rPr>
        <sz val="16"/>
        <rFont val="Times New Roman"/>
        <charset val="134"/>
      </rPr>
      <t>”</t>
    </r>
    <r>
      <rPr>
        <sz val="16"/>
        <rFont val="方正仿宋_GBK"/>
        <charset val="134"/>
      </rPr>
      <t>电商品牌和乡基层供销社，建设红岩村茶叶加工生产基地，打造</t>
    </r>
    <r>
      <rPr>
        <sz val="16"/>
        <rFont val="Times New Roman"/>
        <charset val="134"/>
      </rPr>
      <t>350</t>
    </r>
    <r>
      <rPr>
        <sz val="16"/>
        <rFont val="方正仿宋_GBK"/>
        <charset val="134"/>
      </rPr>
      <t>平方米茶叶生产车间。对茶叶生产线设施设备实施升级换代，购置茶叶加工生产设备，通过股权化改革方式，红岩村集体以设备入股市场主体，村集体按比例分红。针对茶叶包装、营销，聘请技术团队进行高标准设计，围绕</t>
    </r>
    <r>
      <rPr>
        <sz val="16"/>
        <rFont val="Times New Roman"/>
        <charset val="134"/>
      </rPr>
      <t>“</t>
    </r>
    <r>
      <rPr>
        <sz val="16"/>
        <rFont val="方正仿宋_GBK"/>
        <charset val="134"/>
      </rPr>
      <t>鸡鸣茶</t>
    </r>
    <r>
      <rPr>
        <sz val="16"/>
        <rFont val="Times New Roman"/>
        <charset val="134"/>
      </rPr>
      <t>”</t>
    </r>
    <r>
      <rPr>
        <sz val="16"/>
        <rFont val="方正仿宋_GBK"/>
        <charset val="134"/>
      </rPr>
      <t>公用品牌推出</t>
    </r>
    <r>
      <rPr>
        <sz val="16"/>
        <rFont val="Times New Roman"/>
        <charset val="134"/>
      </rPr>
      <t>3-5</t>
    </r>
    <r>
      <rPr>
        <sz val="16"/>
        <rFont val="方正仿宋_GBK"/>
        <charset val="134"/>
      </rPr>
      <t>款沿河乡特色茶产品</t>
    </r>
  </si>
  <si>
    <t>沿河乡</t>
  </si>
  <si>
    <r>
      <rPr>
        <sz val="16"/>
        <rFont val="方正仿宋_GBK"/>
        <charset val="134"/>
      </rPr>
      <t>通过</t>
    </r>
    <r>
      <rPr>
        <sz val="16"/>
        <rFont val="Times New Roman"/>
        <charset val="134"/>
      </rPr>
      <t>“</t>
    </r>
    <r>
      <rPr>
        <sz val="16"/>
        <rFont val="方正仿宋_GBK"/>
        <charset val="134"/>
      </rPr>
      <t>一村一品</t>
    </r>
    <r>
      <rPr>
        <sz val="16"/>
        <rFont val="Times New Roman"/>
        <charset val="134"/>
      </rPr>
      <t>”</t>
    </r>
    <r>
      <rPr>
        <sz val="16"/>
        <rFont val="方正仿宋_GBK"/>
        <charset val="134"/>
      </rPr>
      <t>示范村打造，增强沿河乡茶产业基础，提高茶产业经济效益，强化产业带动作用，增加村集体经济组织收入，持续巩固脱贫攻坚成果，项目实施可带动全乡</t>
    </r>
    <r>
      <rPr>
        <sz val="16"/>
        <rFont val="Times New Roman"/>
        <charset val="134"/>
      </rPr>
      <t>572</t>
    </r>
    <r>
      <rPr>
        <sz val="16"/>
        <rFont val="方正仿宋_GBK"/>
        <charset val="134"/>
      </rPr>
      <t>人，其中脱贫户和监测对象</t>
    </r>
    <r>
      <rPr>
        <sz val="16"/>
        <rFont val="Times New Roman"/>
        <charset val="134"/>
      </rPr>
      <t>80</t>
    </r>
    <r>
      <rPr>
        <sz val="16"/>
        <rFont val="方正仿宋_GBK"/>
        <charset val="134"/>
      </rPr>
      <t>余人通过发展茶产业实现致富增收</t>
    </r>
  </si>
  <si>
    <r>
      <rPr>
        <sz val="16"/>
        <rFont val="方正仿宋_GBK"/>
        <charset val="0"/>
      </rPr>
      <t>一、群众参与：</t>
    </r>
    <r>
      <rPr>
        <sz val="16"/>
        <rFont val="Times New Roman"/>
        <charset val="0"/>
      </rPr>
      <t>41</t>
    </r>
    <r>
      <rPr>
        <sz val="16"/>
        <rFont val="方正仿宋_GBK"/>
        <charset val="0"/>
      </rPr>
      <t>人参与前期项目确定会议、决议，</t>
    </r>
    <r>
      <rPr>
        <sz val="16"/>
        <rFont val="Times New Roman"/>
        <charset val="0"/>
      </rPr>
      <t>29</t>
    </r>
    <r>
      <rPr>
        <sz val="16"/>
        <rFont val="方正仿宋_GBK"/>
        <charset val="0"/>
      </rPr>
      <t>人参与入库项目的选择，</t>
    </r>
    <r>
      <rPr>
        <sz val="16"/>
        <rFont val="Times New Roman"/>
        <charset val="0"/>
      </rPr>
      <t>19</t>
    </r>
    <r>
      <rPr>
        <sz val="16"/>
        <rFont val="方正仿宋_GBK"/>
        <charset val="0"/>
      </rPr>
      <t>人参与项目实施过程中施工质量和资金使用的监督等。</t>
    </r>
    <r>
      <rPr>
        <sz val="16"/>
        <rFont val="Times New Roman"/>
        <charset val="0"/>
      </rPr>
      <t xml:space="preserve">                                                                                                       </t>
    </r>
    <r>
      <rPr>
        <sz val="16"/>
        <rFont val="方正仿宋_GBK"/>
        <charset val="0"/>
      </rPr>
      <t>二、利益联结机制：</t>
    </r>
    <r>
      <rPr>
        <sz val="16"/>
        <rFont val="Times New Roman"/>
        <charset val="0"/>
      </rPr>
      <t>1</t>
    </r>
    <r>
      <rPr>
        <sz val="16"/>
        <rFont val="方正仿宋_GBK"/>
        <charset val="0"/>
      </rPr>
      <t>、扶持沿河乡供销合作社及茶叶专业合作社，增加</t>
    </r>
    <r>
      <rPr>
        <sz val="16"/>
        <rFont val="Times New Roman"/>
        <charset val="0"/>
      </rPr>
      <t>572</t>
    </r>
    <r>
      <rPr>
        <sz val="16"/>
        <rFont val="方正仿宋_GBK"/>
        <charset val="0"/>
      </rPr>
      <t>人增加收入</t>
    </r>
    <r>
      <rPr>
        <sz val="16"/>
        <rFont val="Times New Roman"/>
        <charset val="0"/>
      </rPr>
      <t>2000</t>
    </r>
    <r>
      <rPr>
        <sz val="16"/>
        <rFont val="方正仿宋_GBK"/>
        <charset val="0"/>
      </rPr>
      <t>元</t>
    </r>
    <r>
      <rPr>
        <sz val="16"/>
        <rFont val="Times New Roman"/>
        <charset val="0"/>
      </rPr>
      <t>/</t>
    </r>
    <r>
      <rPr>
        <sz val="16"/>
        <rFont val="方正仿宋_GBK"/>
        <charset val="0"/>
      </rPr>
      <t>人。</t>
    </r>
    <r>
      <rPr>
        <sz val="16"/>
        <rFont val="Times New Roman"/>
        <charset val="0"/>
      </rPr>
      <t>2</t>
    </r>
    <r>
      <rPr>
        <sz val="16"/>
        <rFont val="方正仿宋_GBK"/>
        <charset val="0"/>
      </rPr>
      <t>、村集体经济组织通过项目实施实现年分红</t>
    </r>
    <r>
      <rPr>
        <sz val="16"/>
        <rFont val="Times New Roman"/>
        <charset val="0"/>
      </rPr>
      <t>3</t>
    </r>
    <r>
      <rPr>
        <sz val="16"/>
        <rFont val="方正仿宋_GBK"/>
        <charset val="0"/>
      </rPr>
      <t>万元以上。</t>
    </r>
    <r>
      <rPr>
        <sz val="16"/>
        <rFont val="Times New Roman"/>
        <charset val="0"/>
      </rPr>
      <t>3.</t>
    </r>
    <r>
      <rPr>
        <sz val="16"/>
        <rFont val="方正仿宋_GBK"/>
        <charset val="0"/>
      </rPr>
      <t>提供就业岗位</t>
    </r>
    <r>
      <rPr>
        <sz val="16"/>
        <rFont val="Times New Roman"/>
        <charset val="0"/>
      </rPr>
      <t>20</t>
    </r>
    <r>
      <rPr>
        <sz val="16"/>
        <rFont val="方正仿宋_GBK"/>
        <charset val="0"/>
      </rPr>
      <t>余个，增加工资性收入平均</t>
    </r>
    <r>
      <rPr>
        <sz val="16"/>
        <rFont val="Times New Roman"/>
        <charset val="0"/>
      </rPr>
      <t>150</t>
    </r>
    <r>
      <rPr>
        <sz val="16"/>
        <rFont val="方正仿宋_GBK"/>
        <charset val="0"/>
      </rPr>
      <t>元人</t>
    </r>
    <r>
      <rPr>
        <sz val="16"/>
        <rFont val="Times New Roman"/>
        <charset val="0"/>
      </rPr>
      <t>•</t>
    </r>
    <r>
      <rPr>
        <sz val="16"/>
        <rFont val="方正仿宋_GBK"/>
        <charset val="0"/>
      </rPr>
      <t>天</t>
    </r>
  </si>
  <si>
    <r>
      <rPr>
        <sz val="16"/>
        <rFont val="方正仿宋_GBK"/>
        <charset val="134"/>
      </rPr>
      <t>打造</t>
    </r>
    <r>
      <rPr>
        <sz val="16"/>
        <rFont val="Times New Roman"/>
        <charset val="134"/>
      </rPr>
      <t>“</t>
    </r>
    <r>
      <rPr>
        <sz val="16"/>
        <rFont val="方正仿宋_GBK"/>
        <charset val="134"/>
      </rPr>
      <t>一村一品</t>
    </r>
    <r>
      <rPr>
        <sz val="16"/>
        <rFont val="Times New Roman"/>
        <charset val="134"/>
      </rPr>
      <t>”</t>
    </r>
    <r>
      <rPr>
        <sz val="16"/>
        <rFont val="方正仿宋_GBK"/>
        <charset val="134"/>
      </rPr>
      <t>茶产业示范村</t>
    </r>
  </si>
  <si>
    <r>
      <rPr>
        <sz val="16"/>
        <rFont val="方正仿宋_GBK"/>
        <charset val="134"/>
      </rPr>
      <t>建立</t>
    </r>
    <r>
      <rPr>
        <sz val="16"/>
        <rFont val="Times New Roman"/>
        <charset val="134"/>
      </rPr>
      <t>100-200</t>
    </r>
    <r>
      <rPr>
        <sz val="16"/>
        <rFont val="方正仿宋_GBK"/>
        <charset val="134"/>
      </rPr>
      <t>亩茶苗基地，对红岩、联坪、柏树等村共</t>
    </r>
    <r>
      <rPr>
        <sz val="16"/>
        <rFont val="Times New Roman"/>
        <charset val="134"/>
      </rPr>
      <t>500</t>
    </r>
    <r>
      <rPr>
        <sz val="16"/>
        <rFont val="方正仿宋_GBK"/>
        <charset val="134"/>
      </rPr>
      <t>亩老旧茶园实施技改。打造</t>
    </r>
    <r>
      <rPr>
        <sz val="16"/>
        <rFont val="Times New Roman"/>
        <charset val="134"/>
      </rPr>
      <t>350</t>
    </r>
    <r>
      <rPr>
        <sz val="16"/>
        <rFont val="方正仿宋_GBK"/>
        <charset val="134"/>
      </rPr>
      <t>平方米茶叶生产车间。对茶叶生产线设施设备实施升级换代，购置茶叶加工生产设备。聘请技术团队进行高标准设计，围绕</t>
    </r>
    <r>
      <rPr>
        <sz val="16"/>
        <rFont val="Times New Roman"/>
        <charset val="134"/>
      </rPr>
      <t>“</t>
    </r>
    <r>
      <rPr>
        <sz val="16"/>
        <rFont val="方正仿宋_GBK"/>
        <charset val="134"/>
      </rPr>
      <t>鸡鸣茶</t>
    </r>
    <r>
      <rPr>
        <sz val="16"/>
        <rFont val="Times New Roman"/>
        <charset val="134"/>
      </rPr>
      <t>”</t>
    </r>
    <r>
      <rPr>
        <sz val="16"/>
        <rFont val="方正仿宋_GBK"/>
        <charset val="134"/>
      </rPr>
      <t>公用品牌推出</t>
    </r>
    <r>
      <rPr>
        <sz val="16"/>
        <rFont val="Times New Roman"/>
        <charset val="134"/>
      </rPr>
      <t>3-5</t>
    </r>
    <r>
      <rPr>
        <sz val="16"/>
        <rFont val="方正仿宋_GBK"/>
        <charset val="134"/>
      </rPr>
      <t>款沿河乡特色茶产品</t>
    </r>
  </si>
  <si>
    <r>
      <rPr>
        <sz val="16"/>
        <rFont val="方正仿宋_GBK"/>
        <charset val="134"/>
      </rPr>
      <t>成本控制在</t>
    </r>
    <r>
      <rPr>
        <sz val="16"/>
        <rFont val="Times New Roman"/>
        <charset val="0"/>
      </rPr>
      <t>300</t>
    </r>
    <r>
      <rPr>
        <sz val="16"/>
        <rFont val="方正仿宋_GBK"/>
        <charset val="134"/>
      </rPr>
      <t>万元以内</t>
    </r>
  </si>
  <si>
    <r>
      <rPr>
        <sz val="16"/>
        <rFont val="方正仿宋_GBK"/>
        <charset val="134"/>
      </rPr>
      <t>项目实施带动群众通过发展茶产业实现年均增收</t>
    </r>
    <r>
      <rPr>
        <sz val="16"/>
        <rFont val="Times New Roman"/>
        <charset val="0"/>
      </rPr>
      <t>3000</t>
    </r>
    <r>
      <rPr>
        <sz val="16"/>
        <rFont val="方正仿宋_GBK"/>
        <charset val="134"/>
      </rPr>
      <t>元以上</t>
    </r>
  </si>
  <si>
    <r>
      <rPr>
        <sz val="16"/>
        <rFont val="方正仿宋_GBK"/>
        <charset val="134"/>
      </rPr>
      <t>受益脱贫人口</t>
    </r>
    <r>
      <rPr>
        <sz val="16"/>
        <rFont val="Times New Roman"/>
        <charset val="134"/>
      </rPr>
      <t>≥500</t>
    </r>
    <r>
      <rPr>
        <sz val="16"/>
        <rFont val="方正仿宋_GBK"/>
        <charset val="134"/>
      </rPr>
      <t>人</t>
    </r>
  </si>
  <si>
    <t>沿河乡人民政府</t>
  </si>
  <si>
    <t>贺鹏</t>
  </si>
  <si>
    <t>023-59501500</t>
  </si>
  <si>
    <r>
      <rPr>
        <sz val="16"/>
        <rFont val="方正仿宋_GBK"/>
        <charset val="134"/>
      </rPr>
      <t>城口县</t>
    </r>
    <r>
      <rPr>
        <sz val="16"/>
        <rFont val="Times New Roman"/>
        <charset val="0"/>
      </rPr>
      <t>2024</t>
    </r>
    <r>
      <rPr>
        <sz val="16"/>
        <rFont val="方正仿宋_GBK"/>
        <charset val="134"/>
      </rPr>
      <t>年沿河乡特色农产品上行品牌提升项目</t>
    </r>
  </si>
  <si>
    <t>聘请技术团队针对基层供销社农产品制作包装、仓储运输、管理营销等方面进行品牌打造、品牌提升</t>
  </si>
  <si>
    <r>
      <rPr>
        <sz val="16"/>
        <rFont val="方正仿宋_GBK"/>
        <charset val="134"/>
      </rPr>
      <t>通过项目实施可提高沿河乡农特产品品牌形象及质量，提高产业发展收益，增加村集体经济组织收入，带动全乡群众</t>
    </r>
    <r>
      <rPr>
        <sz val="16"/>
        <rFont val="Times New Roman"/>
        <charset val="134"/>
      </rPr>
      <t>113</t>
    </r>
    <r>
      <rPr>
        <sz val="16"/>
        <rFont val="方正仿宋_GBK"/>
        <charset val="134"/>
      </rPr>
      <t>人通过发展各类产业实现人均年增收</t>
    </r>
    <r>
      <rPr>
        <sz val="16"/>
        <rFont val="Times New Roman"/>
        <charset val="134"/>
      </rPr>
      <t>1200</t>
    </r>
    <r>
      <rPr>
        <sz val="16"/>
        <rFont val="方正仿宋_GBK"/>
        <charset val="134"/>
      </rPr>
      <t>元以上</t>
    </r>
  </si>
  <si>
    <r>
      <rPr>
        <sz val="16"/>
        <rFont val="方正仿宋_GBK"/>
        <charset val="0"/>
      </rPr>
      <t>一、群众参与：</t>
    </r>
    <r>
      <rPr>
        <sz val="16"/>
        <rFont val="Times New Roman"/>
        <charset val="0"/>
      </rPr>
      <t>96</t>
    </r>
    <r>
      <rPr>
        <sz val="16"/>
        <rFont val="方正仿宋_GBK"/>
        <charset val="0"/>
      </rPr>
      <t>人参与前期项目确定会议、决议，</t>
    </r>
    <r>
      <rPr>
        <sz val="16"/>
        <rFont val="Times New Roman"/>
        <charset val="0"/>
      </rPr>
      <t>62</t>
    </r>
    <r>
      <rPr>
        <sz val="16"/>
        <rFont val="方正仿宋_GBK"/>
        <charset val="0"/>
      </rPr>
      <t>人参与入库项目的选择，</t>
    </r>
    <r>
      <rPr>
        <sz val="16"/>
        <rFont val="Times New Roman"/>
        <charset val="0"/>
      </rPr>
      <t>12</t>
    </r>
    <r>
      <rPr>
        <sz val="16"/>
        <rFont val="方正仿宋_GBK"/>
        <charset val="0"/>
      </rPr>
      <t>人参与项目实施过程中施工质量和资金使用的监督等。</t>
    </r>
    <r>
      <rPr>
        <sz val="16"/>
        <rFont val="Times New Roman"/>
        <charset val="0"/>
      </rPr>
      <t xml:space="preserve">                                                                                                  </t>
    </r>
    <r>
      <rPr>
        <sz val="16"/>
        <rFont val="方正仿宋_GBK"/>
        <charset val="0"/>
      </rPr>
      <t>二、利益联结机制：通过提高产业发展受益，带动</t>
    </r>
    <r>
      <rPr>
        <sz val="16"/>
        <rFont val="Times New Roman"/>
        <charset val="0"/>
      </rPr>
      <t>113</t>
    </r>
    <r>
      <rPr>
        <sz val="16"/>
        <rFont val="方正仿宋_GBK"/>
        <charset val="0"/>
      </rPr>
      <t>人通过发展各类产业实现人均年增收</t>
    </r>
    <r>
      <rPr>
        <sz val="16"/>
        <rFont val="Times New Roman"/>
        <charset val="0"/>
      </rPr>
      <t>1200</t>
    </r>
    <r>
      <rPr>
        <sz val="16"/>
        <rFont val="方正仿宋_GBK"/>
        <charset val="0"/>
      </rPr>
      <t>元以上</t>
    </r>
  </si>
  <si>
    <t>针对基层供销社农产品制作包装、仓储运输、管理营销等方面的品牌打造、品牌提升实施奖补，新建一条笋竹加工生产线</t>
  </si>
  <si>
    <r>
      <rPr>
        <sz val="16"/>
        <rFont val="方正仿宋_GBK"/>
        <charset val="134"/>
      </rPr>
      <t>成本控制在</t>
    </r>
    <r>
      <rPr>
        <sz val="16"/>
        <rFont val="Times New Roman"/>
        <charset val="134"/>
      </rPr>
      <t>30</t>
    </r>
    <r>
      <rPr>
        <sz val="16"/>
        <rFont val="方正仿宋_GBK"/>
        <charset val="134"/>
      </rPr>
      <t>万元以内</t>
    </r>
  </si>
  <si>
    <r>
      <rPr>
        <sz val="16"/>
        <rFont val="方正仿宋_GBK"/>
        <charset val="0"/>
      </rPr>
      <t>增加村民各类产业发展收入</t>
    </r>
    <r>
      <rPr>
        <sz val="16"/>
        <rFont val="Times New Roman"/>
        <charset val="0"/>
      </rPr>
      <t>1200</t>
    </r>
    <r>
      <rPr>
        <sz val="16"/>
        <rFont val="方正仿宋_GBK"/>
        <charset val="0"/>
      </rPr>
      <t>元</t>
    </r>
    <r>
      <rPr>
        <sz val="16"/>
        <rFont val="Times New Roman"/>
        <charset val="0"/>
      </rPr>
      <t>/</t>
    </r>
    <r>
      <rPr>
        <sz val="16"/>
        <rFont val="方正仿宋_GBK"/>
        <charset val="0"/>
      </rPr>
      <t>人</t>
    </r>
    <r>
      <rPr>
        <sz val="16"/>
        <rFont val="Times New Roman"/>
        <charset val="0"/>
      </rPr>
      <t>•</t>
    </r>
    <r>
      <rPr>
        <sz val="16"/>
        <rFont val="方正仿宋_GBK"/>
        <charset val="0"/>
      </rPr>
      <t>年</t>
    </r>
  </si>
  <si>
    <r>
      <rPr>
        <sz val="16"/>
        <rFont val="方正仿宋_GBK"/>
        <charset val="134"/>
      </rPr>
      <t>城口县</t>
    </r>
    <r>
      <rPr>
        <sz val="16"/>
        <rFont val="Times New Roman"/>
        <charset val="134"/>
      </rPr>
      <t>2024</t>
    </r>
    <r>
      <rPr>
        <sz val="16"/>
        <rFont val="方正仿宋_GBK"/>
        <charset val="134"/>
      </rPr>
      <t>年沿河乡特色电商品牌打造项目</t>
    </r>
  </si>
  <si>
    <t>针对寻味沿河、城口提绳商标，聘请专业三方公司，从农产品设计包装、仓储运输、管理销售等产品全生命周期实施精细化打造营销，进一步提升产品质量、提高品牌知名度、打造特色农产品品牌</t>
  </si>
  <si>
    <r>
      <rPr>
        <sz val="16"/>
        <rFont val="方正仿宋_GBK"/>
        <charset val="134"/>
      </rPr>
      <t>通过项目实施可提高沿河乡特色产业品牌知名度，提高产业发展收益，带动全乡</t>
    </r>
    <r>
      <rPr>
        <sz val="16"/>
        <rFont val="Times New Roman"/>
        <charset val="134"/>
      </rPr>
      <t>127</t>
    </r>
    <r>
      <rPr>
        <sz val="16"/>
        <rFont val="方正仿宋_GBK"/>
        <charset val="134"/>
      </rPr>
      <t>人通过发展各类产业实现人均年增收</t>
    </r>
    <r>
      <rPr>
        <sz val="16"/>
        <rFont val="Times New Roman"/>
        <charset val="134"/>
      </rPr>
      <t>2000</t>
    </r>
    <r>
      <rPr>
        <sz val="16"/>
        <rFont val="方正仿宋_GBK"/>
        <charset val="134"/>
      </rPr>
      <t>元以上</t>
    </r>
  </si>
  <si>
    <r>
      <rPr>
        <sz val="16"/>
        <rFont val="方正仿宋_GBK"/>
        <charset val="0"/>
      </rPr>
      <t>一、群众参与：</t>
    </r>
    <r>
      <rPr>
        <sz val="16"/>
        <rFont val="Times New Roman"/>
        <charset val="0"/>
      </rPr>
      <t>96</t>
    </r>
    <r>
      <rPr>
        <sz val="16"/>
        <rFont val="方正仿宋_GBK"/>
        <charset val="0"/>
      </rPr>
      <t>人参与前期项目确定会议、决议，</t>
    </r>
    <r>
      <rPr>
        <sz val="16"/>
        <rFont val="Times New Roman"/>
        <charset val="0"/>
      </rPr>
      <t>62</t>
    </r>
    <r>
      <rPr>
        <sz val="16"/>
        <rFont val="方正仿宋_GBK"/>
        <charset val="0"/>
      </rPr>
      <t>人参与入库项目的选择，</t>
    </r>
    <r>
      <rPr>
        <sz val="16"/>
        <rFont val="Times New Roman"/>
        <charset val="0"/>
      </rPr>
      <t>8</t>
    </r>
    <r>
      <rPr>
        <sz val="16"/>
        <rFont val="方正仿宋_GBK"/>
        <charset val="0"/>
      </rPr>
      <t>人参与项目实施过程中施工质量和资金使用的监督等。</t>
    </r>
    <r>
      <rPr>
        <sz val="16"/>
        <rFont val="Times New Roman"/>
        <charset val="0"/>
      </rPr>
      <t xml:space="preserve">                                                                                    </t>
    </r>
    <r>
      <rPr>
        <sz val="16"/>
        <rFont val="方正仿宋_GBK"/>
        <charset val="0"/>
      </rPr>
      <t>二、利益联结机制：项目实施后可带动</t>
    </r>
    <r>
      <rPr>
        <sz val="16"/>
        <rFont val="Times New Roman"/>
        <charset val="0"/>
      </rPr>
      <t>127</t>
    </r>
    <r>
      <rPr>
        <sz val="16"/>
        <rFont val="方正仿宋_GBK"/>
        <charset val="0"/>
      </rPr>
      <t>人通过发展各类产业实现人均年增收</t>
    </r>
    <r>
      <rPr>
        <sz val="16"/>
        <rFont val="Times New Roman"/>
        <charset val="0"/>
      </rPr>
      <t>2000</t>
    </r>
    <r>
      <rPr>
        <sz val="16"/>
        <rFont val="方正仿宋_GBK"/>
        <charset val="0"/>
      </rPr>
      <t>元以上</t>
    </r>
  </si>
  <si>
    <t>针对寻味沿河、城口提绳商标，聘请专业三方公司，从农产品制作包装、仓储运输、管理销售等产品全生命周期实施精细化打造营销</t>
  </si>
  <si>
    <r>
      <rPr>
        <sz val="16"/>
        <rFont val="方正仿宋_GBK"/>
        <charset val="134"/>
      </rPr>
      <t>项目过程管理覆盖率</t>
    </r>
    <r>
      <rPr>
        <sz val="16"/>
        <rFont val="Times New Roman"/>
        <charset val="134"/>
      </rPr>
      <t>≥95%</t>
    </r>
  </si>
  <si>
    <r>
      <rPr>
        <sz val="16"/>
        <rFont val="方正仿宋_GBK"/>
        <charset val="134"/>
      </rPr>
      <t>项目管理费及时拨付率</t>
    </r>
    <r>
      <rPr>
        <sz val="16"/>
        <rFont val="Times New Roman"/>
        <charset val="134"/>
      </rPr>
      <t>100%</t>
    </r>
  </si>
  <si>
    <r>
      <rPr>
        <sz val="16"/>
        <rFont val="方正仿宋_GBK"/>
        <charset val="0"/>
      </rPr>
      <t>成本控制在</t>
    </r>
    <r>
      <rPr>
        <sz val="16"/>
        <rFont val="Times New Roman"/>
        <charset val="0"/>
      </rPr>
      <t>30</t>
    </r>
    <r>
      <rPr>
        <sz val="16"/>
        <rFont val="方正仿宋_GBK"/>
        <charset val="0"/>
      </rPr>
      <t>万元以内</t>
    </r>
  </si>
  <si>
    <r>
      <rPr>
        <sz val="16"/>
        <rFont val="方正仿宋_GBK"/>
        <charset val="0"/>
      </rPr>
      <t>增加村民各类产业发展收入</t>
    </r>
    <r>
      <rPr>
        <sz val="16"/>
        <rFont val="Times New Roman"/>
        <charset val="0"/>
      </rPr>
      <t>2000</t>
    </r>
    <r>
      <rPr>
        <sz val="16"/>
        <rFont val="方正仿宋_GBK"/>
        <charset val="0"/>
      </rPr>
      <t>元</t>
    </r>
    <r>
      <rPr>
        <sz val="16"/>
        <rFont val="Times New Roman"/>
        <charset val="0"/>
      </rPr>
      <t>/</t>
    </r>
    <r>
      <rPr>
        <sz val="16"/>
        <rFont val="方正仿宋_GBK"/>
        <charset val="0"/>
      </rPr>
      <t>人</t>
    </r>
    <r>
      <rPr>
        <sz val="16"/>
        <rFont val="Times New Roman"/>
        <charset val="0"/>
      </rPr>
      <t>•</t>
    </r>
    <r>
      <rPr>
        <sz val="16"/>
        <rFont val="方正仿宋_GBK"/>
        <charset val="0"/>
      </rPr>
      <t>年</t>
    </r>
  </si>
  <si>
    <r>
      <rPr>
        <sz val="16"/>
        <rFont val="方正仿宋_GBK"/>
        <charset val="0"/>
      </rPr>
      <t>城口县</t>
    </r>
    <r>
      <rPr>
        <sz val="16"/>
        <rFont val="Times New Roman"/>
        <charset val="0"/>
      </rPr>
      <t>2024</t>
    </r>
    <r>
      <rPr>
        <sz val="16"/>
        <rFont val="方正仿宋_GBK"/>
        <charset val="0"/>
      </rPr>
      <t>年沿河乡食用菌种植基地提升项目</t>
    </r>
  </si>
  <si>
    <r>
      <rPr>
        <sz val="16"/>
        <rFont val="方正仿宋_GBK"/>
        <charset val="134"/>
      </rPr>
      <t>对沿河乡联坪村原破损食用菌种植大棚实施维修，在联坪村新建钢架大棚</t>
    </r>
    <r>
      <rPr>
        <sz val="16"/>
        <rFont val="Times New Roman"/>
        <charset val="134"/>
      </rPr>
      <t>3</t>
    </r>
    <r>
      <rPr>
        <sz val="16"/>
        <rFont val="方正仿宋_GBK"/>
        <charset val="134"/>
      </rPr>
      <t>亩左右</t>
    </r>
    <r>
      <rPr>
        <sz val="16"/>
        <rFont val="Times New Roman"/>
        <charset val="134"/>
      </rPr>
      <t>;</t>
    </r>
    <r>
      <rPr>
        <sz val="16"/>
        <rFont val="方正仿宋_GBK"/>
        <charset val="134"/>
      </rPr>
      <t>支持联坪村新发展食用菌</t>
    </r>
    <r>
      <rPr>
        <sz val="16"/>
        <rFont val="Times New Roman"/>
        <charset val="134"/>
      </rPr>
      <t>70</t>
    </r>
    <r>
      <rPr>
        <sz val="16"/>
        <rFont val="方正仿宋_GBK"/>
        <charset val="134"/>
      </rPr>
      <t>万袋左右</t>
    </r>
    <r>
      <rPr>
        <sz val="16"/>
        <rFont val="Times New Roman"/>
        <charset val="134"/>
      </rPr>
      <t>(</t>
    </r>
    <r>
      <rPr>
        <sz val="16"/>
        <rFont val="方正仿宋_GBK"/>
        <charset val="134"/>
      </rPr>
      <t>补助标准：按照城口县农业农村委</t>
    </r>
    <r>
      <rPr>
        <sz val="16"/>
        <rFont val="Times New Roman"/>
        <charset val="134"/>
      </rPr>
      <t>2024</t>
    </r>
    <r>
      <rPr>
        <sz val="16"/>
        <rFont val="方正仿宋_GBK"/>
        <charset val="134"/>
      </rPr>
      <t>年食用菌补贴标准执行</t>
    </r>
    <r>
      <rPr>
        <sz val="16"/>
        <rFont val="Times New Roman"/>
        <charset val="134"/>
      </rPr>
      <t>)</t>
    </r>
    <r>
      <rPr>
        <sz val="16"/>
        <rFont val="方正仿宋_GBK"/>
        <charset val="134"/>
      </rPr>
      <t>。具体以实施方案为准。</t>
    </r>
  </si>
  <si>
    <t>沿河乡联坪等村</t>
  </si>
  <si>
    <r>
      <rPr>
        <sz val="16"/>
        <rFont val="方正仿宋_GBK"/>
        <charset val="134"/>
      </rPr>
      <t>通过项目实施可持续推进我乡食用菌产业发展，巩固发展成果，丰富产业类型，提高群众收入，增加产业技能，直接带动沿河乡联坪等村</t>
    </r>
    <r>
      <rPr>
        <sz val="16"/>
        <rFont val="Times New Roman"/>
        <charset val="134"/>
      </rPr>
      <t>50</t>
    </r>
    <r>
      <rPr>
        <sz val="16"/>
        <rFont val="方正仿宋_GBK"/>
        <charset val="134"/>
      </rPr>
      <t>人，人均增收</t>
    </r>
    <r>
      <rPr>
        <sz val="16"/>
        <rFont val="Times New Roman"/>
        <charset val="134"/>
      </rPr>
      <t>1000</t>
    </r>
    <r>
      <rPr>
        <sz val="16"/>
        <rFont val="方正仿宋_GBK"/>
        <charset val="134"/>
      </rPr>
      <t>元以上，联坪村集体实现年度分红</t>
    </r>
    <r>
      <rPr>
        <sz val="16"/>
        <rFont val="Times New Roman"/>
        <charset val="134"/>
      </rPr>
      <t>20000</t>
    </r>
    <r>
      <rPr>
        <sz val="16"/>
        <rFont val="方正仿宋_GBK"/>
        <charset val="134"/>
      </rPr>
      <t>元以上，其中脱贫户和监测对象</t>
    </r>
    <r>
      <rPr>
        <sz val="16"/>
        <rFont val="Times New Roman"/>
        <charset val="134"/>
      </rPr>
      <t>30</t>
    </r>
    <r>
      <rPr>
        <sz val="16"/>
        <rFont val="方正仿宋_GBK"/>
        <charset val="134"/>
      </rPr>
      <t>余，产业发展可持续</t>
    </r>
    <r>
      <rPr>
        <sz val="16"/>
        <rFont val="Times New Roman"/>
        <charset val="134"/>
      </rPr>
      <t>2</t>
    </r>
    <r>
      <rPr>
        <sz val="16"/>
        <rFont val="方正仿宋_GBK"/>
        <charset val="134"/>
      </rPr>
      <t>年。</t>
    </r>
  </si>
  <si>
    <r>
      <rPr>
        <sz val="16"/>
        <rFont val="方正仿宋_GBK"/>
        <charset val="0"/>
      </rPr>
      <t>一、群众参与：</t>
    </r>
    <r>
      <rPr>
        <sz val="16"/>
        <rFont val="Times New Roman"/>
        <charset val="0"/>
      </rPr>
      <t>106</t>
    </r>
    <r>
      <rPr>
        <sz val="16"/>
        <rFont val="方正仿宋_GBK"/>
        <charset val="0"/>
      </rPr>
      <t>人参与前期项目确定会议、决议，</t>
    </r>
    <r>
      <rPr>
        <sz val="16"/>
        <rFont val="Times New Roman"/>
        <charset val="0"/>
      </rPr>
      <t>58</t>
    </r>
    <r>
      <rPr>
        <sz val="16"/>
        <rFont val="方正仿宋_GBK"/>
        <charset val="0"/>
      </rPr>
      <t>人参与入库项目的选择，</t>
    </r>
    <r>
      <rPr>
        <sz val="16"/>
        <rFont val="Times New Roman"/>
        <charset val="0"/>
      </rPr>
      <t>21</t>
    </r>
    <r>
      <rPr>
        <sz val="16"/>
        <rFont val="方正仿宋_GBK"/>
        <charset val="0"/>
      </rPr>
      <t>人参与项目实施过程中施工质量和资金使用的监督等。</t>
    </r>
    <r>
      <rPr>
        <sz val="16"/>
        <rFont val="Times New Roman"/>
        <charset val="0"/>
      </rPr>
      <t xml:space="preserve">                                                                                                        </t>
    </r>
    <r>
      <rPr>
        <sz val="16"/>
        <rFont val="方正仿宋_GBK"/>
        <charset val="0"/>
      </rPr>
      <t>二、利益联结机制：补助到市场主体，增加</t>
    </r>
    <r>
      <rPr>
        <sz val="16"/>
        <rFont val="Times New Roman"/>
        <charset val="0"/>
      </rPr>
      <t>124</t>
    </r>
    <r>
      <rPr>
        <sz val="16"/>
        <rFont val="方正仿宋_GBK"/>
        <charset val="0"/>
      </rPr>
      <t>人产业发展收入</t>
    </r>
    <r>
      <rPr>
        <sz val="16"/>
        <rFont val="Times New Roman"/>
        <charset val="0"/>
      </rPr>
      <t>1000</t>
    </r>
    <r>
      <rPr>
        <sz val="16"/>
        <rFont val="方正仿宋_GBK"/>
        <charset val="0"/>
      </rPr>
      <t>元</t>
    </r>
    <r>
      <rPr>
        <sz val="16"/>
        <rFont val="Times New Roman"/>
        <charset val="0"/>
      </rPr>
      <t>/</t>
    </r>
    <r>
      <rPr>
        <sz val="16"/>
        <rFont val="方正仿宋_GBK"/>
        <charset val="0"/>
      </rPr>
      <t>人</t>
    </r>
    <r>
      <rPr>
        <sz val="16"/>
        <rFont val="Times New Roman"/>
        <charset val="0"/>
      </rPr>
      <t>•</t>
    </r>
    <r>
      <rPr>
        <sz val="16"/>
        <rFont val="方正仿宋_GBK"/>
        <charset val="0"/>
      </rPr>
      <t>年。</t>
    </r>
    <r>
      <rPr>
        <sz val="16"/>
        <rFont val="Times New Roman"/>
        <charset val="0"/>
      </rPr>
      <t>2.</t>
    </r>
    <r>
      <rPr>
        <sz val="16"/>
        <rFont val="方正仿宋_GBK"/>
        <charset val="0"/>
      </rPr>
      <t>提供就业岗位</t>
    </r>
    <r>
      <rPr>
        <sz val="16"/>
        <rFont val="Times New Roman"/>
        <charset val="0"/>
      </rPr>
      <t>10</t>
    </r>
    <r>
      <rPr>
        <sz val="16"/>
        <rFont val="方正仿宋_GBK"/>
        <charset val="0"/>
      </rPr>
      <t>余个，增加工资性收入</t>
    </r>
    <r>
      <rPr>
        <sz val="16"/>
        <rFont val="Times New Roman"/>
        <charset val="0"/>
      </rPr>
      <t>200</t>
    </r>
    <r>
      <rPr>
        <sz val="16"/>
        <rFont val="方正仿宋_GBK"/>
        <charset val="0"/>
      </rPr>
      <t>元人</t>
    </r>
    <r>
      <rPr>
        <sz val="16"/>
        <rFont val="Times New Roman"/>
        <charset val="0"/>
      </rPr>
      <t>•</t>
    </r>
    <r>
      <rPr>
        <sz val="16"/>
        <rFont val="方正仿宋_GBK"/>
        <charset val="0"/>
      </rPr>
      <t>天</t>
    </r>
  </si>
  <si>
    <r>
      <rPr>
        <sz val="16"/>
        <rFont val="方正仿宋_GBK"/>
        <charset val="134"/>
      </rPr>
      <t>对沿河乡联坪村、文丰村原破损食用菌种植大棚实施维修，支持联坪村新发展袋料香菇</t>
    </r>
    <r>
      <rPr>
        <sz val="16"/>
        <rFont val="Times New Roman"/>
        <charset val="134"/>
      </rPr>
      <t>100</t>
    </r>
    <r>
      <rPr>
        <sz val="16"/>
        <rFont val="方正仿宋_GBK"/>
        <charset val="134"/>
      </rPr>
      <t>万袋，对废旧竹材回收再利用实施奖补，新建排水用水管道、蓄水池，新建污水处理管网、化粪池</t>
    </r>
  </si>
  <si>
    <r>
      <rPr>
        <sz val="16"/>
        <rFont val="方正仿宋_GBK"/>
        <charset val="0"/>
      </rPr>
      <t>菌袋补助</t>
    </r>
    <r>
      <rPr>
        <sz val="16"/>
        <rFont val="Times New Roman"/>
        <charset val="0"/>
      </rPr>
      <t>0.2</t>
    </r>
    <r>
      <rPr>
        <sz val="16"/>
        <rFont val="方正仿宋_GBK"/>
        <charset val="0"/>
      </rPr>
      <t>元</t>
    </r>
    <r>
      <rPr>
        <sz val="16"/>
        <rFont val="Times New Roman"/>
        <charset val="0"/>
      </rPr>
      <t>/</t>
    </r>
    <r>
      <rPr>
        <sz val="16"/>
        <rFont val="方正仿宋_GBK"/>
        <charset val="0"/>
      </rPr>
      <t>袋</t>
    </r>
  </si>
  <si>
    <r>
      <rPr>
        <sz val="16"/>
        <rFont val="方正仿宋_GBK"/>
        <charset val="0"/>
      </rPr>
      <t>增加村民产业发展收入</t>
    </r>
    <r>
      <rPr>
        <sz val="16"/>
        <rFont val="Times New Roman"/>
        <charset val="0"/>
      </rPr>
      <t>1000</t>
    </r>
    <r>
      <rPr>
        <sz val="16"/>
        <rFont val="方正仿宋_GBK"/>
        <charset val="0"/>
      </rPr>
      <t>元</t>
    </r>
    <r>
      <rPr>
        <sz val="16"/>
        <rFont val="Times New Roman"/>
        <charset val="0"/>
      </rPr>
      <t>/</t>
    </r>
    <r>
      <rPr>
        <sz val="16"/>
        <rFont val="方正仿宋_GBK"/>
        <charset val="0"/>
      </rPr>
      <t>人</t>
    </r>
    <r>
      <rPr>
        <sz val="16"/>
        <rFont val="Times New Roman"/>
        <charset val="0"/>
      </rPr>
      <t>•</t>
    </r>
    <r>
      <rPr>
        <sz val="16"/>
        <rFont val="方正仿宋_GBK"/>
        <charset val="0"/>
      </rPr>
      <t>年</t>
    </r>
  </si>
  <si>
    <r>
      <rPr>
        <sz val="16"/>
        <rFont val="方正仿宋_GBK"/>
        <charset val="134"/>
      </rPr>
      <t>受益脱贫人口</t>
    </r>
    <r>
      <rPr>
        <sz val="16"/>
        <rFont val="Times New Roman"/>
        <charset val="134"/>
      </rPr>
      <t>≥200</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</si>
  <si>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年沿河乡人居环境综合整治项目</t>
    </r>
  </si>
  <si>
    <r>
      <rPr>
        <sz val="16"/>
        <rFont val="方正仿宋_GBK"/>
        <charset val="134"/>
      </rPr>
      <t>全乡各村人员集中院落实施农户房前屋后环境综合整治，实施排水系统雨污分流</t>
    </r>
    <r>
      <rPr>
        <sz val="16"/>
        <rFont val="Times New Roman"/>
        <charset val="134"/>
      </rPr>
      <t>800</t>
    </r>
    <r>
      <rPr>
        <sz val="16"/>
        <rFont val="方正仿宋_GBK"/>
        <charset val="134"/>
      </rPr>
      <t>余米、院坝整治</t>
    </r>
    <r>
      <rPr>
        <sz val="16"/>
        <rFont val="Times New Roman"/>
        <charset val="134"/>
      </rPr>
      <t>1000</t>
    </r>
    <r>
      <rPr>
        <sz val="16"/>
        <rFont val="方正仿宋_GBK"/>
        <charset val="134"/>
      </rPr>
      <t>余平方米、疏通边沟</t>
    </r>
    <r>
      <rPr>
        <sz val="16"/>
        <rFont val="Times New Roman"/>
        <charset val="134"/>
      </rPr>
      <t>500</t>
    </r>
    <r>
      <rPr>
        <sz val="16"/>
        <rFont val="方正仿宋_GBK"/>
        <charset val="134"/>
      </rPr>
      <t>余米接入雨水管网、新建污水、雨水检查井</t>
    </r>
    <r>
      <rPr>
        <sz val="16"/>
        <rFont val="Times New Roman"/>
        <charset val="134"/>
      </rPr>
      <t>20-30</t>
    </r>
    <r>
      <rPr>
        <sz val="16"/>
        <rFont val="方正仿宋_GBK"/>
        <charset val="134"/>
      </rPr>
      <t>个、进行常态化八乱整治等</t>
    </r>
  </si>
  <si>
    <t>沿河乡各村</t>
  </si>
  <si>
    <r>
      <rPr>
        <sz val="16"/>
        <rFont val="方正仿宋_GBK"/>
        <charset val="134"/>
      </rPr>
      <t>通过项目实施可有效解决各村院落环境脏乱差及污水倒灌现象，改善全乡</t>
    </r>
    <r>
      <rPr>
        <sz val="16"/>
        <rFont val="Times New Roman"/>
        <charset val="134"/>
      </rPr>
      <t>215</t>
    </r>
    <r>
      <rPr>
        <sz val="16"/>
        <rFont val="方正仿宋_GBK"/>
        <charset val="134"/>
      </rPr>
      <t>人，其中脱贫户和监测对象</t>
    </r>
    <r>
      <rPr>
        <sz val="16"/>
        <rFont val="Times New Roman"/>
        <charset val="134"/>
      </rPr>
      <t>40</t>
    </r>
    <r>
      <rPr>
        <sz val="16"/>
        <rFont val="方正仿宋_GBK"/>
        <charset val="134"/>
      </rPr>
      <t>余人居住环境、生产生活质量，显著提高群众满意度、幸福感</t>
    </r>
  </si>
  <si>
    <r>
      <rPr>
        <sz val="16"/>
        <rFont val="方正仿宋_GBK"/>
        <charset val="0"/>
      </rPr>
      <t>一、群众参与：</t>
    </r>
    <r>
      <rPr>
        <sz val="16"/>
        <rFont val="Times New Roman"/>
        <charset val="0"/>
      </rPr>
      <t>71</t>
    </r>
    <r>
      <rPr>
        <sz val="16"/>
        <rFont val="方正仿宋_GBK"/>
        <charset val="0"/>
      </rPr>
      <t>人参与前期项目确定会议、决议，</t>
    </r>
    <r>
      <rPr>
        <sz val="16"/>
        <rFont val="Times New Roman"/>
        <charset val="0"/>
      </rPr>
      <t>52</t>
    </r>
    <r>
      <rPr>
        <sz val="16"/>
        <rFont val="方正仿宋_GBK"/>
        <charset val="0"/>
      </rPr>
      <t>人参与入库项目的选择，</t>
    </r>
    <r>
      <rPr>
        <sz val="16"/>
        <rFont val="Times New Roman"/>
        <charset val="0"/>
      </rPr>
      <t>12</t>
    </r>
    <r>
      <rPr>
        <sz val="16"/>
        <rFont val="方正仿宋_GBK"/>
        <charset val="0"/>
      </rPr>
      <t>人参与项目实施过程中资金使用和物资采购的监督等。</t>
    </r>
    <r>
      <rPr>
        <sz val="16"/>
        <rFont val="Times New Roman"/>
        <charset val="0"/>
      </rPr>
      <t xml:space="preserve">                                               </t>
    </r>
    <r>
      <rPr>
        <sz val="16"/>
        <rFont val="方正仿宋_GBK"/>
        <charset val="0"/>
      </rPr>
      <t>二、利益联结机制：</t>
    </r>
    <r>
      <rPr>
        <sz val="16"/>
        <rFont val="Times New Roman"/>
        <charset val="0"/>
      </rPr>
      <t>1.</t>
    </r>
    <r>
      <rPr>
        <sz val="16"/>
        <rFont val="方正仿宋_GBK"/>
        <charset val="0"/>
      </rPr>
      <t>提供就业岗位</t>
    </r>
    <r>
      <rPr>
        <sz val="16"/>
        <rFont val="Times New Roman"/>
        <charset val="0"/>
      </rPr>
      <t>10</t>
    </r>
    <r>
      <rPr>
        <sz val="16"/>
        <rFont val="方正仿宋_GBK"/>
        <charset val="0"/>
      </rPr>
      <t>余个，增加工资性收入平均</t>
    </r>
    <r>
      <rPr>
        <sz val="16"/>
        <rFont val="Times New Roman"/>
        <charset val="0"/>
      </rPr>
      <t>200</t>
    </r>
    <r>
      <rPr>
        <sz val="16"/>
        <rFont val="方正仿宋_GBK"/>
        <charset val="0"/>
      </rPr>
      <t>元人</t>
    </r>
    <r>
      <rPr>
        <sz val="16"/>
        <rFont val="Times New Roman"/>
        <charset val="0"/>
      </rPr>
      <t>•</t>
    </r>
    <r>
      <rPr>
        <sz val="16"/>
        <rFont val="方正仿宋_GBK"/>
        <charset val="0"/>
      </rPr>
      <t>天</t>
    </r>
    <r>
      <rPr>
        <sz val="16"/>
        <rFont val="Times New Roman"/>
        <charset val="0"/>
      </rPr>
      <t xml:space="preserve"> </t>
    </r>
    <r>
      <rPr>
        <sz val="16"/>
        <rFont val="方正仿宋_GBK"/>
        <charset val="0"/>
      </rPr>
      <t>。</t>
    </r>
    <r>
      <rPr>
        <sz val="16"/>
        <rFont val="Times New Roman"/>
        <charset val="0"/>
      </rPr>
      <t>2.</t>
    </r>
    <r>
      <rPr>
        <sz val="16"/>
        <rFont val="方正仿宋_GBK"/>
        <charset val="0"/>
      </rPr>
      <t>改善全乡</t>
    </r>
    <r>
      <rPr>
        <sz val="16"/>
        <rFont val="Times New Roman"/>
        <charset val="0"/>
      </rPr>
      <t>215</t>
    </r>
    <r>
      <rPr>
        <sz val="16"/>
        <rFont val="方正仿宋_GBK"/>
        <charset val="0"/>
      </rPr>
      <t>人，其中脱贫户和监测对象</t>
    </r>
    <r>
      <rPr>
        <sz val="16"/>
        <rFont val="Times New Roman"/>
        <charset val="0"/>
      </rPr>
      <t>40</t>
    </r>
    <r>
      <rPr>
        <sz val="16"/>
        <rFont val="方正仿宋_GBK"/>
        <charset val="0"/>
      </rPr>
      <t>余人居住环境、生产生活质量。</t>
    </r>
  </si>
  <si>
    <t>红岩村各人员集中院落实施农户房前屋后环境综合整治，基础设施改造提升，重点对边沟、院坝、污水管网、公路沿线等实施整治</t>
  </si>
  <si>
    <r>
      <rPr>
        <sz val="16"/>
        <rFont val="Times New Roman"/>
        <charset val="0"/>
      </rPr>
      <t>500</t>
    </r>
    <r>
      <rPr>
        <sz val="16"/>
        <rFont val="方正仿宋_GBK"/>
        <charset val="134"/>
      </rPr>
      <t>元</t>
    </r>
    <r>
      <rPr>
        <sz val="16"/>
        <rFont val="Times New Roman"/>
        <charset val="0"/>
      </rPr>
      <t>/</t>
    </r>
    <r>
      <rPr>
        <sz val="16"/>
        <rFont val="方正仿宋_GBK"/>
        <charset val="134"/>
      </rPr>
      <t>立方</t>
    </r>
  </si>
  <si>
    <r>
      <rPr>
        <sz val="16"/>
        <rFont val="方正仿宋_GBK"/>
        <charset val="134"/>
      </rPr>
      <t>农户可通过参与务工实现人均增收</t>
    </r>
    <r>
      <rPr>
        <sz val="16"/>
        <rFont val="Times New Roman"/>
        <charset val="134"/>
      </rPr>
      <t>2000</t>
    </r>
    <r>
      <rPr>
        <sz val="16"/>
        <rFont val="方正仿宋_GBK"/>
        <charset val="134"/>
      </rPr>
      <t>元以上</t>
    </r>
  </si>
  <si>
    <r>
      <rPr>
        <sz val="16"/>
        <rFont val="方正仿宋_GBK"/>
        <charset val="134"/>
      </rPr>
      <t>受益脱贫人口</t>
    </r>
    <r>
      <rPr>
        <sz val="16"/>
        <rFont val="Times New Roman"/>
        <charset val="134"/>
      </rPr>
      <t>≥400</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</si>
  <si>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年沿河乡</t>
    </r>
    <r>
      <rPr>
        <sz val="16"/>
        <rFont val="Times New Roman"/>
        <charset val="134"/>
      </rPr>
      <t>“</t>
    </r>
    <r>
      <rPr>
        <sz val="16"/>
        <rFont val="方正仿宋_GBK"/>
        <charset val="134"/>
      </rPr>
      <t>五小</t>
    </r>
    <r>
      <rPr>
        <sz val="16"/>
        <rFont val="Times New Roman"/>
        <charset val="134"/>
      </rPr>
      <t>”</t>
    </r>
    <r>
      <rPr>
        <sz val="16"/>
        <rFont val="方正仿宋_GBK"/>
        <charset val="134"/>
      </rPr>
      <t>庭院经济发展奖补项目</t>
    </r>
  </si>
  <si>
    <r>
      <rPr>
        <sz val="16"/>
        <rFont val="方正仿宋_GBK"/>
        <charset val="134"/>
      </rPr>
      <t>对全乡有意愿因地制宜发展庭院经济的农户、市场主体实施奖补，重点支持特色农副产品加工房打造、茶园改造、瓜果蔬菜园建设、产业发展基础设施、民房民宿旅游发展等，多渠道发展</t>
    </r>
    <r>
      <rPr>
        <sz val="16"/>
        <rFont val="Times New Roman"/>
        <charset val="134"/>
      </rPr>
      <t>"</t>
    </r>
    <r>
      <rPr>
        <sz val="16"/>
        <rFont val="方正仿宋_GBK"/>
        <charset val="134"/>
      </rPr>
      <t>五小</t>
    </r>
    <r>
      <rPr>
        <sz val="16"/>
        <rFont val="Times New Roman"/>
        <charset val="134"/>
      </rPr>
      <t>"</t>
    </r>
    <r>
      <rPr>
        <sz val="16"/>
        <rFont val="方正仿宋_GBK"/>
        <charset val="134"/>
      </rPr>
      <t>庭院经济</t>
    </r>
  </si>
  <si>
    <r>
      <rPr>
        <sz val="16"/>
        <rFont val="方正仿宋_GBK"/>
        <charset val="134"/>
      </rPr>
      <t>通过项目实施可为全乡范围内有条件、有意愿发展五小庭院经济的农户或市场主体进行针对性奖补，带动群众</t>
    </r>
    <r>
      <rPr>
        <sz val="16"/>
        <rFont val="Times New Roman"/>
        <charset val="134"/>
      </rPr>
      <t>20</t>
    </r>
    <r>
      <rPr>
        <sz val="16"/>
        <rFont val="方正仿宋_GBK"/>
        <charset val="134"/>
      </rPr>
      <t>余户通过发展庭院经济，增加家庭经营性收入</t>
    </r>
    <r>
      <rPr>
        <sz val="16"/>
        <rFont val="Times New Roman"/>
        <charset val="134"/>
      </rPr>
      <t>3000</t>
    </r>
    <r>
      <rPr>
        <sz val="16"/>
        <rFont val="方正仿宋_GBK"/>
        <charset val="134"/>
      </rPr>
      <t>元以上，激发群众内生动力</t>
    </r>
  </si>
  <si>
    <r>
      <rPr>
        <sz val="16"/>
        <rFont val="方正仿宋_GBK"/>
        <charset val="134"/>
      </rPr>
      <t>一、群众参与：</t>
    </r>
    <r>
      <rPr>
        <sz val="16"/>
        <rFont val="Times New Roman"/>
        <charset val="134"/>
      </rPr>
      <t>84</t>
    </r>
    <r>
      <rPr>
        <sz val="16"/>
        <rFont val="方正仿宋_GBK"/>
        <charset val="134"/>
      </rPr>
      <t>人参与前期项目确定会议、决议，</t>
    </r>
    <r>
      <rPr>
        <sz val="16"/>
        <rFont val="Times New Roman"/>
        <charset val="134"/>
      </rPr>
      <t>51</t>
    </r>
    <r>
      <rPr>
        <sz val="16"/>
        <rFont val="方正仿宋_GBK"/>
        <charset val="134"/>
      </rPr>
      <t>人参与入库项目的选择，</t>
    </r>
    <r>
      <rPr>
        <sz val="16"/>
        <rFont val="Times New Roman"/>
        <charset val="134"/>
      </rPr>
      <t>35</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项目实施后可带动</t>
    </r>
    <r>
      <rPr>
        <sz val="16"/>
        <rFont val="Times New Roman"/>
        <charset val="134"/>
      </rPr>
      <t>20</t>
    </r>
    <r>
      <rPr>
        <sz val="16"/>
        <rFont val="方正仿宋_GBK"/>
        <charset val="134"/>
      </rPr>
      <t>余户农户通过发展庭院经济实现人均年增收</t>
    </r>
    <r>
      <rPr>
        <sz val="16"/>
        <rFont val="Times New Roman"/>
        <charset val="134"/>
      </rPr>
      <t>2000</t>
    </r>
    <r>
      <rPr>
        <sz val="16"/>
        <rFont val="方正仿宋_GBK"/>
        <charset val="134"/>
      </rPr>
      <t>元以上。</t>
    </r>
    <r>
      <rPr>
        <sz val="16"/>
        <rFont val="Times New Roman"/>
        <charset val="134"/>
      </rPr>
      <t>2.</t>
    </r>
    <r>
      <rPr>
        <sz val="16"/>
        <rFont val="方正仿宋_GBK"/>
        <charset val="134"/>
      </rPr>
      <t>提供就业岗位</t>
    </r>
    <r>
      <rPr>
        <sz val="16"/>
        <rFont val="Times New Roman"/>
        <charset val="134"/>
      </rPr>
      <t>20</t>
    </r>
    <r>
      <rPr>
        <sz val="16"/>
        <rFont val="方正仿宋_GBK"/>
        <charset val="134"/>
      </rPr>
      <t>余个，增加工资性收入</t>
    </r>
    <r>
      <rPr>
        <sz val="16"/>
        <rFont val="Times New Roman"/>
        <charset val="134"/>
      </rPr>
      <t>3000</t>
    </r>
    <r>
      <rPr>
        <sz val="16"/>
        <rFont val="方正仿宋_GBK"/>
        <charset val="134"/>
      </rPr>
      <t>元人</t>
    </r>
    <r>
      <rPr>
        <sz val="16"/>
        <rFont val="Times New Roman"/>
        <charset val="134"/>
      </rPr>
      <t>•</t>
    </r>
    <r>
      <rPr>
        <sz val="16"/>
        <rFont val="方正仿宋_GBK"/>
        <charset val="134"/>
      </rPr>
      <t>年</t>
    </r>
  </si>
  <si>
    <r>
      <rPr>
        <sz val="16"/>
        <rFont val="方正仿宋_GBK"/>
        <charset val="134"/>
      </rPr>
      <t>对全乡有意愿因地制宜发展庭院经济的农户、市场主体实施奖补，重点支持特色农副产品加工房打造、瓜果蔬菜园建设、民房民宿旅游发展等，多渠道发展</t>
    </r>
    <r>
      <rPr>
        <sz val="16"/>
        <rFont val="Times New Roman"/>
        <charset val="0"/>
      </rPr>
      <t>"</t>
    </r>
    <r>
      <rPr>
        <sz val="16"/>
        <rFont val="方正仿宋_GBK"/>
        <charset val="134"/>
      </rPr>
      <t>五小</t>
    </r>
    <r>
      <rPr>
        <sz val="16"/>
        <rFont val="Times New Roman"/>
        <charset val="0"/>
      </rPr>
      <t>"</t>
    </r>
    <r>
      <rPr>
        <sz val="16"/>
        <rFont val="方正仿宋_GBK"/>
        <charset val="134"/>
      </rPr>
      <t>庭院经济</t>
    </r>
  </si>
  <si>
    <r>
      <rPr>
        <sz val="16"/>
        <rFont val="方正仿宋_GBK"/>
        <charset val="134"/>
      </rPr>
      <t>成本控制在</t>
    </r>
    <r>
      <rPr>
        <sz val="16"/>
        <rFont val="Times New Roman"/>
        <charset val="134"/>
      </rPr>
      <t>80</t>
    </r>
    <r>
      <rPr>
        <sz val="16"/>
        <rFont val="方正仿宋_GBK"/>
        <charset val="134"/>
      </rPr>
      <t>万元以内</t>
    </r>
  </si>
  <si>
    <r>
      <rPr>
        <sz val="16"/>
        <rFont val="方正仿宋_GBK"/>
        <charset val="134"/>
      </rPr>
      <t>带动农户通过发展庭院经济实现人均年增收</t>
    </r>
    <r>
      <rPr>
        <sz val="16"/>
        <rFont val="Times New Roman"/>
        <charset val="134"/>
      </rPr>
      <t>2000</t>
    </r>
    <r>
      <rPr>
        <sz val="16"/>
        <rFont val="方正仿宋_GBK"/>
        <charset val="134"/>
      </rPr>
      <t>元以上</t>
    </r>
  </si>
  <si>
    <r>
      <rPr>
        <sz val="16"/>
        <rFont val="方正仿宋_GBK"/>
        <charset val="134"/>
      </rPr>
      <t>城口县</t>
    </r>
    <r>
      <rPr>
        <sz val="16"/>
        <rFont val="Times New Roman"/>
        <charset val="134"/>
      </rPr>
      <t>2024</t>
    </r>
    <r>
      <rPr>
        <sz val="16"/>
        <rFont val="方正仿宋_GBK"/>
        <charset val="134"/>
      </rPr>
      <t>年沿河乡笋竹产业新栽植项目</t>
    </r>
  </si>
  <si>
    <r>
      <rPr>
        <sz val="16"/>
        <rFont val="方正仿宋_GBK"/>
        <charset val="134"/>
      </rPr>
      <t>沿河乡红岩村、文丰村等村开展竹笋新品种栽植</t>
    </r>
    <r>
      <rPr>
        <sz val="16"/>
        <rFont val="Times New Roman"/>
        <charset val="134"/>
      </rPr>
      <t>1500</t>
    </r>
    <r>
      <rPr>
        <sz val="16"/>
        <rFont val="方正仿宋_GBK"/>
        <charset val="134"/>
      </rPr>
      <t>亩</t>
    </r>
  </si>
  <si>
    <t>沿河乡红岩村、文丰村等村</t>
  </si>
  <si>
    <r>
      <rPr>
        <sz val="16"/>
        <rFont val="方正仿宋_GBK"/>
        <charset val="134"/>
      </rPr>
      <t>目实施可使沿河乡</t>
    </r>
    <r>
      <rPr>
        <sz val="16"/>
        <rFont val="Times New Roman"/>
        <charset val="134"/>
      </rPr>
      <t>365</t>
    </r>
    <r>
      <rPr>
        <sz val="16"/>
        <rFont val="方正仿宋_GBK"/>
        <charset val="134"/>
      </rPr>
      <t>人人均增加收入</t>
    </r>
    <r>
      <rPr>
        <sz val="16"/>
        <rFont val="Times New Roman"/>
        <charset val="134"/>
      </rPr>
      <t>800</t>
    </r>
    <r>
      <rPr>
        <sz val="16"/>
        <rFont val="方正仿宋_GBK"/>
        <charset val="134"/>
      </rPr>
      <t>元，其中脱贫户和监测对象</t>
    </r>
    <r>
      <rPr>
        <sz val="16"/>
        <rFont val="Times New Roman"/>
        <charset val="134"/>
      </rPr>
      <t>185</t>
    </r>
    <r>
      <rPr>
        <sz val="16"/>
        <rFont val="方正仿宋_GBK"/>
        <charset val="134"/>
      </rPr>
      <t>人，产业发展可持续</t>
    </r>
    <r>
      <rPr>
        <sz val="16"/>
        <rFont val="Times New Roman"/>
        <charset val="134"/>
      </rPr>
      <t>1</t>
    </r>
    <r>
      <rPr>
        <sz val="16"/>
        <rFont val="方正仿宋_GBK"/>
        <charset val="134"/>
      </rPr>
      <t>年</t>
    </r>
  </si>
  <si>
    <r>
      <rPr>
        <sz val="16"/>
        <rFont val="Times New Roman"/>
        <charset val="134"/>
      </rPr>
      <t>143</t>
    </r>
    <r>
      <rPr>
        <sz val="16"/>
        <rFont val="方正仿宋_GBK"/>
        <charset val="134"/>
      </rPr>
      <t>人参与前期项目确定会议、决议，</t>
    </r>
    <r>
      <rPr>
        <sz val="16"/>
        <rFont val="Times New Roman"/>
        <charset val="134"/>
      </rPr>
      <t>52</t>
    </r>
    <r>
      <rPr>
        <sz val="16"/>
        <rFont val="方正仿宋_GBK"/>
        <charset val="134"/>
      </rPr>
      <t>人参与入库项目的选择，通过笋竹栽植带动村民实现产业人均增收</t>
    </r>
    <r>
      <rPr>
        <sz val="16"/>
        <rFont val="Times New Roman"/>
        <charset val="134"/>
      </rPr>
      <t>800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t>
    </r>
  </si>
  <si>
    <r>
      <rPr>
        <sz val="16"/>
        <rFont val="Times New Roman"/>
        <charset val="134"/>
      </rPr>
      <t>200</t>
    </r>
    <r>
      <rPr>
        <sz val="16"/>
        <rFont val="方正仿宋_GBK"/>
        <charset val="134"/>
      </rPr>
      <t>元</t>
    </r>
    <r>
      <rPr>
        <sz val="16"/>
        <rFont val="Times New Roman"/>
        <charset val="134"/>
      </rPr>
      <t>/</t>
    </r>
    <r>
      <rPr>
        <sz val="16"/>
        <rFont val="方正仿宋_GBK"/>
        <charset val="134"/>
      </rPr>
      <t>亩</t>
    </r>
  </si>
  <si>
    <r>
      <rPr>
        <sz val="16"/>
        <rFont val="方正仿宋_GBK"/>
        <charset val="134"/>
      </rPr>
      <t>增加村民笋竹产业发展收入</t>
    </r>
    <r>
      <rPr>
        <sz val="16"/>
        <rFont val="Times New Roman"/>
        <charset val="134"/>
      </rPr>
      <t>800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t>
    </r>
  </si>
  <si>
    <r>
      <rPr>
        <sz val="16"/>
        <rFont val="Times New Roman"/>
        <charset val="134"/>
      </rPr>
      <t>365</t>
    </r>
    <r>
      <rPr>
        <sz val="16"/>
        <rFont val="方正仿宋_GBK"/>
        <charset val="134"/>
      </rPr>
      <t>人受益，其中脱贫户和监测对象</t>
    </r>
    <r>
      <rPr>
        <sz val="16"/>
        <rFont val="Times New Roman"/>
        <charset val="134"/>
      </rPr>
      <t>185</t>
    </r>
    <r>
      <rPr>
        <sz val="16"/>
        <rFont val="方正仿宋_GBK"/>
        <charset val="134"/>
      </rPr>
      <t>人</t>
    </r>
  </si>
  <si>
    <r>
      <rPr>
        <sz val="16"/>
        <rFont val="方正仿宋_GBK"/>
        <charset val="134"/>
      </rPr>
      <t>项目建成后使用年限达</t>
    </r>
    <r>
      <rPr>
        <sz val="16"/>
        <rFont val="Times New Roman"/>
        <charset val="134"/>
      </rPr>
      <t>1</t>
    </r>
    <r>
      <rPr>
        <sz val="16"/>
        <rFont val="方正仿宋_GBK"/>
        <charset val="134"/>
      </rPr>
      <t>年</t>
    </r>
  </si>
  <si>
    <r>
      <rPr>
        <sz val="16"/>
        <rFont val="方正仿宋_GBK"/>
        <charset val="134"/>
      </rPr>
      <t>所受益群众满意度达</t>
    </r>
    <r>
      <rPr>
        <sz val="16"/>
        <rFont val="Times New Roman"/>
        <charset val="134"/>
      </rPr>
      <t>98%</t>
    </r>
    <r>
      <rPr>
        <sz val="16"/>
        <rFont val="方正仿宋_GBK"/>
        <charset val="134"/>
      </rPr>
      <t>以上</t>
    </r>
  </si>
  <si>
    <r>
      <rPr>
        <sz val="16"/>
        <rFont val="方正仿宋_GBK"/>
        <charset val="134"/>
      </rPr>
      <t>城口县</t>
    </r>
    <r>
      <rPr>
        <sz val="16"/>
        <rFont val="Times New Roman"/>
        <charset val="134"/>
      </rPr>
      <t>2024</t>
    </r>
    <r>
      <rPr>
        <sz val="16"/>
        <rFont val="方正仿宋_GBK"/>
        <charset val="134"/>
      </rPr>
      <t>年沿河乡核桃技改管护项目（续建管护）</t>
    </r>
  </si>
  <si>
    <r>
      <rPr>
        <sz val="16"/>
        <rFont val="方正仿宋_GBK"/>
        <charset val="134"/>
      </rPr>
      <t>对沿河乡文丰村、柏树村约</t>
    </r>
    <r>
      <rPr>
        <sz val="16"/>
        <rFont val="Times New Roman"/>
        <charset val="134"/>
      </rPr>
      <t>200</t>
    </r>
    <r>
      <rPr>
        <sz val="16"/>
        <rFont val="方正仿宋_GBK"/>
        <charset val="134"/>
      </rPr>
      <t>亩核桃树进行修剪枝叶、施肥疏林、除草防虫等，通过养护管理，增加核桃产量，带动农户增加收入</t>
    </r>
  </si>
  <si>
    <t>沿河乡文丰村、柏树村</t>
  </si>
  <si>
    <r>
      <rPr>
        <sz val="16"/>
        <rFont val="方正仿宋_GBK"/>
        <charset val="134"/>
      </rPr>
      <t>项目实施可使沿河乡文丰村、柏树村</t>
    </r>
    <r>
      <rPr>
        <sz val="16"/>
        <rFont val="Times New Roman"/>
        <charset val="134"/>
      </rPr>
      <t>187</t>
    </r>
    <r>
      <rPr>
        <sz val="16"/>
        <rFont val="方正仿宋_GBK"/>
        <charset val="134"/>
      </rPr>
      <t>人人均增加收入</t>
    </r>
    <r>
      <rPr>
        <sz val="16"/>
        <rFont val="Times New Roman"/>
        <charset val="134"/>
      </rPr>
      <t>1000</t>
    </r>
    <r>
      <rPr>
        <sz val="16"/>
        <rFont val="方正仿宋_GBK"/>
        <charset val="134"/>
      </rPr>
      <t>元，其中脱贫户和监测对象</t>
    </r>
    <r>
      <rPr>
        <sz val="16"/>
        <rFont val="Times New Roman"/>
        <charset val="134"/>
      </rPr>
      <t>55</t>
    </r>
    <r>
      <rPr>
        <sz val="16"/>
        <rFont val="方正仿宋_GBK"/>
        <charset val="134"/>
      </rPr>
      <t>人，产业发展可持续</t>
    </r>
    <r>
      <rPr>
        <sz val="16"/>
        <rFont val="Times New Roman"/>
        <charset val="134"/>
      </rPr>
      <t>2</t>
    </r>
    <r>
      <rPr>
        <sz val="16"/>
        <rFont val="方正仿宋_GBK"/>
        <charset val="134"/>
      </rPr>
      <t>年</t>
    </r>
  </si>
  <si>
    <r>
      <rPr>
        <sz val="16"/>
        <rFont val="Times New Roman"/>
        <charset val="134"/>
      </rPr>
      <t>92</t>
    </r>
    <r>
      <rPr>
        <sz val="16"/>
        <rFont val="方正仿宋_GBK"/>
        <charset val="134"/>
      </rPr>
      <t>人参与前期项目确定会议、决议，</t>
    </r>
    <r>
      <rPr>
        <sz val="16"/>
        <rFont val="Times New Roman"/>
        <charset val="134"/>
      </rPr>
      <t>64</t>
    </r>
    <r>
      <rPr>
        <sz val="16"/>
        <rFont val="方正仿宋_GBK"/>
        <charset val="134"/>
      </rPr>
      <t>人参与入库项目的选择，通过核桃养护管理产业帮助村民实现人均增收</t>
    </r>
    <r>
      <rPr>
        <sz val="16"/>
        <rFont val="Times New Roman"/>
        <charset val="134"/>
      </rPr>
      <t>1000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t>
    </r>
  </si>
  <si>
    <r>
      <rPr>
        <sz val="16"/>
        <rFont val="方正仿宋_GBK"/>
        <charset val="134"/>
      </rPr>
      <t>对沿河乡文丰村、柏树村约</t>
    </r>
    <r>
      <rPr>
        <sz val="16"/>
        <rFont val="Times New Roman"/>
        <charset val="134"/>
      </rPr>
      <t>100</t>
    </r>
    <r>
      <rPr>
        <sz val="16"/>
        <rFont val="方正仿宋_GBK"/>
        <charset val="134"/>
      </rPr>
      <t>亩核桃树进行修剪枝叶、施肥疏林、除草防虫等，增加核桃产量，带动农户增加收入</t>
    </r>
  </si>
  <si>
    <r>
      <rPr>
        <sz val="16"/>
        <rFont val="方正仿宋_GBK"/>
        <charset val="134"/>
      </rPr>
      <t>对沿河乡文丰村、柏树村约</t>
    </r>
    <r>
      <rPr>
        <sz val="16"/>
        <rFont val="Times New Roman"/>
        <charset val="134"/>
      </rPr>
      <t>100</t>
    </r>
    <r>
      <rPr>
        <sz val="16"/>
        <rFont val="方正仿宋_GBK"/>
        <charset val="134"/>
      </rPr>
      <t>亩核桃树进行修剪枝叶、施肥疏林、除草防虫等</t>
    </r>
  </si>
  <si>
    <r>
      <rPr>
        <sz val="16"/>
        <rFont val="Times New Roman"/>
        <charset val="134"/>
      </rPr>
      <t>500</t>
    </r>
    <r>
      <rPr>
        <sz val="16"/>
        <rFont val="方正仿宋_GBK"/>
        <charset val="134"/>
      </rPr>
      <t>元</t>
    </r>
    <r>
      <rPr>
        <sz val="16"/>
        <rFont val="Times New Roman"/>
        <charset val="134"/>
      </rPr>
      <t>/</t>
    </r>
    <r>
      <rPr>
        <sz val="16"/>
        <rFont val="方正仿宋_GBK"/>
        <charset val="134"/>
      </rPr>
      <t>亩</t>
    </r>
  </si>
  <si>
    <r>
      <rPr>
        <sz val="16"/>
        <rFont val="方正仿宋_GBK"/>
        <charset val="134"/>
      </rPr>
      <t>增加村民核桃产业发展收入</t>
    </r>
    <r>
      <rPr>
        <sz val="16"/>
        <rFont val="Times New Roman"/>
        <charset val="134"/>
      </rPr>
      <t>1000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t>
    </r>
  </si>
  <si>
    <r>
      <rPr>
        <sz val="16"/>
        <rFont val="Times New Roman"/>
        <charset val="134"/>
      </rPr>
      <t>187</t>
    </r>
    <r>
      <rPr>
        <sz val="16"/>
        <rFont val="方正仿宋_GBK"/>
        <charset val="134"/>
      </rPr>
      <t>人受益，其中脱贫户和监测对象</t>
    </r>
    <r>
      <rPr>
        <sz val="16"/>
        <rFont val="Times New Roman"/>
        <charset val="134"/>
      </rPr>
      <t>55</t>
    </r>
    <r>
      <rPr>
        <sz val="16"/>
        <rFont val="方正仿宋_GBK"/>
        <charset val="134"/>
      </rPr>
      <t>人</t>
    </r>
  </si>
  <si>
    <r>
      <rPr>
        <sz val="16"/>
        <rFont val="方正仿宋_GBK"/>
        <charset val="134"/>
      </rPr>
      <t>项目建成后使用年限达</t>
    </r>
    <r>
      <rPr>
        <sz val="16"/>
        <rFont val="Times New Roman"/>
        <charset val="134"/>
      </rPr>
      <t>2</t>
    </r>
    <r>
      <rPr>
        <sz val="16"/>
        <rFont val="方正仿宋_GBK"/>
        <charset val="134"/>
      </rPr>
      <t>年</t>
    </r>
  </si>
  <si>
    <r>
      <rPr>
        <sz val="16"/>
        <rFont val="方正仿宋_GBK"/>
        <charset val="134"/>
      </rPr>
      <t>城口县</t>
    </r>
    <r>
      <rPr>
        <sz val="16"/>
        <rFont val="Times New Roman"/>
        <charset val="134"/>
      </rPr>
      <t>2023</t>
    </r>
    <r>
      <rPr>
        <sz val="16"/>
        <rFont val="方正仿宋_GBK"/>
        <charset val="134"/>
      </rPr>
      <t>年沿河乡笋竹加工提升项目</t>
    </r>
  </si>
  <si>
    <t>依托市场主体，在红岩村新建一条笋竹生产、加工、包装生产线</t>
  </si>
  <si>
    <t>沿河乡红岩村</t>
  </si>
  <si>
    <r>
      <rPr>
        <sz val="16"/>
        <rFont val="方正仿宋_GBK"/>
        <charset val="134"/>
      </rPr>
      <t>项目实施可使沿河乡红岩村</t>
    </r>
    <r>
      <rPr>
        <sz val="16"/>
        <rFont val="Times New Roman"/>
        <charset val="134"/>
      </rPr>
      <t>127</t>
    </r>
    <r>
      <rPr>
        <sz val="16"/>
        <rFont val="方正仿宋_GBK"/>
        <charset val="134"/>
      </rPr>
      <t>人人均增加收入</t>
    </r>
    <r>
      <rPr>
        <sz val="16"/>
        <rFont val="Times New Roman"/>
        <charset val="134"/>
      </rPr>
      <t>1500</t>
    </r>
    <r>
      <rPr>
        <sz val="16"/>
        <rFont val="方正仿宋_GBK"/>
        <charset val="134"/>
      </rPr>
      <t>元，其中脱贫户和监测对象</t>
    </r>
    <r>
      <rPr>
        <sz val="16"/>
        <rFont val="Times New Roman"/>
        <charset val="134"/>
      </rPr>
      <t>63</t>
    </r>
    <r>
      <rPr>
        <sz val="16"/>
        <rFont val="方正仿宋_GBK"/>
        <charset val="134"/>
      </rPr>
      <t>人，产业发展可持续</t>
    </r>
    <r>
      <rPr>
        <sz val="16"/>
        <rFont val="Times New Roman"/>
        <charset val="134"/>
      </rPr>
      <t>1</t>
    </r>
    <r>
      <rPr>
        <sz val="16"/>
        <rFont val="方正仿宋_GBK"/>
        <charset val="134"/>
      </rPr>
      <t>年</t>
    </r>
  </si>
  <si>
    <r>
      <rPr>
        <sz val="16"/>
        <rFont val="Times New Roman"/>
        <charset val="134"/>
      </rPr>
      <t>61</t>
    </r>
    <r>
      <rPr>
        <sz val="16"/>
        <rFont val="方正仿宋_GBK"/>
        <charset val="134"/>
      </rPr>
      <t>人参与前期项目确定会议、决议，</t>
    </r>
    <r>
      <rPr>
        <sz val="16"/>
        <rFont val="Times New Roman"/>
        <charset val="134"/>
      </rPr>
      <t>45</t>
    </r>
    <r>
      <rPr>
        <sz val="16"/>
        <rFont val="方正仿宋_GBK"/>
        <charset val="134"/>
      </rPr>
      <t>人参与入库项目的选择，通过发展笋竹产业帮助村民实现人均增收</t>
    </r>
    <r>
      <rPr>
        <sz val="16"/>
        <rFont val="Times New Roman"/>
        <charset val="134"/>
      </rPr>
      <t>1000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t>
    </r>
  </si>
  <si>
    <t>红岩村新建一条笋竹生产、加工、包装生产线</t>
  </si>
  <si>
    <r>
      <rPr>
        <sz val="16"/>
        <rFont val="方正仿宋_GBK"/>
        <charset val="134"/>
      </rPr>
      <t>成本控制在</t>
    </r>
    <r>
      <rPr>
        <sz val="16"/>
        <rFont val="Times New Roman"/>
        <charset val="134"/>
      </rPr>
      <t>50</t>
    </r>
    <r>
      <rPr>
        <sz val="16"/>
        <rFont val="方正仿宋_GBK"/>
        <charset val="134"/>
      </rPr>
      <t>万元以内</t>
    </r>
  </si>
  <si>
    <r>
      <rPr>
        <sz val="16"/>
        <rFont val="方正仿宋_GBK"/>
        <charset val="134"/>
      </rPr>
      <t>发展笋竹产业帮助村民实现人均增收</t>
    </r>
    <r>
      <rPr>
        <sz val="16"/>
        <rFont val="Times New Roman"/>
        <charset val="134"/>
      </rPr>
      <t>1000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t>
    </r>
  </si>
  <si>
    <r>
      <rPr>
        <sz val="16"/>
        <rFont val="Times New Roman"/>
        <charset val="134"/>
      </rPr>
      <t>127</t>
    </r>
    <r>
      <rPr>
        <sz val="16"/>
        <rFont val="方正仿宋_GBK"/>
        <charset val="134"/>
      </rPr>
      <t>人受益，其中脱贫户和监测对象</t>
    </r>
    <r>
      <rPr>
        <sz val="16"/>
        <rFont val="Times New Roman"/>
        <charset val="134"/>
      </rPr>
      <t>63</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</si>
  <si>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年沿河乡笋竹加工提升项目</t>
    </r>
  </si>
  <si>
    <r>
      <rPr>
        <sz val="16"/>
        <rFont val="方正仿宋_GBK"/>
        <charset val="0"/>
      </rPr>
      <t>依托市场主体，在红岩村新建一条笋竹生产、加工、包装生产线，实现笋竹年加工量</t>
    </r>
    <r>
      <rPr>
        <sz val="16"/>
        <rFont val="Times New Roman"/>
        <charset val="0"/>
      </rPr>
      <t>5000</t>
    </r>
    <r>
      <rPr>
        <sz val="16"/>
        <rFont val="方正仿宋_GBK"/>
        <charset val="0"/>
      </rPr>
      <t>斤以上</t>
    </r>
  </si>
  <si>
    <r>
      <rPr>
        <sz val="16"/>
        <rFont val="方正仿宋_GBK"/>
        <charset val="134"/>
      </rPr>
      <t>通过项目实施提高我乡笋竹加工生产能力，增加村集体经济组织收入，带动沿河乡红岩村</t>
    </r>
    <r>
      <rPr>
        <sz val="16"/>
        <rFont val="Times New Roman"/>
        <charset val="134"/>
      </rPr>
      <t>116</t>
    </r>
    <r>
      <rPr>
        <sz val="16"/>
        <rFont val="方正仿宋_GBK"/>
        <charset val="134"/>
      </rPr>
      <t>人人均增加收入</t>
    </r>
    <r>
      <rPr>
        <sz val="16"/>
        <rFont val="Times New Roman"/>
        <charset val="134"/>
      </rPr>
      <t>800</t>
    </r>
    <r>
      <rPr>
        <sz val="16"/>
        <rFont val="方正仿宋_GBK"/>
        <charset val="134"/>
      </rPr>
      <t>元每年，其中脱贫户和监测对象</t>
    </r>
    <r>
      <rPr>
        <sz val="16"/>
        <rFont val="Times New Roman"/>
        <charset val="134"/>
      </rPr>
      <t>20</t>
    </r>
    <r>
      <rPr>
        <sz val="16"/>
        <rFont val="方正仿宋_GBK"/>
        <charset val="134"/>
      </rPr>
      <t>余人，产业发展可持续</t>
    </r>
    <r>
      <rPr>
        <sz val="16"/>
        <rFont val="Times New Roman"/>
        <charset val="134"/>
      </rPr>
      <t>1</t>
    </r>
    <r>
      <rPr>
        <sz val="16"/>
        <rFont val="方正仿宋_GBK"/>
        <charset val="134"/>
      </rPr>
      <t>年</t>
    </r>
  </si>
  <si>
    <r>
      <rPr>
        <sz val="16"/>
        <rFont val="方正仿宋_GBK"/>
        <charset val="0"/>
      </rPr>
      <t>一、群众参与：</t>
    </r>
    <r>
      <rPr>
        <sz val="16"/>
        <rFont val="Times New Roman"/>
        <charset val="0"/>
      </rPr>
      <t>61</t>
    </r>
    <r>
      <rPr>
        <sz val="16"/>
        <rFont val="方正仿宋_GBK"/>
        <charset val="0"/>
      </rPr>
      <t>人参与前期项目确定会议、决议，</t>
    </r>
    <r>
      <rPr>
        <sz val="16"/>
        <rFont val="Times New Roman"/>
        <charset val="0"/>
      </rPr>
      <t>45</t>
    </r>
    <r>
      <rPr>
        <sz val="16"/>
        <rFont val="方正仿宋_GBK"/>
        <charset val="0"/>
      </rPr>
      <t>人参与入库项目的选择，</t>
    </r>
    <r>
      <rPr>
        <sz val="16"/>
        <rFont val="Times New Roman"/>
        <charset val="0"/>
      </rPr>
      <t>12</t>
    </r>
    <r>
      <rPr>
        <sz val="16"/>
        <rFont val="方正仿宋_GBK"/>
        <charset val="0"/>
      </rPr>
      <t>人参与项目实施过程中施工质量和资金使用的监督等。</t>
    </r>
    <r>
      <rPr>
        <sz val="16"/>
        <rFont val="Times New Roman"/>
        <charset val="0"/>
      </rPr>
      <t xml:space="preserve">                                                   
 </t>
    </r>
    <r>
      <rPr>
        <sz val="16"/>
        <rFont val="方正仿宋_GBK"/>
        <charset val="0"/>
      </rPr>
      <t>二、利益联结机制：</t>
    </r>
    <r>
      <rPr>
        <sz val="16"/>
        <rFont val="Times New Roman"/>
        <charset val="0"/>
      </rPr>
      <t>1.</t>
    </r>
    <r>
      <rPr>
        <sz val="16"/>
        <rFont val="方正仿宋_GBK"/>
        <charset val="0"/>
      </rPr>
      <t>通过发展笋竹产业帮助</t>
    </r>
    <r>
      <rPr>
        <sz val="16"/>
        <rFont val="Times New Roman"/>
        <charset val="0"/>
      </rPr>
      <t>116</t>
    </r>
    <r>
      <rPr>
        <sz val="16"/>
        <rFont val="方正仿宋_GBK"/>
        <charset val="0"/>
      </rPr>
      <t>人实现人均增收</t>
    </r>
    <r>
      <rPr>
        <sz val="16"/>
        <rFont val="Times New Roman"/>
        <charset val="0"/>
      </rPr>
      <t>800</t>
    </r>
    <r>
      <rPr>
        <sz val="16"/>
        <rFont val="方正仿宋_GBK"/>
        <charset val="0"/>
      </rPr>
      <t>元</t>
    </r>
    <r>
      <rPr>
        <sz val="16"/>
        <rFont val="Times New Roman"/>
        <charset val="0"/>
      </rPr>
      <t>/</t>
    </r>
    <r>
      <rPr>
        <sz val="16"/>
        <rFont val="方正仿宋_GBK"/>
        <charset val="0"/>
      </rPr>
      <t>人</t>
    </r>
    <r>
      <rPr>
        <sz val="16"/>
        <rFont val="Times New Roman"/>
        <charset val="0"/>
      </rPr>
      <t>•</t>
    </r>
    <r>
      <rPr>
        <sz val="16"/>
        <rFont val="方正仿宋_GBK"/>
        <charset val="0"/>
      </rPr>
      <t>年。</t>
    </r>
    <r>
      <rPr>
        <sz val="16"/>
        <rFont val="Times New Roman"/>
        <charset val="0"/>
      </rPr>
      <t>2.</t>
    </r>
    <r>
      <rPr>
        <sz val="16"/>
        <rFont val="方正仿宋_GBK"/>
        <charset val="0"/>
      </rPr>
      <t>通过项目扶持形成租赁资产，增加脱贫户</t>
    </r>
    <r>
      <rPr>
        <sz val="16"/>
        <rFont val="Times New Roman"/>
        <charset val="0"/>
      </rPr>
      <t>20</t>
    </r>
    <r>
      <rPr>
        <sz val="16"/>
        <rFont val="方正仿宋_GBK"/>
        <charset val="0"/>
      </rPr>
      <t>余人租赁性收入</t>
    </r>
    <r>
      <rPr>
        <sz val="16"/>
        <rFont val="Times New Roman"/>
        <charset val="0"/>
      </rPr>
      <t>300</t>
    </r>
    <r>
      <rPr>
        <sz val="16"/>
        <rFont val="方正仿宋_GBK"/>
        <charset val="0"/>
      </rPr>
      <t>元</t>
    </r>
    <r>
      <rPr>
        <sz val="16"/>
        <rFont val="Times New Roman"/>
        <charset val="0"/>
      </rPr>
      <t>/</t>
    </r>
    <r>
      <rPr>
        <sz val="16"/>
        <rFont val="方正仿宋_GBK"/>
        <charset val="0"/>
      </rPr>
      <t>人</t>
    </r>
    <r>
      <rPr>
        <sz val="16"/>
        <rFont val="Times New Roman"/>
        <charset val="0"/>
      </rPr>
      <t>•</t>
    </r>
    <r>
      <rPr>
        <sz val="16"/>
        <rFont val="方正仿宋_GBK"/>
        <charset val="0"/>
      </rPr>
      <t>年。</t>
    </r>
    <r>
      <rPr>
        <sz val="16"/>
        <rFont val="Times New Roman"/>
        <charset val="0"/>
      </rPr>
      <t>3.</t>
    </r>
    <r>
      <rPr>
        <sz val="16"/>
        <rFont val="方正仿宋_GBK"/>
        <charset val="0"/>
      </rPr>
      <t>提供就业岗位</t>
    </r>
    <r>
      <rPr>
        <sz val="16"/>
        <rFont val="Times New Roman"/>
        <charset val="0"/>
      </rPr>
      <t>20</t>
    </r>
    <r>
      <rPr>
        <sz val="16"/>
        <rFont val="方正仿宋_GBK"/>
        <charset val="0"/>
      </rPr>
      <t>余个，增加工资性收入</t>
    </r>
    <r>
      <rPr>
        <sz val="16"/>
        <rFont val="Times New Roman"/>
        <charset val="0"/>
      </rPr>
      <t>250</t>
    </r>
    <r>
      <rPr>
        <sz val="16"/>
        <rFont val="方正仿宋_GBK"/>
        <charset val="0"/>
      </rPr>
      <t>元人</t>
    </r>
    <r>
      <rPr>
        <sz val="16"/>
        <rFont val="Times New Roman"/>
        <charset val="0"/>
      </rPr>
      <t>•</t>
    </r>
    <r>
      <rPr>
        <sz val="16"/>
        <rFont val="方正仿宋_GBK"/>
        <charset val="0"/>
      </rPr>
      <t>天</t>
    </r>
    <r>
      <rPr>
        <sz val="16"/>
        <rFont val="Times New Roman"/>
        <charset val="0"/>
      </rPr>
      <t xml:space="preserve">                                           </t>
    </r>
  </si>
  <si>
    <r>
      <rPr>
        <sz val="16"/>
        <rFont val="方正仿宋_GBK"/>
        <charset val="0"/>
      </rPr>
      <t>成本控制在</t>
    </r>
    <r>
      <rPr>
        <sz val="16"/>
        <rFont val="Times New Roman"/>
        <charset val="0"/>
      </rPr>
      <t>50</t>
    </r>
    <r>
      <rPr>
        <sz val="16"/>
        <rFont val="方正仿宋_GBK"/>
        <charset val="0"/>
      </rPr>
      <t>万元以内</t>
    </r>
  </si>
  <si>
    <r>
      <rPr>
        <sz val="16"/>
        <rFont val="方正仿宋_GBK"/>
        <charset val="134"/>
      </rPr>
      <t>发展笋竹产业帮助村民实现人均增收</t>
    </r>
    <r>
      <rPr>
        <sz val="16"/>
        <rFont val="Times New Roman"/>
        <charset val="0"/>
      </rPr>
      <t>1000</t>
    </r>
    <r>
      <rPr>
        <sz val="16"/>
        <rFont val="方正仿宋_GBK"/>
        <charset val="134"/>
      </rPr>
      <t>元</t>
    </r>
    <r>
      <rPr>
        <sz val="16"/>
        <rFont val="Times New Roman"/>
        <charset val="0"/>
      </rPr>
      <t>/</t>
    </r>
    <r>
      <rPr>
        <sz val="16"/>
        <rFont val="方正仿宋_GBK"/>
        <charset val="134"/>
      </rPr>
      <t>人</t>
    </r>
    <r>
      <rPr>
        <sz val="16"/>
        <rFont val="Times New Roman"/>
        <charset val="0"/>
      </rPr>
      <t>•</t>
    </r>
    <r>
      <rPr>
        <sz val="16"/>
        <rFont val="方正仿宋_GBK"/>
        <charset val="134"/>
      </rPr>
      <t>年</t>
    </r>
  </si>
  <si>
    <r>
      <rPr>
        <sz val="16"/>
        <rFont val="方正仿宋_GBK"/>
        <charset val="134"/>
      </rPr>
      <t>受益脱贫人口</t>
    </r>
    <r>
      <rPr>
        <sz val="16"/>
        <rFont val="Times New Roman"/>
        <charset val="134"/>
      </rPr>
      <t>≥100</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</si>
  <si>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年沿河乡北坡村雷竹示范基地示范提升项目</t>
    </r>
  </si>
  <si>
    <r>
      <rPr>
        <sz val="16"/>
        <rFont val="方正仿宋_GBK"/>
        <charset val="134"/>
      </rPr>
      <t>通过以奖代补方式，以北坡村集体经济组织、供销社、专业合作社等为实施主体，对雷竹翻土、施肥、糠皮覆盖、钩梢等流程实施奖补，实施糠皮覆盖面积</t>
    </r>
    <r>
      <rPr>
        <sz val="16"/>
        <rFont val="Times New Roman"/>
        <charset val="134"/>
      </rPr>
      <t>100</t>
    </r>
    <r>
      <rPr>
        <sz val="16"/>
        <rFont val="方正仿宋_GBK"/>
        <charset val="134"/>
      </rPr>
      <t>亩，覆盖厚度</t>
    </r>
    <r>
      <rPr>
        <sz val="16"/>
        <rFont val="Times New Roman"/>
        <charset val="134"/>
      </rPr>
      <t>20cm</t>
    </r>
  </si>
  <si>
    <t>沿河乡北坡村</t>
  </si>
  <si>
    <r>
      <rPr>
        <sz val="16"/>
        <rFont val="方正仿宋_GBK"/>
        <charset val="134"/>
      </rPr>
      <t>项目实施有利于提高雷竹生产质量及效率，推动雷竹示范基地建设，帮助</t>
    </r>
    <r>
      <rPr>
        <sz val="16"/>
        <rFont val="Times New Roman"/>
        <charset val="134"/>
      </rPr>
      <t>85</t>
    </r>
    <r>
      <rPr>
        <sz val="16"/>
        <rFont val="方正仿宋_GBK"/>
        <charset val="134"/>
      </rPr>
      <t>人其中脱贫户和监测对象</t>
    </r>
    <r>
      <rPr>
        <sz val="16"/>
        <rFont val="Times New Roman"/>
        <charset val="134"/>
      </rPr>
      <t>41</t>
    </r>
    <r>
      <rPr>
        <sz val="16"/>
        <rFont val="方正仿宋_GBK"/>
        <charset val="134"/>
      </rPr>
      <t>人通过发展雷竹产业实现人均增收</t>
    </r>
    <r>
      <rPr>
        <sz val="16"/>
        <rFont val="Times New Roman"/>
        <charset val="134"/>
      </rPr>
      <t>800</t>
    </r>
    <r>
      <rPr>
        <sz val="16"/>
        <rFont val="方正仿宋_GBK"/>
        <charset val="134"/>
      </rPr>
      <t>元以上</t>
    </r>
  </si>
  <si>
    <r>
      <rPr>
        <sz val="16"/>
        <rFont val="Times New Roman"/>
        <charset val="134"/>
      </rPr>
      <t>51</t>
    </r>
    <r>
      <rPr>
        <sz val="16"/>
        <rFont val="方正仿宋_GBK"/>
        <charset val="134"/>
      </rPr>
      <t>人参与前期项目确定会议、决议，</t>
    </r>
    <r>
      <rPr>
        <sz val="16"/>
        <rFont val="Times New Roman"/>
        <charset val="134"/>
      </rPr>
      <t>28</t>
    </r>
    <r>
      <rPr>
        <sz val="16"/>
        <rFont val="方正仿宋_GBK"/>
        <charset val="134"/>
      </rPr>
      <t>人参与入库项目的选择，项目实施后可带动农户通过发展雷竹产业实现人均年增收</t>
    </r>
    <r>
      <rPr>
        <sz val="16"/>
        <rFont val="Times New Roman"/>
        <charset val="134"/>
      </rPr>
      <t>800</t>
    </r>
    <r>
      <rPr>
        <sz val="16"/>
        <rFont val="方正仿宋_GBK"/>
        <charset val="134"/>
      </rPr>
      <t>元以上</t>
    </r>
  </si>
  <si>
    <r>
      <rPr>
        <sz val="16"/>
        <rFont val="方正仿宋_GBK"/>
        <charset val="134"/>
      </rPr>
      <t>对雷竹翻土、施肥、糠皮覆盖、钩梢等流程实施奖补，实施糠皮覆盖面积</t>
    </r>
    <r>
      <rPr>
        <sz val="16"/>
        <rFont val="Times New Roman"/>
        <charset val="134"/>
      </rPr>
      <t>100</t>
    </r>
    <r>
      <rPr>
        <sz val="16"/>
        <rFont val="方正仿宋_GBK"/>
        <charset val="134"/>
      </rPr>
      <t>亩，覆盖厚度</t>
    </r>
    <r>
      <rPr>
        <sz val="16"/>
        <rFont val="Times New Roman"/>
        <charset val="134"/>
      </rPr>
      <t>20cm</t>
    </r>
  </si>
  <si>
    <r>
      <rPr>
        <sz val="16"/>
        <rFont val="Times New Roman"/>
        <charset val="134"/>
      </rPr>
      <t>3000</t>
    </r>
    <r>
      <rPr>
        <sz val="16"/>
        <rFont val="方正仿宋_GBK"/>
        <charset val="134"/>
      </rPr>
      <t>元</t>
    </r>
    <r>
      <rPr>
        <sz val="16"/>
        <rFont val="Times New Roman"/>
        <charset val="134"/>
      </rPr>
      <t>/</t>
    </r>
    <r>
      <rPr>
        <sz val="16"/>
        <rFont val="方正仿宋_GBK"/>
        <charset val="134"/>
      </rPr>
      <t>亩</t>
    </r>
  </si>
  <si>
    <r>
      <rPr>
        <sz val="16"/>
        <rFont val="方正仿宋_GBK"/>
        <charset val="134"/>
      </rPr>
      <t>增加村民雷竹产业发展收入</t>
    </r>
    <r>
      <rPr>
        <sz val="16"/>
        <rFont val="Times New Roman"/>
        <charset val="134"/>
      </rPr>
      <t>1000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t>
    </r>
  </si>
  <si>
    <r>
      <rPr>
        <sz val="16"/>
        <rFont val="Times New Roman"/>
        <charset val="134"/>
      </rPr>
      <t>85</t>
    </r>
    <r>
      <rPr>
        <sz val="16"/>
        <rFont val="方正仿宋_GBK"/>
        <charset val="134"/>
      </rPr>
      <t>人受益，其中脱贫户和监测对象</t>
    </r>
    <r>
      <rPr>
        <sz val="16"/>
        <rFont val="Times New Roman"/>
        <charset val="134"/>
      </rPr>
      <t>41</t>
    </r>
    <r>
      <rPr>
        <sz val="16"/>
        <rFont val="方正仿宋_GBK"/>
        <charset val="134"/>
      </rPr>
      <t>人</t>
    </r>
  </si>
  <si>
    <r>
      <rPr>
        <sz val="16"/>
        <rFont val="方正仿宋_GBK"/>
        <charset val="134"/>
      </rPr>
      <t>城口县沿河乡</t>
    </r>
    <r>
      <rPr>
        <sz val="16"/>
        <rFont val="Times New Roman"/>
        <charset val="134"/>
      </rPr>
      <t>2023</t>
    </r>
    <r>
      <rPr>
        <sz val="16"/>
        <rFont val="方正仿宋_GBK"/>
        <charset val="134"/>
      </rPr>
      <t>年北坡村</t>
    </r>
    <r>
      <rPr>
        <sz val="16"/>
        <rFont val="Times New Roman"/>
        <charset val="134"/>
      </rPr>
      <t>5</t>
    </r>
    <r>
      <rPr>
        <sz val="16"/>
        <rFont val="方正仿宋_GBK"/>
        <charset val="134"/>
      </rPr>
      <t>社自然村通硬化路工程</t>
    </r>
  </si>
  <si>
    <r>
      <rPr>
        <sz val="16"/>
        <rFont val="方正仿宋_GBK"/>
        <charset val="134"/>
      </rPr>
      <t>北坡村</t>
    </r>
    <r>
      <rPr>
        <sz val="16"/>
        <rFont val="Times New Roman"/>
        <charset val="134"/>
      </rPr>
      <t>5</t>
    </r>
    <r>
      <rPr>
        <sz val="16"/>
        <rFont val="方正仿宋_GBK"/>
        <charset val="134"/>
      </rPr>
      <t>组新建通畅路</t>
    </r>
    <r>
      <rPr>
        <sz val="16"/>
        <rFont val="Times New Roman"/>
        <charset val="134"/>
      </rPr>
      <t>5</t>
    </r>
    <r>
      <rPr>
        <sz val="16"/>
        <rFont val="方正仿宋_GBK"/>
        <charset val="134"/>
      </rPr>
      <t>公里</t>
    </r>
  </si>
  <si>
    <r>
      <rPr>
        <sz val="16"/>
        <rFont val="方正仿宋_GBK"/>
        <charset val="134"/>
      </rPr>
      <t>北坡村</t>
    </r>
    <r>
      <rPr>
        <sz val="16"/>
        <rFont val="Times New Roman"/>
        <charset val="134"/>
      </rPr>
      <t>5</t>
    </r>
    <r>
      <rPr>
        <sz val="16"/>
        <rFont val="方正仿宋_GBK"/>
        <charset val="134"/>
      </rPr>
      <t>组</t>
    </r>
  </si>
  <si>
    <r>
      <rPr>
        <sz val="16"/>
        <rFont val="方正仿宋_GBK"/>
        <charset val="134"/>
      </rPr>
      <t>通过新建通畅路，解决</t>
    </r>
    <r>
      <rPr>
        <sz val="16"/>
        <rFont val="Times New Roman"/>
        <charset val="134"/>
      </rPr>
      <t>146</t>
    </r>
    <r>
      <rPr>
        <sz val="16"/>
        <rFont val="方正仿宋_GBK"/>
        <charset val="134"/>
      </rPr>
      <t>户</t>
    </r>
    <r>
      <rPr>
        <sz val="16"/>
        <rFont val="Times New Roman"/>
        <charset val="134"/>
      </rPr>
      <t>427</t>
    </r>
    <r>
      <rPr>
        <sz val="16"/>
        <rFont val="方正仿宋_GBK"/>
        <charset val="134"/>
      </rPr>
      <t>人、其中脱贫户</t>
    </r>
    <r>
      <rPr>
        <sz val="16"/>
        <rFont val="Times New Roman"/>
        <charset val="134"/>
      </rPr>
      <t>47</t>
    </r>
    <r>
      <rPr>
        <sz val="16"/>
        <rFont val="方正仿宋_GBK"/>
        <charset val="134"/>
      </rPr>
      <t>户</t>
    </r>
    <r>
      <rPr>
        <sz val="16"/>
        <rFont val="Times New Roman"/>
        <charset val="134"/>
      </rPr>
      <t>144</t>
    </r>
    <r>
      <rPr>
        <sz val="16"/>
        <rFont val="方正仿宋_GBK"/>
        <charset val="134"/>
      </rPr>
      <t>人生产及出行不便问题，提高生产生活效率，提升群众满意度、幸福感</t>
    </r>
    <r>
      <rPr>
        <sz val="16"/>
        <rFont val="Times New Roman"/>
        <charset val="134"/>
      </rPr>
      <t>.</t>
    </r>
  </si>
  <si>
    <r>
      <rPr>
        <sz val="16"/>
        <rFont val="Times New Roman"/>
        <charset val="134"/>
      </rPr>
      <t>21</t>
    </r>
    <r>
      <rPr>
        <sz val="16"/>
        <rFont val="方正仿宋_GBK"/>
        <charset val="134"/>
      </rPr>
      <t>名群众参与项目前期申报，项目实施过程中能够吸纳当地部分群众参与务工，预计人均增收</t>
    </r>
    <r>
      <rPr>
        <sz val="16"/>
        <rFont val="Times New Roman"/>
        <charset val="134"/>
      </rPr>
      <t>4000</t>
    </r>
    <r>
      <rPr>
        <sz val="16"/>
        <rFont val="方正仿宋_GBK"/>
        <charset val="134"/>
      </rPr>
      <t>元以上。</t>
    </r>
  </si>
  <si>
    <r>
      <rPr>
        <sz val="16"/>
        <rFont val="方正仿宋_GBK"/>
        <charset val="134"/>
      </rPr>
      <t>北坡村</t>
    </r>
    <r>
      <rPr>
        <sz val="16"/>
        <rFont val="Times New Roman"/>
        <charset val="134"/>
      </rPr>
      <t>5</t>
    </r>
    <r>
      <rPr>
        <sz val="16"/>
        <rFont val="方正仿宋_GBK"/>
        <charset val="134"/>
      </rPr>
      <t>组新建通畅路</t>
    </r>
    <r>
      <rPr>
        <sz val="16"/>
        <rFont val="Times New Roman"/>
        <charset val="134"/>
      </rPr>
      <t>5</t>
    </r>
    <r>
      <rPr>
        <sz val="16"/>
        <rFont val="方正仿宋_GBK"/>
        <charset val="134"/>
      </rPr>
      <t>公里，解决</t>
    </r>
    <r>
      <rPr>
        <sz val="16"/>
        <rFont val="Times New Roman"/>
        <charset val="134"/>
      </rPr>
      <t>86</t>
    </r>
    <r>
      <rPr>
        <sz val="16"/>
        <rFont val="方正仿宋_GBK"/>
        <charset val="134"/>
      </rPr>
      <t>户</t>
    </r>
    <r>
      <rPr>
        <sz val="16"/>
        <rFont val="Times New Roman"/>
        <charset val="134"/>
      </rPr>
      <t>257</t>
    </r>
    <r>
      <rPr>
        <sz val="16"/>
        <rFont val="方正仿宋_GBK"/>
        <charset val="134"/>
      </rPr>
      <t>人、其中脱贫户</t>
    </r>
    <r>
      <rPr>
        <sz val="16"/>
        <rFont val="Times New Roman"/>
        <charset val="134"/>
      </rPr>
      <t>21</t>
    </r>
    <r>
      <rPr>
        <sz val="16"/>
        <rFont val="方正仿宋_GBK"/>
        <charset val="134"/>
      </rPr>
      <t>户</t>
    </r>
    <r>
      <rPr>
        <sz val="16"/>
        <rFont val="Times New Roman"/>
        <charset val="134"/>
      </rPr>
      <t>64</t>
    </r>
    <r>
      <rPr>
        <sz val="16"/>
        <rFont val="方正仿宋_GBK"/>
        <charset val="134"/>
      </rPr>
      <t>人生产及出行不便问题，吸纳当地部分群众参与务工，预计人均增收</t>
    </r>
    <r>
      <rPr>
        <sz val="16"/>
        <rFont val="Times New Roman"/>
        <charset val="134"/>
      </rPr>
      <t>4000</t>
    </r>
    <r>
      <rPr>
        <sz val="16"/>
        <rFont val="方正仿宋_GBK"/>
        <charset val="134"/>
      </rPr>
      <t>元以上。</t>
    </r>
  </si>
  <si>
    <r>
      <rPr>
        <sz val="16"/>
        <rFont val="方正仿宋_GBK"/>
        <charset val="134"/>
      </rPr>
      <t>新建通畅路</t>
    </r>
    <r>
      <rPr>
        <sz val="16"/>
        <rFont val="Times New Roman"/>
        <charset val="134"/>
      </rPr>
      <t>5</t>
    </r>
    <r>
      <rPr>
        <sz val="16"/>
        <rFont val="方正仿宋_GBK"/>
        <charset val="134"/>
      </rPr>
      <t>公里</t>
    </r>
  </si>
  <si>
    <r>
      <rPr>
        <sz val="16"/>
        <rFont val="方正仿宋_GBK"/>
        <charset val="134"/>
      </rPr>
      <t>吸纳当地部分群众参与务工，预计人均增收</t>
    </r>
    <r>
      <rPr>
        <sz val="16"/>
        <rFont val="Times New Roman"/>
        <charset val="134"/>
      </rPr>
      <t>4000</t>
    </r>
    <r>
      <rPr>
        <sz val="16"/>
        <rFont val="方正仿宋_GBK"/>
        <charset val="134"/>
      </rPr>
      <t>元以上。</t>
    </r>
  </si>
  <si>
    <r>
      <rPr>
        <sz val="16"/>
        <rFont val="Times New Roman"/>
        <charset val="134"/>
      </rPr>
      <t>427</t>
    </r>
    <r>
      <rPr>
        <sz val="16"/>
        <rFont val="方正仿宋_GBK"/>
        <charset val="134"/>
      </rPr>
      <t>名群众受益</t>
    </r>
  </si>
  <si>
    <r>
      <rPr>
        <sz val="16"/>
        <rFont val="Times New Roman"/>
        <charset val="134"/>
      </rPr>
      <t>427</t>
    </r>
    <r>
      <rPr>
        <sz val="16"/>
        <rFont val="方正仿宋_GBK"/>
        <charset val="134"/>
      </rPr>
      <t>人</t>
    </r>
  </si>
  <si>
    <r>
      <rPr>
        <sz val="16"/>
        <rFont val="Times New Roman"/>
        <charset val="134"/>
      </rPr>
      <t>144</t>
    </r>
    <r>
      <rPr>
        <sz val="16"/>
        <rFont val="方正仿宋_GBK"/>
        <charset val="134"/>
      </rPr>
      <t>人</t>
    </r>
  </si>
  <si>
    <r>
      <rPr>
        <sz val="16"/>
        <rFont val="方正仿宋_GBK"/>
        <charset val="0"/>
      </rPr>
      <t>城口县</t>
    </r>
    <r>
      <rPr>
        <sz val="16"/>
        <rFont val="Times New Roman"/>
        <charset val="0"/>
      </rPr>
      <t>2024</t>
    </r>
    <r>
      <rPr>
        <sz val="16"/>
        <rFont val="方正仿宋_GBK"/>
        <charset val="0"/>
      </rPr>
      <t>年沿河乡文丰村人饮设施抢险修复项目</t>
    </r>
  </si>
  <si>
    <r>
      <rPr>
        <sz val="16"/>
        <rFont val="方正仿宋_GBK"/>
        <charset val="0"/>
      </rPr>
      <t>对沿河乡文丰村因自然灾害导致的人饮设施损毁实施抢险修复，新建</t>
    </r>
    <r>
      <rPr>
        <sz val="16"/>
        <rFont val="Times New Roman"/>
        <charset val="0"/>
      </rPr>
      <t>3</t>
    </r>
    <r>
      <rPr>
        <sz val="16"/>
        <rFont val="方正仿宋_GBK"/>
        <charset val="0"/>
      </rPr>
      <t>立方米蓄水池</t>
    </r>
    <r>
      <rPr>
        <sz val="16"/>
        <rFont val="Times New Roman"/>
        <charset val="0"/>
      </rPr>
      <t>2-3</t>
    </r>
    <r>
      <rPr>
        <sz val="16"/>
        <rFont val="方正仿宋_GBK"/>
        <charset val="0"/>
      </rPr>
      <t>个、净水池</t>
    </r>
    <r>
      <rPr>
        <sz val="16"/>
        <rFont val="Times New Roman"/>
        <charset val="0"/>
      </rPr>
      <t>1</t>
    </r>
    <r>
      <rPr>
        <sz val="16"/>
        <rFont val="方正仿宋_GBK"/>
        <charset val="0"/>
      </rPr>
      <t>个、铺设</t>
    </r>
    <r>
      <rPr>
        <sz val="16"/>
        <rFont val="Times New Roman"/>
        <charset val="0"/>
      </rPr>
      <t>DN110PE</t>
    </r>
    <r>
      <rPr>
        <sz val="16"/>
        <rFont val="方正仿宋_GBK"/>
        <charset val="0"/>
      </rPr>
      <t>管道</t>
    </r>
    <r>
      <rPr>
        <sz val="16"/>
        <rFont val="Times New Roman"/>
        <charset val="0"/>
      </rPr>
      <t>300</t>
    </r>
    <r>
      <rPr>
        <sz val="16"/>
        <rFont val="方正仿宋_GBK"/>
        <charset val="0"/>
      </rPr>
      <t>余米、</t>
    </r>
    <r>
      <rPr>
        <sz val="16"/>
        <rFont val="Times New Roman"/>
        <charset val="0"/>
      </rPr>
      <t>DN90PE</t>
    </r>
    <r>
      <rPr>
        <sz val="16"/>
        <rFont val="方正仿宋_GBK"/>
        <charset val="0"/>
      </rPr>
      <t>管道</t>
    </r>
    <r>
      <rPr>
        <sz val="16"/>
        <rFont val="Times New Roman"/>
        <charset val="0"/>
      </rPr>
      <t>200</t>
    </r>
    <r>
      <rPr>
        <sz val="16"/>
        <rFont val="方正仿宋_GBK"/>
        <charset val="0"/>
      </rPr>
      <t>余米，新建拦水坝</t>
    </r>
    <r>
      <rPr>
        <sz val="16"/>
        <rFont val="Times New Roman"/>
        <charset val="0"/>
      </rPr>
      <t>10</t>
    </r>
    <r>
      <rPr>
        <sz val="16"/>
        <rFont val="方正仿宋_GBK"/>
        <charset val="0"/>
      </rPr>
      <t>余米</t>
    </r>
  </si>
  <si>
    <t>沿河乡文丰村</t>
  </si>
  <si>
    <r>
      <rPr>
        <sz val="16"/>
        <rFont val="方正仿宋_GBK"/>
        <charset val="0"/>
      </rPr>
      <t>通过项目实施可解决沿河乡文丰村</t>
    </r>
    <r>
      <rPr>
        <sz val="16"/>
        <rFont val="Times New Roman"/>
        <charset val="0"/>
      </rPr>
      <t>83</t>
    </r>
    <r>
      <rPr>
        <sz val="16"/>
        <rFont val="方正仿宋_GBK"/>
        <charset val="0"/>
      </rPr>
      <t>人（其中脱贫户和监测对象</t>
    </r>
    <r>
      <rPr>
        <sz val="16"/>
        <rFont val="Times New Roman"/>
        <charset val="0"/>
      </rPr>
      <t>20</t>
    </r>
    <r>
      <rPr>
        <sz val="16"/>
        <rFont val="方正仿宋_GBK"/>
        <charset val="0"/>
      </rPr>
      <t>余人）安全饮水问题，消除饮水安全隐患，享受安全饮水到户，不断提高辖区饮水保供能力，提高村民的生产生活质量。</t>
    </r>
  </si>
  <si>
    <r>
      <rPr>
        <sz val="16"/>
        <rFont val="方正仿宋_GBK"/>
        <charset val="0"/>
      </rPr>
      <t>一、群众参与：</t>
    </r>
    <r>
      <rPr>
        <sz val="16"/>
        <rFont val="Times New Roman"/>
        <charset val="0"/>
      </rPr>
      <t>31</t>
    </r>
    <r>
      <rPr>
        <sz val="16"/>
        <rFont val="方正仿宋_GBK"/>
        <charset val="0"/>
      </rPr>
      <t>人参与前期项目确定会议、决议，</t>
    </r>
    <r>
      <rPr>
        <sz val="16"/>
        <rFont val="Times New Roman"/>
        <charset val="0"/>
      </rPr>
      <t>25</t>
    </r>
    <r>
      <rPr>
        <sz val="16"/>
        <rFont val="方正仿宋_GBK"/>
        <charset val="0"/>
      </rPr>
      <t>人参与入库项目的选择，</t>
    </r>
    <r>
      <rPr>
        <sz val="16"/>
        <rFont val="Times New Roman"/>
        <charset val="0"/>
      </rPr>
      <t>9</t>
    </r>
    <r>
      <rPr>
        <sz val="16"/>
        <rFont val="方正仿宋_GBK"/>
        <charset val="0"/>
      </rPr>
      <t>人参与项目实施过程中资金使用和物资采购的监督等。</t>
    </r>
    <r>
      <rPr>
        <sz val="16"/>
        <rFont val="Times New Roman"/>
        <charset val="0"/>
      </rPr>
      <t xml:space="preserve">                                                                                  </t>
    </r>
    <r>
      <rPr>
        <sz val="16"/>
        <rFont val="方正仿宋_GBK"/>
        <charset val="0"/>
      </rPr>
      <t>二、利益联结机制：</t>
    </r>
    <r>
      <rPr>
        <sz val="16"/>
        <rFont val="Times New Roman"/>
        <charset val="0"/>
      </rPr>
      <t>1.</t>
    </r>
    <r>
      <rPr>
        <sz val="16"/>
        <rFont val="方正仿宋_GBK"/>
        <charset val="0"/>
      </rPr>
      <t>提供就业岗位</t>
    </r>
    <r>
      <rPr>
        <sz val="16"/>
        <rFont val="Times New Roman"/>
        <charset val="0"/>
      </rPr>
      <t>10</t>
    </r>
    <r>
      <rPr>
        <sz val="16"/>
        <rFont val="方正仿宋_GBK"/>
        <charset val="0"/>
      </rPr>
      <t>余个，增加工资性收入平均</t>
    </r>
    <r>
      <rPr>
        <sz val="16"/>
        <rFont val="Times New Roman"/>
        <charset val="0"/>
      </rPr>
      <t>200</t>
    </r>
    <r>
      <rPr>
        <sz val="16"/>
        <rFont val="方正仿宋_GBK"/>
        <charset val="0"/>
      </rPr>
      <t>元人</t>
    </r>
    <r>
      <rPr>
        <sz val="16"/>
        <rFont val="Times New Roman"/>
        <charset val="0"/>
      </rPr>
      <t>•</t>
    </r>
    <r>
      <rPr>
        <sz val="16"/>
        <rFont val="方正仿宋_GBK"/>
        <charset val="0"/>
      </rPr>
      <t>天</t>
    </r>
    <r>
      <rPr>
        <sz val="16"/>
        <rFont val="Times New Roman"/>
        <charset val="0"/>
      </rPr>
      <t xml:space="preserve"> </t>
    </r>
    <r>
      <rPr>
        <sz val="16"/>
        <rFont val="方正仿宋_GBK"/>
        <charset val="0"/>
      </rPr>
      <t>。</t>
    </r>
    <r>
      <rPr>
        <sz val="16"/>
        <rFont val="Times New Roman"/>
        <charset val="0"/>
      </rPr>
      <t>2.</t>
    </r>
    <r>
      <rPr>
        <sz val="16"/>
        <rFont val="方正仿宋_GBK"/>
        <charset val="0"/>
      </rPr>
      <t>通过维修损毁人饮设施，消除</t>
    </r>
    <r>
      <rPr>
        <sz val="16"/>
        <rFont val="Times New Roman"/>
        <charset val="0"/>
      </rPr>
      <t>83</t>
    </r>
    <r>
      <rPr>
        <sz val="16"/>
        <rFont val="方正仿宋_GBK"/>
        <charset val="0"/>
      </rPr>
      <t>人饮水安全隐患，提高群众满意度</t>
    </r>
  </si>
  <si>
    <t>对沿河乡文丰村因自然灾害导致的人饮设施损毁实施抢险修复</t>
  </si>
  <si>
    <r>
      <rPr>
        <sz val="16"/>
        <rFont val="方正仿宋_GBK"/>
        <charset val="0"/>
      </rPr>
      <t>项目实施过程中能够吸纳当地部分群众参与务工，实现务工增收人均</t>
    </r>
    <r>
      <rPr>
        <sz val="16"/>
        <rFont val="Times New Roman"/>
        <charset val="0"/>
      </rPr>
      <t>2000</t>
    </r>
    <r>
      <rPr>
        <sz val="16"/>
        <rFont val="方正仿宋_GBK"/>
        <charset val="0"/>
      </rPr>
      <t>元以上</t>
    </r>
  </si>
  <si>
    <r>
      <rPr>
        <sz val="16"/>
        <rFont val="方正仿宋_GBK"/>
        <charset val="134"/>
      </rPr>
      <t>城口县</t>
    </r>
    <r>
      <rPr>
        <sz val="16"/>
        <rFont val="Times New Roman"/>
        <charset val="134"/>
      </rPr>
      <t>2024</t>
    </r>
    <r>
      <rPr>
        <sz val="16"/>
        <rFont val="方正仿宋_GBK"/>
        <charset val="134"/>
      </rPr>
      <t>年沿河乡积分兑现制度改补为奖项目</t>
    </r>
  </si>
  <si>
    <r>
      <rPr>
        <sz val="16"/>
        <rFont val="方正仿宋_GBK"/>
        <charset val="134"/>
      </rPr>
      <t>用于全乡</t>
    </r>
    <r>
      <rPr>
        <sz val="16"/>
        <rFont val="Times New Roman"/>
        <charset val="134"/>
      </rPr>
      <t>6</t>
    </r>
    <r>
      <rPr>
        <sz val="16"/>
        <rFont val="方正仿宋_GBK"/>
        <charset val="134"/>
      </rPr>
      <t>个村开展乡风文明建设积分兑换，每个村积分超市各</t>
    </r>
    <r>
      <rPr>
        <sz val="16"/>
        <rFont val="Times New Roman"/>
        <charset val="134"/>
      </rPr>
      <t>2</t>
    </r>
    <r>
      <rPr>
        <sz val="16"/>
        <rFont val="方正仿宋_GBK"/>
        <charset val="134"/>
      </rPr>
      <t>万元采购物资，围绕整治环境卫生、参与集体公益活动、遵纪守法、遵守公序良俗等内容设置积分，根据积分兑现奖励物资，大约开展</t>
    </r>
    <r>
      <rPr>
        <sz val="16"/>
        <rFont val="Times New Roman"/>
        <charset val="134"/>
      </rPr>
      <t>10</t>
    </r>
    <r>
      <rPr>
        <sz val="16"/>
        <rFont val="方正仿宋_GBK"/>
        <charset val="134"/>
      </rPr>
      <t>场以上的兑换活动。通过</t>
    </r>
    <r>
      <rPr>
        <sz val="16"/>
        <rFont val="Times New Roman"/>
        <charset val="134"/>
      </rPr>
      <t>“</t>
    </r>
    <r>
      <rPr>
        <sz val="16"/>
        <rFont val="方正仿宋_GBK"/>
        <charset val="134"/>
      </rPr>
      <t>以奖代补</t>
    </r>
    <r>
      <rPr>
        <sz val="16"/>
        <rFont val="Times New Roman"/>
        <charset val="134"/>
      </rPr>
      <t>”</t>
    </r>
    <r>
      <rPr>
        <sz val="16"/>
        <rFont val="方正仿宋_GBK"/>
        <charset val="134"/>
      </rPr>
      <t>形式激励群众积极参与公益事业志愿服务助力治理有效，形成了乡风引领、文明共建、全民参与、齐抓共管的新风尚。</t>
    </r>
  </si>
  <si>
    <r>
      <rPr>
        <sz val="16"/>
        <rFont val="方正仿宋_GBK"/>
        <charset val="134"/>
      </rPr>
      <t>城口县沿河乡</t>
    </r>
    <r>
      <rPr>
        <sz val="16"/>
        <rFont val="Times New Roman"/>
        <charset val="134"/>
      </rPr>
      <t>6</t>
    </r>
    <r>
      <rPr>
        <sz val="16"/>
        <rFont val="方正仿宋_GBK"/>
        <charset val="134"/>
      </rPr>
      <t>个村</t>
    </r>
  </si>
  <si>
    <r>
      <rPr>
        <sz val="16"/>
        <rFont val="方正仿宋_GBK"/>
        <charset val="134"/>
      </rPr>
      <t>通过</t>
    </r>
    <r>
      <rPr>
        <sz val="16"/>
        <rFont val="Times New Roman"/>
        <charset val="134"/>
      </rPr>
      <t>“</t>
    </r>
    <r>
      <rPr>
        <sz val="16"/>
        <rFont val="方正仿宋_GBK"/>
        <charset val="134"/>
      </rPr>
      <t>以奖代补</t>
    </r>
    <r>
      <rPr>
        <sz val="16"/>
        <rFont val="Times New Roman"/>
        <charset val="134"/>
      </rPr>
      <t>”</t>
    </r>
    <r>
      <rPr>
        <sz val="16"/>
        <rFont val="方正仿宋_GBK"/>
        <charset val="134"/>
      </rPr>
      <t>形式，以新时代文明实践</t>
    </r>
    <r>
      <rPr>
        <sz val="16"/>
        <rFont val="Times New Roman"/>
        <charset val="134"/>
      </rPr>
      <t>“</t>
    </r>
    <r>
      <rPr>
        <sz val="16"/>
        <rFont val="方正仿宋_GBK"/>
        <charset val="134"/>
      </rPr>
      <t>积分超市</t>
    </r>
    <r>
      <rPr>
        <sz val="16"/>
        <rFont val="Times New Roman"/>
        <charset val="134"/>
      </rPr>
      <t>”</t>
    </r>
    <r>
      <rPr>
        <sz val="16"/>
        <rFont val="方正仿宋_GBK"/>
        <charset val="134"/>
      </rPr>
      <t>为载体，发挥积分兑换物品的激励杠杆作用，激发全乡</t>
    </r>
    <r>
      <rPr>
        <sz val="16"/>
        <rFont val="Times New Roman"/>
        <charset val="134"/>
      </rPr>
      <t>416</t>
    </r>
    <r>
      <rPr>
        <sz val="16"/>
        <rFont val="方正仿宋_GBK"/>
        <charset val="134"/>
      </rPr>
      <t>人参与美丽乡村建设的积极性，为推进乡风文明、促进乡村振兴提供精神动力，推动乡村治理、乡风文明、文化振兴，培育和践行社会主义核心价值观。</t>
    </r>
  </si>
  <si>
    <r>
      <rPr>
        <sz val="16"/>
        <rFont val="方正仿宋_GBK"/>
        <charset val="134"/>
      </rPr>
      <t>一、群众参与：</t>
    </r>
    <r>
      <rPr>
        <sz val="16"/>
        <rFont val="Times New Roman"/>
        <charset val="134"/>
      </rPr>
      <t>46</t>
    </r>
    <r>
      <rPr>
        <sz val="16"/>
        <rFont val="方正仿宋_GBK"/>
        <charset val="134"/>
      </rPr>
      <t>人参与前期项目确定会议、决议，</t>
    </r>
    <r>
      <rPr>
        <sz val="16"/>
        <rFont val="Times New Roman"/>
        <charset val="134"/>
      </rPr>
      <t>25</t>
    </r>
    <r>
      <rPr>
        <sz val="16"/>
        <rFont val="方正仿宋_GBK"/>
        <charset val="134"/>
      </rPr>
      <t>人参与入库项目的选择。</t>
    </r>
    <r>
      <rPr>
        <sz val="16"/>
        <rFont val="Times New Roman"/>
        <charset val="134"/>
      </rPr>
      <t>30</t>
    </r>
    <r>
      <rPr>
        <sz val="16"/>
        <rFont val="方正仿宋_GBK"/>
        <charset val="134"/>
      </rPr>
      <t>人参与项目实施过程中资金使用和物资采购的监督等。</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通过积分和物品兑换，使</t>
    </r>
    <r>
      <rPr>
        <sz val="16"/>
        <rFont val="Times New Roman"/>
        <charset val="134"/>
      </rPr>
      <t>416</t>
    </r>
    <r>
      <rPr>
        <sz val="16"/>
        <rFont val="方正仿宋_GBK"/>
        <charset val="134"/>
      </rPr>
      <t>人均增收</t>
    </r>
    <r>
      <rPr>
        <sz val="16"/>
        <rFont val="Times New Roman"/>
        <charset val="134"/>
      </rPr>
      <t>50</t>
    </r>
    <r>
      <rPr>
        <sz val="16"/>
        <rFont val="方正仿宋_GBK"/>
        <charset val="134"/>
      </rPr>
      <t>元。</t>
    </r>
    <r>
      <rPr>
        <sz val="16"/>
        <rFont val="Times New Roman"/>
        <charset val="134"/>
      </rPr>
      <t>2</t>
    </r>
    <r>
      <rPr>
        <sz val="16"/>
        <rFont val="方正仿宋_GBK"/>
        <charset val="134"/>
      </rPr>
      <t>、。可以引导群众参与宣讲学习、村社公益事业、志恩服务活动等，养成良好文明习惯、遵纪守法、传承传统美德、破除陈规陋习、增强村民凝聚力、做有理想、有道德、有文化、有纪律的新型农民。</t>
    </r>
  </si>
  <si>
    <r>
      <rPr>
        <sz val="16"/>
        <rFont val="方正仿宋_GBK"/>
        <charset val="134"/>
      </rPr>
      <t>全乡</t>
    </r>
    <r>
      <rPr>
        <sz val="16"/>
        <rFont val="Times New Roman"/>
        <charset val="134"/>
      </rPr>
      <t>6</t>
    </r>
    <r>
      <rPr>
        <sz val="16"/>
        <rFont val="方正仿宋_GBK"/>
        <charset val="134"/>
      </rPr>
      <t>个村，每个村</t>
    </r>
    <r>
      <rPr>
        <sz val="16"/>
        <rFont val="Times New Roman"/>
        <charset val="134"/>
      </rPr>
      <t>2</t>
    </r>
    <r>
      <rPr>
        <sz val="16"/>
        <rFont val="方正仿宋_GBK"/>
        <charset val="134"/>
      </rPr>
      <t>万元用于新时代文明实践积分超市积分兑换</t>
    </r>
  </si>
  <si>
    <r>
      <rPr>
        <sz val="16"/>
        <rFont val="Times New Roman"/>
        <charset val="0"/>
      </rPr>
      <t>2</t>
    </r>
    <r>
      <rPr>
        <sz val="16"/>
        <rFont val="方正仿宋_GBK"/>
        <charset val="134"/>
      </rPr>
      <t>万元</t>
    </r>
    <r>
      <rPr>
        <sz val="16"/>
        <rFont val="Times New Roman"/>
        <charset val="0"/>
      </rPr>
      <t>/</t>
    </r>
    <r>
      <rPr>
        <sz val="16"/>
        <rFont val="方正仿宋_GBK"/>
        <charset val="134"/>
      </rPr>
      <t>村</t>
    </r>
  </si>
  <si>
    <r>
      <rPr>
        <sz val="16"/>
        <rFont val="方正仿宋_GBK"/>
        <charset val="0"/>
      </rPr>
      <t>减少群众生活成本支出</t>
    </r>
    <r>
      <rPr>
        <sz val="16"/>
        <rFont val="Times New Roman"/>
        <charset val="0"/>
      </rPr>
      <t>30</t>
    </r>
    <r>
      <rPr>
        <sz val="16"/>
        <rFont val="方正仿宋_GBK"/>
        <charset val="0"/>
      </rPr>
      <t>万元</t>
    </r>
  </si>
  <si>
    <r>
      <rPr>
        <sz val="16"/>
        <rFont val="方正仿宋_GBK"/>
        <charset val="134"/>
      </rPr>
      <t>受益脱贫人口</t>
    </r>
    <r>
      <rPr>
        <sz val="16"/>
        <rFont val="Times New Roman"/>
        <charset val="134"/>
      </rPr>
      <t>≥700</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</si>
  <si>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年左岚乡魔芋产业示范提升基地项目</t>
    </r>
  </si>
  <si>
    <r>
      <rPr>
        <sz val="16"/>
        <rFont val="方正仿宋_GBK"/>
        <charset val="134"/>
      </rPr>
      <t>在全乡</t>
    </r>
    <r>
      <rPr>
        <sz val="16"/>
        <rFont val="Times New Roman"/>
        <charset val="134"/>
      </rPr>
      <t>6</t>
    </r>
    <r>
      <rPr>
        <sz val="16"/>
        <rFont val="方正仿宋_GBK"/>
        <charset val="134"/>
      </rPr>
      <t>个村新发展魔芋产业</t>
    </r>
    <r>
      <rPr>
        <sz val="16"/>
        <rFont val="Times New Roman"/>
        <charset val="134"/>
      </rPr>
      <t>1000</t>
    </r>
    <r>
      <rPr>
        <sz val="16"/>
        <rFont val="方正仿宋_GBK"/>
        <charset val="134"/>
      </rPr>
      <t>亩。</t>
    </r>
  </si>
  <si>
    <t>左岚乡幸福村、大坝村、齐心村、东风村、左岸村、胜利村</t>
  </si>
  <si>
    <r>
      <rPr>
        <sz val="16"/>
        <rFont val="方正仿宋_GBK"/>
        <charset val="134"/>
      </rPr>
      <t>通过利用闲置土地发展魔芋种植，起到示范带头作用，增长群众产业发展积极性和收入。受益群众</t>
    </r>
    <r>
      <rPr>
        <sz val="16"/>
        <rFont val="Times New Roman"/>
        <charset val="134"/>
      </rPr>
      <t>2000</t>
    </r>
    <r>
      <rPr>
        <sz val="16"/>
        <rFont val="方正仿宋_GBK"/>
        <charset val="134"/>
      </rPr>
      <t>余人，其中脱贫人口</t>
    </r>
    <r>
      <rPr>
        <sz val="16"/>
        <rFont val="Times New Roman"/>
        <charset val="134"/>
      </rPr>
      <t>500</t>
    </r>
    <r>
      <rPr>
        <sz val="16"/>
        <rFont val="方正仿宋_GBK"/>
        <charset val="134"/>
      </rPr>
      <t>余人，监测对象</t>
    </r>
    <r>
      <rPr>
        <sz val="16"/>
        <rFont val="Times New Roman"/>
        <charset val="134"/>
      </rPr>
      <t>40</t>
    </r>
    <r>
      <rPr>
        <sz val="16"/>
        <rFont val="方正仿宋_GBK"/>
        <charset val="134"/>
      </rPr>
      <t>余人。带动</t>
    </r>
    <r>
      <rPr>
        <sz val="16"/>
        <rFont val="Times New Roman"/>
        <charset val="134"/>
      </rPr>
      <t>60</t>
    </r>
    <r>
      <rPr>
        <sz val="16"/>
        <rFont val="方正仿宋_GBK"/>
        <charset val="134"/>
      </rPr>
      <t>余户农户务工，增加收入</t>
    </r>
    <r>
      <rPr>
        <sz val="16"/>
        <rFont val="Times New Roman"/>
        <charset val="134"/>
      </rPr>
      <t>300-500</t>
    </r>
    <r>
      <rPr>
        <sz val="16"/>
        <rFont val="方正仿宋_GBK"/>
        <charset val="134"/>
      </rPr>
      <t>元，其中脱人口</t>
    </r>
    <r>
      <rPr>
        <sz val="16"/>
        <rFont val="Times New Roman"/>
        <charset val="134"/>
      </rPr>
      <t>30</t>
    </r>
    <r>
      <rPr>
        <sz val="16"/>
        <rFont val="方正仿宋_GBK"/>
        <charset val="134"/>
      </rPr>
      <t>余人，监测对象</t>
    </r>
    <r>
      <rPr>
        <sz val="16"/>
        <rFont val="Times New Roman"/>
        <charset val="134"/>
      </rPr>
      <t>20</t>
    </r>
    <r>
      <rPr>
        <sz val="16"/>
        <rFont val="方正仿宋_GBK"/>
        <charset val="134"/>
      </rPr>
      <t>余人。</t>
    </r>
  </si>
  <si>
    <r>
      <rPr>
        <sz val="16"/>
        <rFont val="方正仿宋_GBK"/>
        <charset val="134"/>
      </rPr>
      <t>一、群众参与：</t>
    </r>
    <r>
      <rPr>
        <sz val="16"/>
        <rFont val="Times New Roman"/>
        <charset val="134"/>
      </rPr>
      <t>45</t>
    </r>
    <r>
      <rPr>
        <sz val="16"/>
        <rFont val="方正仿宋_GBK"/>
        <charset val="134"/>
      </rPr>
      <t>人参与前期项目确定会议、决议，</t>
    </r>
    <r>
      <rPr>
        <sz val="16"/>
        <rFont val="Times New Roman"/>
        <charset val="134"/>
      </rPr>
      <t>31</t>
    </r>
    <r>
      <rPr>
        <sz val="16"/>
        <rFont val="方正仿宋_GBK"/>
        <charset val="134"/>
      </rPr>
      <t>人参与入库项目的选择。</t>
    </r>
    <r>
      <rPr>
        <sz val="16"/>
        <rFont val="Times New Roman"/>
        <charset val="134"/>
      </rPr>
      <t>20</t>
    </r>
    <r>
      <rPr>
        <sz val="16"/>
        <rFont val="方正仿宋_GBK"/>
        <charset val="134"/>
      </rPr>
      <t>人参与项目实施过程中施工质量和资金使用的监督。</t>
    </r>
    <r>
      <rPr>
        <sz val="16"/>
        <rFont val="Times New Roman"/>
        <charset val="134"/>
      </rPr>
      <t xml:space="preserve">
</t>
    </r>
    <r>
      <rPr>
        <sz val="16"/>
        <rFont val="方正仿宋_GBK"/>
        <charset val="134"/>
      </rPr>
      <t>二、利益联结机制：提供就业岗位</t>
    </r>
    <r>
      <rPr>
        <sz val="16"/>
        <rFont val="Times New Roman"/>
        <charset val="134"/>
      </rPr>
      <t>80</t>
    </r>
    <r>
      <rPr>
        <sz val="16"/>
        <rFont val="方正仿宋_GBK"/>
        <charset val="134"/>
      </rPr>
      <t>余个，增加工资性收入</t>
    </r>
    <r>
      <rPr>
        <sz val="16"/>
        <rFont val="Times New Roman"/>
        <charset val="134"/>
      </rPr>
      <t>300-500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年。项目建成后可增加村民收入，提升群众满意度。</t>
    </r>
  </si>
  <si>
    <r>
      <rPr>
        <sz val="16"/>
        <rFont val="方正仿宋_GBK"/>
        <charset val="134"/>
      </rPr>
      <t>在全乡新发展适宜魔芋种植基地</t>
    </r>
    <r>
      <rPr>
        <sz val="16"/>
        <rFont val="Times New Roman"/>
        <charset val="134"/>
      </rPr>
      <t>6</t>
    </r>
    <r>
      <rPr>
        <sz val="16"/>
        <rFont val="方正仿宋_GBK"/>
        <charset val="134"/>
      </rPr>
      <t>个，面积约</t>
    </r>
    <r>
      <rPr>
        <sz val="16"/>
        <rFont val="Times New Roman"/>
        <charset val="134"/>
      </rPr>
      <t>1000</t>
    </r>
    <r>
      <rPr>
        <sz val="16"/>
        <rFont val="方正仿宋_GBK"/>
        <charset val="134"/>
      </rPr>
      <t>亩，有利于发动群众参与发展产业的积极性，确保群众实现增收。</t>
    </r>
  </si>
  <si>
    <r>
      <rPr>
        <sz val="16"/>
        <rFont val="方正仿宋_GBK"/>
        <charset val="134"/>
      </rPr>
      <t>全乡新建魔芋基地</t>
    </r>
    <r>
      <rPr>
        <sz val="16"/>
        <rFont val="Times New Roman"/>
        <charset val="134"/>
      </rPr>
      <t>≥1000</t>
    </r>
    <r>
      <rPr>
        <sz val="16"/>
        <rFont val="方正仿宋_GBK"/>
        <charset val="134"/>
      </rPr>
      <t>亩</t>
    </r>
  </si>
  <si>
    <r>
      <rPr>
        <sz val="16"/>
        <rFont val="方正仿宋_GBK"/>
        <charset val="134"/>
      </rPr>
      <t>周边群众通过发展魔芋产业，能够增加收入</t>
    </r>
    <r>
      <rPr>
        <sz val="16"/>
        <rFont val="Times New Roman"/>
        <charset val="134"/>
      </rPr>
      <t>300-500</t>
    </r>
    <r>
      <rPr>
        <sz val="16"/>
        <rFont val="方正仿宋_GBK"/>
        <charset val="134"/>
      </rPr>
      <t>元。</t>
    </r>
  </si>
  <si>
    <r>
      <rPr>
        <sz val="16"/>
        <rFont val="方正仿宋_GBK"/>
        <charset val="134"/>
      </rPr>
      <t>受益群众</t>
    </r>
    <r>
      <rPr>
        <sz val="16"/>
        <rFont val="Times New Roman"/>
        <charset val="134"/>
      </rPr>
      <t>2000</t>
    </r>
    <r>
      <rPr>
        <sz val="16"/>
        <rFont val="方正仿宋_GBK"/>
        <charset val="134"/>
      </rPr>
      <t>余人，其中脱贫人口</t>
    </r>
    <r>
      <rPr>
        <sz val="16"/>
        <rFont val="Times New Roman"/>
        <charset val="134"/>
      </rPr>
      <t>500</t>
    </r>
    <r>
      <rPr>
        <sz val="16"/>
        <rFont val="方正仿宋_GBK"/>
        <charset val="134"/>
      </rPr>
      <t>余人，监测对象</t>
    </r>
    <r>
      <rPr>
        <sz val="16"/>
        <rFont val="Times New Roman"/>
        <charset val="134"/>
      </rPr>
      <t>40</t>
    </r>
    <r>
      <rPr>
        <sz val="16"/>
        <rFont val="方正仿宋_GBK"/>
        <charset val="134"/>
      </rPr>
      <t>余人。</t>
    </r>
  </si>
  <si>
    <t>左岚乡人民政府</t>
  </si>
  <si>
    <t>黄佐云</t>
  </si>
  <si>
    <r>
      <rPr>
        <sz val="16"/>
        <rFont val="方正仿宋_GBK"/>
        <charset val="134"/>
      </rPr>
      <t>城口县</t>
    </r>
    <r>
      <rPr>
        <sz val="16"/>
        <rFont val="Times New Roman"/>
        <charset val="134"/>
      </rPr>
      <t>2024</t>
    </r>
    <r>
      <rPr>
        <sz val="16"/>
        <rFont val="方正仿宋_GBK"/>
        <charset val="134"/>
      </rPr>
      <t>年左岚乡东风村</t>
    </r>
    <r>
      <rPr>
        <sz val="16"/>
        <rFont val="Times New Roman"/>
        <charset val="134"/>
      </rPr>
      <t>“</t>
    </r>
    <r>
      <rPr>
        <sz val="16"/>
        <rFont val="方正仿宋_GBK"/>
        <charset val="134"/>
      </rPr>
      <t>一村一品</t>
    </r>
    <r>
      <rPr>
        <sz val="16"/>
        <rFont val="Times New Roman"/>
        <charset val="134"/>
      </rPr>
      <t>”</t>
    </r>
    <r>
      <rPr>
        <sz val="16"/>
        <rFont val="方正仿宋_GBK"/>
        <charset val="134"/>
      </rPr>
      <t>产业项目</t>
    </r>
  </si>
  <si>
    <r>
      <rPr>
        <sz val="16"/>
        <rFont val="方正仿宋_GBK"/>
        <charset val="134"/>
      </rPr>
      <t>依托东风村现有的岚观青茶叶品牌，开展</t>
    </r>
    <r>
      <rPr>
        <sz val="16"/>
        <rFont val="Times New Roman"/>
        <charset val="134"/>
      </rPr>
      <t>“</t>
    </r>
    <r>
      <rPr>
        <sz val="16"/>
        <rFont val="方正仿宋_GBK"/>
        <charset val="134"/>
      </rPr>
      <t>大巴山硒谷</t>
    </r>
    <r>
      <rPr>
        <sz val="16"/>
        <rFont val="Times New Roman"/>
        <charset val="134"/>
      </rPr>
      <t>”</t>
    </r>
    <r>
      <rPr>
        <sz val="16"/>
        <rFont val="方正仿宋_GBK"/>
        <charset val="134"/>
      </rPr>
      <t>区域公共品牌推广运用，扩大生产规模，新建一间</t>
    </r>
    <r>
      <rPr>
        <sz val="16"/>
        <rFont val="Times New Roman"/>
        <charset val="134"/>
      </rPr>
      <t>150</t>
    </r>
    <r>
      <rPr>
        <sz val="16"/>
        <rFont val="方正仿宋_GBK"/>
        <charset val="134"/>
      </rPr>
      <t>㎡生产车间，新建</t>
    </r>
    <r>
      <rPr>
        <sz val="16"/>
        <rFont val="Times New Roman"/>
        <charset val="134"/>
      </rPr>
      <t>40</t>
    </r>
    <r>
      <rPr>
        <sz val="16"/>
        <rFont val="方正仿宋_GBK"/>
        <charset val="134"/>
      </rPr>
      <t>㎡保鲜库一间，购买一套揉茶机、杀青机、制茶机、烘干机等茶叶加工设备，对原有老设备进行升级改造。同时每年度对全乡</t>
    </r>
    <r>
      <rPr>
        <sz val="16"/>
        <rFont val="Times New Roman"/>
        <charset val="134"/>
      </rPr>
      <t>1000</t>
    </r>
    <r>
      <rPr>
        <sz val="16"/>
        <rFont val="方正仿宋_GBK"/>
        <charset val="134"/>
      </rPr>
      <t>余亩老旧茶园进行施肥、修枝整形、病虫害防止等管护。采取</t>
    </r>
    <r>
      <rPr>
        <sz val="16"/>
        <rFont val="Times New Roman"/>
        <charset val="134"/>
      </rPr>
      <t>“</t>
    </r>
    <r>
      <rPr>
        <sz val="16"/>
        <rFont val="方正仿宋_GBK"/>
        <charset val="134"/>
      </rPr>
      <t>市场主体</t>
    </r>
    <r>
      <rPr>
        <sz val="16"/>
        <rFont val="Times New Roman"/>
        <charset val="134"/>
      </rPr>
      <t>+</t>
    </r>
    <r>
      <rPr>
        <sz val="16"/>
        <rFont val="方正仿宋_GBK"/>
        <charset val="134"/>
      </rPr>
      <t>农户</t>
    </r>
    <r>
      <rPr>
        <sz val="16"/>
        <rFont val="Times New Roman"/>
        <charset val="134"/>
      </rPr>
      <t>”</t>
    </r>
    <r>
      <rPr>
        <sz val="16"/>
        <rFont val="方正仿宋_GBK"/>
        <charset val="134"/>
      </rPr>
      <t>的产业化联合模式，通过与农户采取托养托管、保护价收购的形式直接带动东风村其他村现有茶叶资源的开发利用，在大坝村、东风村老旧茶园配套一定耕作平台、产业便道等基础设施，共计</t>
    </r>
    <r>
      <rPr>
        <sz val="16"/>
        <rFont val="Times New Roman"/>
        <charset val="134"/>
      </rPr>
      <t>1.5</t>
    </r>
    <r>
      <rPr>
        <sz val="16"/>
        <rFont val="方正仿宋_GBK"/>
        <charset val="134"/>
      </rPr>
      <t>公里。对</t>
    </r>
    <r>
      <rPr>
        <sz val="16"/>
        <rFont val="Times New Roman"/>
        <charset val="134"/>
      </rPr>
      <t>2022</t>
    </r>
    <r>
      <rPr>
        <sz val="16"/>
        <rFont val="方正仿宋_GBK"/>
        <charset val="134"/>
      </rPr>
      <t>年实施的</t>
    </r>
    <r>
      <rPr>
        <sz val="16"/>
        <rFont val="Times New Roman"/>
        <charset val="134"/>
      </rPr>
      <t>100</t>
    </r>
    <r>
      <rPr>
        <sz val="16"/>
        <rFont val="方正仿宋_GBK"/>
        <charset val="134"/>
      </rPr>
      <t>亩新发展茶园申报后续管护</t>
    </r>
    <r>
      <rPr>
        <sz val="16"/>
        <rFont val="Times New Roman"/>
        <charset val="134"/>
      </rPr>
      <t>,</t>
    </r>
    <r>
      <rPr>
        <sz val="16"/>
        <rFont val="方正仿宋_GBK"/>
        <charset val="134"/>
      </rPr>
      <t>建立利益共享的联农带农机制。茶叶施肥、茶园后续管护补助按照城委农组﹝</t>
    </r>
    <r>
      <rPr>
        <sz val="16"/>
        <rFont val="Times New Roman"/>
        <charset val="134"/>
      </rPr>
      <t>2021</t>
    </r>
    <r>
      <rPr>
        <sz val="16"/>
        <rFont val="方正仿宋_GBK"/>
        <charset val="134"/>
      </rPr>
      <t>﹞</t>
    </r>
    <r>
      <rPr>
        <sz val="16"/>
        <rFont val="Times New Roman"/>
        <charset val="134"/>
      </rPr>
      <t>5</t>
    </r>
    <r>
      <rPr>
        <sz val="16"/>
        <rFont val="方正仿宋_GBK"/>
        <charset val="134"/>
      </rPr>
      <t>号文件要求（茶叶施肥</t>
    </r>
    <r>
      <rPr>
        <sz val="16"/>
        <rFont val="Times New Roman"/>
        <charset val="134"/>
      </rPr>
      <t>300</t>
    </r>
    <r>
      <rPr>
        <sz val="16"/>
        <rFont val="方正仿宋_GBK"/>
        <charset val="134"/>
      </rPr>
      <t>元</t>
    </r>
    <r>
      <rPr>
        <sz val="16"/>
        <rFont val="Times New Roman"/>
        <charset val="134"/>
      </rPr>
      <t>/</t>
    </r>
    <r>
      <rPr>
        <sz val="16"/>
        <rFont val="方正仿宋_GBK"/>
        <charset val="134"/>
      </rPr>
      <t>亩、茶园后续管护</t>
    </r>
    <r>
      <rPr>
        <sz val="16"/>
        <rFont val="Times New Roman"/>
        <charset val="134"/>
      </rPr>
      <t>1000</t>
    </r>
    <r>
      <rPr>
        <sz val="16"/>
        <rFont val="方正仿宋_GBK"/>
        <charset val="134"/>
      </rPr>
      <t>元</t>
    </r>
    <r>
      <rPr>
        <sz val="16"/>
        <rFont val="Times New Roman"/>
        <charset val="134"/>
      </rPr>
      <t>/</t>
    </r>
    <r>
      <rPr>
        <sz val="16"/>
        <rFont val="方正仿宋_GBK"/>
        <charset val="134"/>
      </rPr>
      <t>亩）</t>
    </r>
  </si>
  <si>
    <r>
      <rPr>
        <sz val="16"/>
        <rFont val="Times New Roman"/>
        <charset val="134"/>
      </rPr>
      <t xml:space="preserve"> </t>
    </r>
    <r>
      <rPr>
        <sz val="16"/>
        <rFont val="方正仿宋_GBK"/>
        <charset val="134"/>
      </rPr>
      <t>通过新建一间</t>
    </r>
    <r>
      <rPr>
        <sz val="16"/>
        <rFont val="Times New Roman"/>
        <charset val="134"/>
      </rPr>
      <t>150</t>
    </r>
    <r>
      <rPr>
        <sz val="16"/>
        <rFont val="方正仿宋_GBK"/>
        <charset val="134"/>
      </rPr>
      <t>㎡茶叶加工车间，购买一套揉茶机、杀青机、制茶机、烘干机等茶叶加工设备，同时每年度对全乡</t>
    </r>
    <r>
      <rPr>
        <sz val="16"/>
        <rFont val="Times New Roman"/>
        <charset val="134"/>
      </rPr>
      <t>1000</t>
    </r>
    <r>
      <rPr>
        <sz val="16"/>
        <rFont val="方正仿宋_GBK"/>
        <charset val="134"/>
      </rPr>
      <t>余亩老旧茶园进行施肥、修枝整形、病虫害防止等管护。采取</t>
    </r>
    <r>
      <rPr>
        <sz val="16"/>
        <rFont val="Times New Roman"/>
        <charset val="134"/>
      </rPr>
      <t>“</t>
    </r>
    <r>
      <rPr>
        <sz val="16"/>
        <rFont val="方正仿宋_GBK"/>
        <charset val="134"/>
      </rPr>
      <t>市场主体</t>
    </r>
    <r>
      <rPr>
        <sz val="16"/>
        <rFont val="Times New Roman"/>
        <charset val="134"/>
      </rPr>
      <t>+</t>
    </r>
    <r>
      <rPr>
        <sz val="16"/>
        <rFont val="方正仿宋_GBK"/>
        <charset val="134"/>
      </rPr>
      <t>农户</t>
    </r>
    <r>
      <rPr>
        <sz val="16"/>
        <rFont val="Times New Roman"/>
        <charset val="134"/>
      </rPr>
      <t>”</t>
    </r>
    <r>
      <rPr>
        <sz val="16"/>
        <rFont val="方正仿宋_GBK"/>
        <charset val="134"/>
      </rPr>
      <t>的产业化联合模式，通过与农户采取托养托管、保护价收购的形式直接带动东风村及其他村现有茶叶资源的开发利用，建立利益共享的联农带农机制。结合送科技进村活动，对辖区群众茶叶采摘、茶园技改、茶叶加工等开展技能培训，打造茶叶科普基地，降低产业发展风险，提高群众产业发展积极性，增加群众和集体经济组织收入。发展老旧茶园配套耕作平台、产业便道、对</t>
    </r>
    <r>
      <rPr>
        <sz val="16"/>
        <rFont val="Times New Roman"/>
        <charset val="134"/>
      </rPr>
      <t>2022</t>
    </r>
    <r>
      <rPr>
        <sz val="16"/>
        <rFont val="方正仿宋_GBK"/>
        <charset val="134"/>
      </rPr>
      <t>年实施的</t>
    </r>
    <r>
      <rPr>
        <sz val="16"/>
        <rFont val="Times New Roman"/>
        <charset val="134"/>
      </rPr>
      <t>100</t>
    </r>
    <r>
      <rPr>
        <sz val="16"/>
        <rFont val="方正仿宋_GBK"/>
        <charset val="134"/>
      </rPr>
      <t>亩新发展茶园申报后续管护可对现有传统农业进行培训，起到示范带头作用。受益群众</t>
    </r>
    <r>
      <rPr>
        <sz val="16"/>
        <rFont val="Times New Roman"/>
        <charset val="134"/>
      </rPr>
      <t>4000</t>
    </r>
    <r>
      <rPr>
        <sz val="16"/>
        <rFont val="方正仿宋_GBK"/>
        <charset val="134"/>
      </rPr>
      <t>余人，其中脱贫人口</t>
    </r>
    <r>
      <rPr>
        <sz val="16"/>
        <rFont val="Times New Roman"/>
        <charset val="134"/>
      </rPr>
      <t>500</t>
    </r>
    <r>
      <rPr>
        <sz val="16"/>
        <rFont val="方正仿宋_GBK"/>
        <charset val="134"/>
      </rPr>
      <t>余人，监测户</t>
    </r>
    <r>
      <rPr>
        <sz val="16"/>
        <rFont val="Times New Roman"/>
        <charset val="134"/>
      </rPr>
      <t>58</t>
    </r>
    <r>
      <rPr>
        <sz val="16"/>
        <rFont val="方正仿宋_GBK"/>
        <charset val="134"/>
      </rPr>
      <t>人。可以带动</t>
    </r>
    <r>
      <rPr>
        <sz val="16"/>
        <rFont val="Times New Roman"/>
        <charset val="134"/>
      </rPr>
      <t>50</t>
    </r>
    <r>
      <rPr>
        <sz val="16"/>
        <rFont val="方正仿宋_GBK"/>
        <charset val="134"/>
      </rPr>
      <t>余户农户务工，增加收入</t>
    </r>
    <r>
      <rPr>
        <sz val="16"/>
        <rFont val="Times New Roman"/>
        <charset val="134"/>
      </rPr>
      <t>300-500</t>
    </r>
    <r>
      <rPr>
        <sz val="16"/>
        <rFont val="方正仿宋_GBK"/>
        <charset val="134"/>
      </rPr>
      <t>元，其中脱人口</t>
    </r>
    <r>
      <rPr>
        <sz val="16"/>
        <rFont val="Times New Roman"/>
        <charset val="134"/>
      </rPr>
      <t>30</t>
    </r>
    <r>
      <rPr>
        <sz val="16"/>
        <rFont val="方正仿宋_GBK"/>
        <charset val="134"/>
      </rPr>
      <t>余人，监测对象</t>
    </r>
    <r>
      <rPr>
        <sz val="16"/>
        <rFont val="Times New Roman"/>
        <charset val="134"/>
      </rPr>
      <t>20</t>
    </r>
    <r>
      <rPr>
        <sz val="16"/>
        <rFont val="方正仿宋_GBK"/>
        <charset val="134"/>
      </rPr>
      <t>余人。</t>
    </r>
  </si>
  <si>
    <r>
      <rPr>
        <sz val="16"/>
        <rFont val="Times New Roman"/>
        <charset val="134"/>
      </rPr>
      <t>1.</t>
    </r>
    <r>
      <rPr>
        <sz val="16"/>
        <rFont val="方正仿宋_GBK"/>
        <charset val="134"/>
      </rPr>
      <t>群众参与：</t>
    </r>
    <r>
      <rPr>
        <sz val="16"/>
        <rFont val="Times New Roman"/>
        <charset val="134"/>
      </rPr>
      <t>36</t>
    </r>
    <r>
      <rPr>
        <sz val="16"/>
        <rFont val="方正仿宋_GBK"/>
        <charset val="134"/>
      </rPr>
      <t>人参与前期项目确定会议、决议，</t>
    </r>
    <r>
      <rPr>
        <sz val="16"/>
        <rFont val="Times New Roman"/>
        <charset val="134"/>
      </rPr>
      <t>29</t>
    </r>
    <r>
      <rPr>
        <sz val="16"/>
        <rFont val="方正仿宋_GBK"/>
        <charset val="134"/>
      </rPr>
      <t>人参与入库项目的选择。</t>
    </r>
    <r>
      <rPr>
        <sz val="16"/>
        <rFont val="Times New Roman"/>
        <charset val="134"/>
      </rPr>
      <t>20</t>
    </r>
    <r>
      <rPr>
        <sz val="16"/>
        <rFont val="方正仿宋_GBK"/>
        <charset val="134"/>
      </rPr>
      <t>人参与项目实施过程中施工质量和资金使用的监督。</t>
    </r>
    <r>
      <rPr>
        <sz val="16"/>
        <rFont val="Times New Roman"/>
        <charset val="134"/>
      </rPr>
      <t xml:space="preserve">
2.</t>
    </r>
    <r>
      <rPr>
        <sz val="16"/>
        <rFont val="方正仿宋_GBK"/>
        <charset val="134"/>
      </rPr>
      <t>利益联结机制：提供就业岗位</t>
    </r>
    <r>
      <rPr>
        <sz val="16"/>
        <rFont val="Times New Roman"/>
        <charset val="134"/>
      </rPr>
      <t>60</t>
    </r>
    <r>
      <rPr>
        <sz val="16"/>
        <rFont val="方正仿宋_GBK"/>
        <charset val="134"/>
      </rPr>
      <t>余个，增加工资性收入</t>
    </r>
    <r>
      <rPr>
        <sz val="16"/>
        <rFont val="Times New Roman"/>
        <charset val="134"/>
      </rPr>
      <t>300-500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t>
    </r>
  </si>
  <si>
    <r>
      <rPr>
        <sz val="16"/>
        <rFont val="方正仿宋_GBK"/>
        <charset val="134"/>
      </rPr>
      <t>依托东风村现有的岚观青茶厂，扩大生产规模，新建一间</t>
    </r>
    <r>
      <rPr>
        <sz val="16"/>
        <rFont val="Times New Roman"/>
        <charset val="134"/>
      </rPr>
      <t>150</t>
    </r>
    <r>
      <rPr>
        <sz val="16"/>
        <rFont val="方正仿宋_GBK"/>
        <charset val="134"/>
      </rPr>
      <t>㎡生产车间，购买一套揉茶机、杀青机、制茶机、烘干机等茶叶加工设备，同时每年度对全乡</t>
    </r>
    <r>
      <rPr>
        <sz val="16"/>
        <rFont val="Times New Roman"/>
        <charset val="134"/>
      </rPr>
      <t>1000</t>
    </r>
    <r>
      <rPr>
        <sz val="16"/>
        <rFont val="方正仿宋_GBK"/>
        <charset val="134"/>
      </rPr>
      <t>余亩老旧茶园进行施肥、修枝整形、病虫害防止等管护，在老旧茶园配套发展耕作平台和产业配套</t>
    </r>
    <r>
      <rPr>
        <sz val="16"/>
        <rFont val="Times New Roman"/>
        <charset val="134"/>
      </rPr>
      <t>1.5</t>
    </r>
    <r>
      <rPr>
        <sz val="16"/>
        <rFont val="方正仿宋_GBK"/>
        <charset val="134"/>
      </rPr>
      <t>公里，同时对</t>
    </r>
    <r>
      <rPr>
        <sz val="16"/>
        <rFont val="Times New Roman"/>
        <charset val="134"/>
      </rPr>
      <t>2022</t>
    </r>
    <r>
      <rPr>
        <sz val="16"/>
        <rFont val="方正仿宋_GBK"/>
        <charset val="134"/>
      </rPr>
      <t>年实施的</t>
    </r>
    <r>
      <rPr>
        <sz val="16"/>
        <rFont val="Times New Roman"/>
        <charset val="134"/>
      </rPr>
      <t>100</t>
    </r>
    <r>
      <rPr>
        <sz val="16"/>
        <rFont val="方正仿宋_GBK"/>
        <charset val="134"/>
      </rPr>
      <t>亩新发展茶园申报后续管护可对现有传统农业进行培训。采取</t>
    </r>
    <r>
      <rPr>
        <sz val="16"/>
        <rFont val="Times New Roman"/>
        <charset val="134"/>
      </rPr>
      <t>“</t>
    </r>
    <r>
      <rPr>
        <sz val="16"/>
        <rFont val="方正仿宋_GBK"/>
        <charset val="134"/>
      </rPr>
      <t>市场主体</t>
    </r>
    <r>
      <rPr>
        <sz val="16"/>
        <rFont val="Times New Roman"/>
        <charset val="134"/>
      </rPr>
      <t>+</t>
    </r>
    <r>
      <rPr>
        <sz val="16"/>
        <rFont val="方正仿宋_GBK"/>
        <charset val="134"/>
      </rPr>
      <t>农户</t>
    </r>
    <r>
      <rPr>
        <sz val="16"/>
        <rFont val="Times New Roman"/>
        <charset val="134"/>
      </rPr>
      <t>”</t>
    </r>
    <r>
      <rPr>
        <sz val="16"/>
        <rFont val="方正仿宋_GBK"/>
        <charset val="134"/>
      </rPr>
      <t>的产业化联合模式，通过与农户采取托养托管、保护价收购的形式直接带动东风村及其他村现有茶叶资源的开发利用，建立利益共享的联农带农机制。</t>
    </r>
  </si>
  <si>
    <r>
      <rPr>
        <sz val="16"/>
        <rFont val="方正仿宋_GBK"/>
        <charset val="134"/>
      </rPr>
      <t>依托东风村现有的岚观青茶厂，扩大生产规模，新建一间</t>
    </r>
    <r>
      <rPr>
        <sz val="16"/>
        <rFont val="Times New Roman"/>
        <charset val="134"/>
      </rPr>
      <t>150</t>
    </r>
    <r>
      <rPr>
        <sz val="16"/>
        <rFont val="方正仿宋_GBK"/>
        <charset val="134"/>
      </rPr>
      <t>㎡生产车间，购买一套揉茶机、杀青机、制茶机、烘干机等茶叶加工设备，同时每年度对全乡</t>
    </r>
    <r>
      <rPr>
        <sz val="16"/>
        <rFont val="Times New Roman"/>
        <charset val="134"/>
      </rPr>
      <t>1000</t>
    </r>
    <r>
      <rPr>
        <sz val="16"/>
        <rFont val="方正仿宋_GBK"/>
        <charset val="134"/>
      </rPr>
      <t>余亩老旧茶园进行施肥、修枝整形、病虫害防止等管护。建设老旧茶园配套一定耕作平台、产业便道等基础设施，共计</t>
    </r>
    <r>
      <rPr>
        <sz val="16"/>
        <rFont val="Times New Roman"/>
        <charset val="134"/>
      </rPr>
      <t>1.5</t>
    </r>
    <r>
      <rPr>
        <sz val="16"/>
        <rFont val="方正仿宋_GBK"/>
        <charset val="134"/>
      </rPr>
      <t>公里、茶园申报后续管护</t>
    </r>
    <r>
      <rPr>
        <sz val="16"/>
        <rFont val="Times New Roman"/>
        <charset val="134"/>
      </rPr>
      <t>100</t>
    </r>
    <r>
      <rPr>
        <sz val="16"/>
        <rFont val="方正仿宋_GBK"/>
        <charset val="134"/>
      </rPr>
      <t>亩</t>
    </r>
  </si>
  <si>
    <r>
      <rPr>
        <sz val="16"/>
        <rFont val="方正仿宋_GBK"/>
        <charset val="134"/>
      </rPr>
      <t>车间</t>
    </r>
    <r>
      <rPr>
        <sz val="16"/>
        <rFont val="Times New Roman"/>
        <charset val="134"/>
      </rPr>
      <t>800</t>
    </r>
    <r>
      <rPr>
        <sz val="16"/>
        <rFont val="方正仿宋_GBK"/>
        <charset val="134"/>
      </rPr>
      <t>元</t>
    </r>
    <r>
      <rPr>
        <sz val="16"/>
        <rFont val="Times New Roman"/>
        <charset val="134"/>
      </rPr>
      <t>/</t>
    </r>
    <r>
      <rPr>
        <sz val="16"/>
        <rFont val="方正仿宋_GBK"/>
        <charset val="134"/>
      </rPr>
      <t>㎡、加工设备据实报销、茶叶施肥</t>
    </r>
    <r>
      <rPr>
        <sz val="16"/>
        <rFont val="Times New Roman"/>
        <charset val="134"/>
      </rPr>
      <t>300</t>
    </r>
    <r>
      <rPr>
        <sz val="16"/>
        <rFont val="方正仿宋_GBK"/>
        <charset val="134"/>
      </rPr>
      <t>元</t>
    </r>
    <r>
      <rPr>
        <sz val="16"/>
        <rFont val="Times New Roman"/>
        <charset val="134"/>
      </rPr>
      <t>/</t>
    </r>
    <r>
      <rPr>
        <sz val="16"/>
        <rFont val="方正仿宋_GBK"/>
        <charset val="134"/>
      </rPr>
      <t>亩、茶园后续管护</t>
    </r>
    <r>
      <rPr>
        <sz val="16"/>
        <rFont val="Times New Roman"/>
        <charset val="134"/>
      </rPr>
      <t>1000</t>
    </r>
    <r>
      <rPr>
        <sz val="16"/>
        <rFont val="方正仿宋_GBK"/>
        <charset val="134"/>
      </rPr>
      <t>元</t>
    </r>
    <r>
      <rPr>
        <sz val="16"/>
        <rFont val="Times New Roman"/>
        <charset val="134"/>
      </rPr>
      <t>/</t>
    </r>
    <r>
      <rPr>
        <sz val="16"/>
        <rFont val="方正仿宋_GBK"/>
        <charset val="134"/>
      </rPr>
      <t>亩，耕作平台产业便道</t>
    </r>
    <r>
      <rPr>
        <sz val="16"/>
        <rFont val="Times New Roman"/>
        <charset val="134"/>
      </rPr>
      <t>100</t>
    </r>
    <r>
      <rPr>
        <sz val="16"/>
        <rFont val="方正仿宋_GBK"/>
        <charset val="134"/>
      </rPr>
      <t>元</t>
    </r>
    <r>
      <rPr>
        <sz val="16"/>
        <rFont val="Times New Roman"/>
        <charset val="134"/>
      </rPr>
      <t>/m</t>
    </r>
  </si>
  <si>
    <r>
      <rPr>
        <sz val="16"/>
        <rFont val="方正仿宋_GBK"/>
        <charset val="134"/>
      </rPr>
      <t>通过发展茶叶产业，带动周边村民参与务工，户均增收</t>
    </r>
    <r>
      <rPr>
        <sz val="16"/>
        <rFont val="Times New Roman"/>
        <charset val="134"/>
      </rPr>
      <t>300-500</t>
    </r>
    <r>
      <rPr>
        <sz val="16"/>
        <rFont val="方正仿宋_GBK"/>
        <charset val="134"/>
      </rPr>
      <t>元。</t>
    </r>
  </si>
  <si>
    <r>
      <rPr>
        <sz val="16"/>
        <rFont val="方正仿宋_GBK"/>
        <charset val="134"/>
      </rPr>
      <t>受益群众</t>
    </r>
    <r>
      <rPr>
        <sz val="16"/>
        <rFont val="Times New Roman"/>
        <charset val="134"/>
      </rPr>
      <t>4000</t>
    </r>
    <r>
      <rPr>
        <sz val="16"/>
        <rFont val="方正仿宋_GBK"/>
        <charset val="134"/>
      </rPr>
      <t>余人，其中脱贫人口</t>
    </r>
    <r>
      <rPr>
        <sz val="16"/>
        <rFont val="Times New Roman"/>
        <charset val="134"/>
      </rPr>
      <t>500</t>
    </r>
    <r>
      <rPr>
        <sz val="16"/>
        <rFont val="方正仿宋_GBK"/>
        <charset val="134"/>
      </rPr>
      <t>余人，</t>
    </r>
    <r>
      <rPr>
        <sz val="16"/>
        <rFont val="Times New Roman"/>
        <charset val="134"/>
      </rPr>
      <t>58</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</si>
  <si>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年左岚乡幸福村水稻种植奖补项目</t>
    </r>
  </si>
  <si>
    <r>
      <rPr>
        <sz val="16"/>
        <rFont val="方正仿宋_GBK"/>
        <charset val="134"/>
      </rPr>
      <t>利用幸福村</t>
    </r>
    <r>
      <rPr>
        <sz val="16"/>
        <rFont val="Times New Roman"/>
        <charset val="134"/>
      </rPr>
      <t>2022</t>
    </r>
    <r>
      <rPr>
        <sz val="16"/>
        <rFont val="方正仿宋_GBK"/>
        <charset val="134"/>
      </rPr>
      <t>年建设的旱改水项目继续种植水稻</t>
    </r>
    <r>
      <rPr>
        <sz val="16"/>
        <rFont val="Times New Roman"/>
        <charset val="134"/>
      </rPr>
      <t>150</t>
    </r>
    <r>
      <rPr>
        <sz val="16"/>
        <rFont val="方正仿宋_GBK"/>
        <charset val="134"/>
      </rPr>
      <t>亩。水稻补助按照城委农办﹝</t>
    </r>
    <r>
      <rPr>
        <sz val="16"/>
        <rFont val="Times New Roman"/>
        <charset val="134"/>
      </rPr>
      <t>2022</t>
    </r>
    <r>
      <rPr>
        <sz val="16"/>
        <rFont val="方正仿宋_GBK"/>
        <charset val="134"/>
      </rPr>
      <t>﹞</t>
    </r>
    <r>
      <rPr>
        <sz val="16"/>
        <rFont val="Times New Roman"/>
        <charset val="134"/>
      </rPr>
      <t>22</t>
    </r>
    <r>
      <rPr>
        <sz val="16"/>
        <rFont val="方正仿宋_GBK"/>
        <charset val="134"/>
      </rPr>
      <t>号文件要求（</t>
    </r>
    <r>
      <rPr>
        <sz val="16"/>
        <rFont val="Times New Roman"/>
        <charset val="134"/>
      </rPr>
      <t>300</t>
    </r>
    <r>
      <rPr>
        <sz val="16"/>
        <rFont val="方正仿宋_GBK"/>
        <charset val="134"/>
      </rPr>
      <t>元</t>
    </r>
    <r>
      <rPr>
        <sz val="16"/>
        <rFont val="Times New Roman"/>
        <charset val="134"/>
      </rPr>
      <t>/</t>
    </r>
    <r>
      <rPr>
        <sz val="16"/>
        <rFont val="方正仿宋_GBK"/>
        <charset val="134"/>
      </rPr>
      <t>亩）</t>
    </r>
  </si>
  <si>
    <t>左岚乡幸福村</t>
  </si>
  <si>
    <r>
      <rPr>
        <sz val="16"/>
        <rFont val="方正仿宋_GBK"/>
        <charset val="134"/>
      </rPr>
      <t>通过项目实施，可利用前期改造的旱改水项目种植水稻，起到示范带头作用，增长群众产业发展积极性和收入。建设之后，受益群众</t>
    </r>
    <r>
      <rPr>
        <sz val="16"/>
        <rFont val="Times New Roman"/>
        <charset val="134"/>
      </rPr>
      <t>1000</t>
    </r>
    <r>
      <rPr>
        <sz val="16"/>
        <rFont val="方正仿宋_GBK"/>
        <charset val="134"/>
      </rPr>
      <t>余人，其中脱贫人口</t>
    </r>
    <r>
      <rPr>
        <sz val="16"/>
        <rFont val="Times New Roman"/>
        <charset val="134"/>
      </rPr>
      <t>100</t>
    </r>
    <r>
      <rPr>
        <sz val="16"/>
        <rFont val="方正仿宋_GBK"/>
        <charset val="134"/>
      </rPr>
      <t>余人，监测对象</t>
    </r>
    <r>
      <rPr>
        <sz val="16"/>
        <rFont val="Times New Roman"/>
        <charset val="134"/>
      </rPr>
      <t>10</t>
    </r>
    <r>
      <rPr>
        <sz val="16"/>
        <rFont val="方正仿宋_GBK"/>
        <charset val="134"/>
      </rPr>
      <t>余人。项目实施群众可以参与发展水稻产业，带动</t>
    </r>
    <r>
      <rPr>
        <sz val="16"/>
        <rFont val="Times New Roman"/>
        <charset val="134"/>
      </rPr>
      <t>30</t>
    </r>
    <r>
      <rPr>
        <sz val="16"/>
        <rFont val="方正仿宋_GBK"/>
        <charset val="134"/>
      </rPr>
      <t>余户农户务工，增加收入</t>
    </r>
    <r>
      <rPr>
        <sz val="16"/>
        <rFont val="Times New Roman"/>
        <charset val="134"/>
      </rPr>
      <t>200-500</t>
    </r>
    <r>
      <rPr>
        <sz val="16"/>
        <rFont val="方正仿宋_GBK"/>
        <charset val="134"/>
      </rPr>
      <t>元，其中脱贫人口</t>
    </r>
    <r>
      <rPr>
        <sz val="16"/>
        <rFont val="Times New Roman"/>
        <charset val="134"/>
      </rPr>
      <t>20</t>
    </r>
    <r>
      <rPr>
        <sz val="16"/>
        <rFont val="方正仿宋_GBK"/>
        <charset val="134"/>
      </rPr>
      <t>余人，监测对象</t>
    </r>
    <r>
      <rPr>
        <sz val="16"/>
        <rFont val="Times New Roman"/>
        <charset val="134"/>
      </rPr>
      <t>5</t>
    </r>
    <r>
      <rPr>
        <sz val="16"/>
        <rFont val="方正仿宋_GBK"/>
        <charset val="134"/>
      </rPr>
      <t>人。</t>
    </r>
  </si>
  <si>
    <r>
      <rPr>
        <sz val="16"/>
        <rFont val="方正仿宋_GBK"/>
        <charset val="134"/>
      </rPr>
      <t>一、群众参与：</t>
    </r>
    <r>
      <rPr>
        <sz val="16"/>
        <rFont val="Times New Roman"/>
        <charset val="134"/>
      </rPr>
      <t>10</t>
    </r>
    <r>
      <rPr>
        <sz val="16"/>
        <rFont val="方正仿宋_GBK"/>
        <charset val="134"/>
      </rPr>
      <t>人参与前期项目确定会议、决议，</t>
    </r>
    <r>
      <rPr>
        <sz val="16"/>
        <rFont val="Times New Roman"/>
        <charset val="134"/>
      </rPr>
      <t>7</t>
    </r>
    <r>
      <rPr>
        <sz val="16"/>
        <rFont val="方正仿宋_GBK"/>
        <charset val="134"/>
      </rPr>
      <t>人参与入库项目的选择。</t>
    </r>
    <r>
      <rPr>
        <sz val="16"/>
        <rFont val="Times New Roman"/>
        <charset val="134"/>
      </rPr>
      <t>10</t>
    </r>
    <r>
      <rPr>
        <sz val="16"/>
        <rFont val="方正仿宋_GBK"/>
        <charset val="134"/>
      </rPr>
      <t>人参与项目实施过程中资金使用的监督。</t>
    </r>
    <r>
      <rPr>
        <sz val="16"/>
        <rFont val="Times New Roman"/>
        <charset val="134"/>
      </rPr>
      <t xml:space="preserve">
</t>
    </r>
    <r>
      <rPr>
        <sz val="16"/>
        <rFont val="方正仿宋_GBK"/>
        <charset val="134"/>
      </rPr>
      <t>二、利益联结机制：提供就业岗位</t>
    </r>
    <r>
      <rPr>
        <sz val="16"/>
        <rFont val="Times New Roman"/>
        <charset val="134"/>
      </rPr>
      <t>30</t>
    </r>
    <r>
      <rPr>
        <sz val="16"/>
        <rFont val="方正仿宋_GBK"/>
        <charset val="134"/>
      </rPr>
      <t>余个，增加工资性收入</t>
    </r>
    <r>
      <rPr>
        <sz val="16"/>
        <rFont val="Times New Roman"/>
        <charset val="134"/>
      </rPr>
      <t>200-500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年。项目建成后可增加村民收入，提升群众满意度。</t>
    </r>
  </si>
  <si>
    <r>
      <rPr>
        <sz val="16"/>
        <rFont val="方正仿宋_GBK"/>
        <charset val="134"/>
      </rPr>
      <t>利用幸福村</t>
    </r>
    <r>
      <rPr>
        <sz val="16"/>
        <rFont val="Times New Roman"/>
        <charset val="134"/>
      </rPr>
      <t>2022</t>
    </r>
    <r>
      <rPr>
        <sz val="16"/>
        <rFont val="方正仿宋_GBK"/>
        <charset val="134"/>
      </rPr>
      <t>年建设的旱改水项目继续种植水稻</t>
    </r>
    <r>
      <rPr>
        <sz val="16"/>
        <rFont val="Times New Roman"/>
        <charset val="134"/>
      </rPr>
      <t>150</t>
    </r>
    <r>
      <rPr>
        <sz val="16"/>
        <rFont val="方正仿宋_GBK"/>
        <charset val="134"/>
      </rPr>
      <t>亩，有利于发动群众参与发展产业的积极性，确保群众实现增收。</t>
    </r>
  </si>
  <si>
    <r>
      <rPr>
        <sz val="16"/>
        <rFont val="方正仿宋_GBK"/>
        <charset val="134"/>
      </rPr>
      <t>种植水稻</t>
    </r>
    <r>
      <rPr>
        <sz val="16"/>
        <rFont val="Times New Roman"/>
        <charset val="134"/>
      </rPr>
      <t>≥150</t>
    </r>
    <r>
      <rPr>
        <sz val="16"/>
        <rFont val="方正仿宋_GBK"/>
        <charset val="134"/>
      </rPr>
      <t>亩</t>
    </r>
  </si>
  <si>
    <r>
      <rPr>
        <sz val="16"/>
        <rFont val="方正仿宋_GBK"/>
        <charset val="134"/>
      </rPr>
      <t>通过发展中水稻种植产业，幸福村村民户均增收</t>
    </r>
    <r>
      <rPr>
        <sz val="16"/>
        <rFont val="Times New Roman"/>
        <charset val="134"/>
      </rPr>
      <t>200-500</t>
    </r>
    <r>
      <rPr>
        <sz val="16"/>
        <rFont val="方正仿宋_GBK"/>
        <charset val="134"/>
      </rPr>
      <t>元</t>
    </r>
  </si>
  <si>
    <r>
      <rPr>
        <sz val="16"/>
        <rFont val="方正仿宋_GBK"/>
        <charset val="134"/>
      </rPr>
      <t>受益群众</t>
    </r>
    <r>
      <rPr>
        <sz val="16"/>
        <rFont val="Times New Roman"/>
        <charset val="134"/>
      </rPr>
      <t>1000</t>
    </r>
    <r>
      <rPr>
        <sz val="16"/>
        <rFont val="方正仿宋_GBK"/>
        <charset val="134"/>
      </rPr>
      <t>余人，其中脱贫人口</t>
    </r>
    <r>
      <rPr>
        <sz val="16"/>
        <rFont val="Times New Roman"/>
        <charset val="134"/>
      </rPr>
      <t>100</t>
    </r>
    <r>
      <rPr>
        <sz val="16"/>
        <rFont val="方正仿宋_GBK"/>
        <charset val="134"/>
      </rPr>
      <t>余人，监测对象</t>
    </r>
    <r>
      <rPr>
        <sz val="16"/>
        <rFont val="Times New Roman"/>
        <charset val="134"/>
      </rPr>
      <t>10</t>
    </r>
    <r>
      <rPr>
        <sz val="16"/>
        <rFont val="方正仿宋_GBK"/>
        <charset val="134"/>
      </rPr>
      <t>余人。</t>
    </r>
  </si>
  <si>
    <r>
      <rPr>
        <sz val="16"/>
        <rFont val="方正仿宋_GBK"/>
        <charset val="134"/>
      </rPr>
      <t>城口县</t>
    </r>
    <r>
      <rPr>
        <sz val="16"/>
        <rFont val="Times New Roman"/>
        <charset val="134"/>
      </rPr>
      <t>2024</t>
    </r>
    <r>
      <rPr>
        <sz val="16"/>
        <rFont val="方正仿宋_GBK"/>
        <charset val="134"/>
      </rPr>
      <t>年左岚乡特色经济林抚育管护项目</t>
    </r>
  </si>
  <si>
    <r>
      <rPr>
        <sz val="16"/>
        <rFont val="方正仿宋_GBK"/>
        <charset val="134"/>
      </rPr>
      <t>对大坝村</t>
    </r>
    <r>
      <rPr>
        <sz val="16"/>
        <rFont val="Times New Roman"/>
        <charset val="134"/>
      </rPr>
      <t xml:space="preserve"> </t>
    </r>
    <r>
      <rPr>
        <sz val="16"/>
        <rFont val="方正仿宋_GBK"/>
        <charset val="134"/>
      </rPr>
      <t>齐心村</t>
    </r>
    <r>
      <rPr>
        <sz val="16"/>
        <rFont val="Times New Roman"/>
        <charset val="134"/>
      </rPr>
      <t xml:space="preserve"> </t>
    </r>
    <r>
      <rPr>
        <sz val="16"/>
        <rFont val="方正仿宋_GBK"/>
        <charset val="134"/>
      </rPr>
      <t>东风村</t>
    </r>
    <r>
      <rPr>
        <sz val="16"/>
        <rFont val="Times New Roman"/>
        <charset val="134"/>
      </rPr>
      <t xml:space="preserve"> </t>
    </r>
    <r>
      <rPr>
        <sz val="16"/>
        <rFont val="方正仿宋_GBK"/>
        <charset val="134"/>
      </rPr>
      <t>左岸村</t>
    </r>
    <r>
      <rPr>
        <sz val="16"/>
        <rFont val="Times New Roman"/>
        <charset val="134"/>
      </rPr>
      <t xml:space="preserve"> </t>
    </r>
    <r>
      <rPr>
        <sz val="16"/>
        <rFont val="方正仿宋_GBK"/>
        <charset val="134"/>
      </rPr>
      <t>胜利村</t>
    </r>
    <r>
      <rPr>
        <sz val="16"/>
        <rFont val="Times New Roman"/>
        <charset val="134"/>
      </rPr>
      <t>5</t>
    </r>
    <r>
      <rPr>
        <sz val="16"/>
        <rFont val="方正仿宋_GBK"/>
        <charset val="134"/>
      </rPr>
      <t>个村</t>
    </r>
    <r>
      <rPr>
        <sz val="16"/>
        <rFont val="Times New Roman"/>
        <charset val="134"/>
      </rPr>
      <t>1500</t>
    </r>
    <r>
      <rPr>
        <sz val="16"/>
        <rFont val="方正仿宋_GBK"/>
        <charset val="134"/>
      </rPr>
      <t>余亩漆林基地进行疏林、技术改造和施肥及病虫害防治。对胜利村红花寺</t>
    </r>
    <r>
      <rPr>
        <sz val="16"/>
        <rFont val="Times New Roman"/>
        <charset val="134"/>
      </rPr>
      <t>1000</t>
    </r>
    <r>
      <rPr>
        <sz val="16"/>
        <rFont val="方正仿宋_GBK"/>
        <charset val="134"/>
      </rPr>
      <t>余亩笋竹进行管护。</t>
    </r>
  </si>
  <si>
    <t>左岚乡大坝村、齐心村、东风村、左岸村、胜利村</t>
  </si>
  <si>
    <r>
      <rPr>
        <sz val="16"/>
        <rFont val="方正仿宋_GBK"/>
        <charset val="134"/>
      </rPr>
      <t>通过对现有传统产业进行培育，起到示范带头作用，增长群众产业发展积极性和收入。受益群众</t>
    </r>
    <r>
      <rPr>
        <sz val="16"/>
        <rFont val="Times New Roman"/>
        <charset val="134"/>
      </rPr>
      <t>6600</t>
    </r>
    <r>
      <rPr>
        <sz val="16"/>
        <rFont val="方正仿宋_GBK"/>
        <charset val="134"/>
      </rPr>
      <t>余人，其中脱贫人口</t>
    </r>
    <r>
      <rPr>
        <sz val="16"/>
        <rFont val="Times New Roman"/>
        <charset val="134"/>
      </rPr>
      <t>1100</t>
    </r>
    <r>
      <rPr>
        <sz val="16"/>
        <rFont val="方正仿宋_GBK"/>
        <charset val="134"/>
      </rPr>
      <t>余人，监测对象</t>
    </r>
    <r>
      <rPr>
        <sz val="16"/>
        <rFont val="Times New Roman"/>
        <charset val="134"/>
      </rPr>
      <t>48</t>
    </r>
    <r>
      <rPr>
        <sz val="16"/>
        <rFont val="方正仿宋_GBK"/>
        <charset val="134"/>
      </rPr>
      <t>余人。项目实施可带动</t>
    </r>
    <r>
      <rPr>
        <sz val="16"/>
        <rFont val="Times New Roman"/>
        <charset val="134"/>
      </rPr>
      <t>60</t>
    </r>
    <r>
      <rPr>
        <sz val="16"/>
        <rFont val="方正仿宋_GBK"/>
        <charset val="134"/>
      </rPr>
      <t>余户农户务工，年人均纯收入增加</t>
    </r>
    <r>
      <rPr>
        <sz val="16"/>
        <rFont val="Times New Roman"/>
        <charset val="134"/>
      </rPr>
      <t>300-500</t>
    </r>
    <r>
      <rPr>
        <sz val="16"/>
        <rFont val="方正仿宋_GBK"/>
        <charset val="134"/>
      </rPr>
      <t>元，其中脱人口</t>
    </r>
    <r>
      <rPr>
        <sz val="16"/>
        <rFont val="Times New Roman"/>
        <charset val="134"/>
      </rPr>
      <t>30</t>
    </r>
    <r>
      <rPr>
        <sz val="16"/>
        <rFont val="方正仿宋_GBK"/>
        <charset val="134"/>
      </rPr>
      <t>余人，监测对象</t>
    </r>
    <r>
      <rPr>
        <sz val="16"/>
        <rFont val="Times New Roman"/>
        <charset val="134"/>
      </rPr>
      <t>15</t>
    </r>
    <r>
      <rPr>
        <sz val="16"/>
        <rFont val="方正仿宋_GBK"/>
        <charset val="134"/>
      </rPr>
      <t>余人。同时通过对胜利村现有</t>
    </r>
    <r>
      <rPr>
        <sz val="16"/>
        <rFont val="Times New Roman"/>
        <charset val="134"/>
      </rPr>
      <t>1000</t>
    </r>
    <r>
      <rPr>
        <sz val="16"/>
        <rFont val="方正仿宋_GBK"/>
        <charset val="134"/>
      </rPr>
      <t>余亩笋竹进行管护，有利于村民后期采收笋竹增加收入。</t>
    </r>
  </si>
  <si>
    <r>
      <rPr>
        <sz val="16"/>
        <rFont val="方正仿宋_GBK"/>
        <charset val="134"/>
      </rPr>
      <t>一、群众参与：</t>
    </r>
    <r>
      <rPr>
        <sz val="16"/>
        <rFont val="Times New Roman"/>
        <charset val="134"/>
      </rPr>
      <t>38</t>
    </r>
    <r>
      <rPr>
        <sz val="16"/>
        <rFont val="方正仿宋_GBK"/>
        <charset val="134"/>
      </rPr>
      <t>人参与前期项目确定会议、决议，</t>
    </r>
    <r>
      <rPr>
        <sz val="16"/>
        <rFont val="Times New Roman"/>
        <charset val="134"/>
      </rPr>
      <t>27</t>
    </r>
    <r>
      <rPr>
        <sz val="16"/>
        <rFont val="方正仿宋_GBK"/>
        <charset val="134"/>
      </rPr>
      <t>人参与入库项目的选择。</t>
    </r>
    <r>
      <rPr>
        <sz val="16"/>
        <rFont val="Times New Roman"/>
        <charset val="134"/>
      </rPr>
      <t>20</t>
    </r>
    <r>
      <rPr>
        <sz val="16"/>
        <rFont val="方正仿宋_GBK"/>
        <charset val="134"/>
      </rPr>
      <t>人参与项目实施过程中施工质量和资金使用的监督。</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提供就业岗位</t>
    </r>
    <r>
      <rPr>
        <sz val="16"/>
        <rFont val="Times New Roman"/>
        <charset val="134"/>
      </rPr>
      <t>75</t>
    </r>
    <r>
      <rPr>
        <sz val="16"/>
        <rFont val="方正仿宋_GBK"/>
        <charset val="134"/>
      </rPr>
      <t>余个，增加工资性收入</t>
    </r>
    <r>
      <rPr>
        <sz val="16"/>
        <rFont val="Times New Roman"/>
        <charset val="134"/>
      </rPr>
      <t>300-500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t>
    </r>
    <r>
      <rPr>
        <sz val="16"/>
        <rFont val="Times New Roman"/>
        <charset val="134"/>
      </rPr>
      <t>2.</t>
    </r>
    <r>
      <rPr>
        <sz val="16"/>
        <rFont val="方正仿宋_GBK"/>
        <charset val="134"/>
      </rPr>
      <t>项目建成后可增加村集体收入，收益比例按比例分红，惠及</t>
    </r>
    <r>
      <rPr>
        <sz val="16"/>
        <rFont val="Times New Roman"/>
        <charset val="134"/>
      </rPr>
      <t>2300</t>
    </r>
    <r>
      <rPr>
        <sz val="16"/>
        <rFont val="方正仿宋_GBK"/>
        <charset val="134"/>
      </rPr>
      <t>余户，</t>
    </r>
  </si>
  <si>
    <r>
      <rPr>
        <sz val="16"/>
        <rFont val="方正仿宋_GBK"/>
        <charset val="134"/>
      </rPr>
      <t>对大坝村</t>
    </r>
    <r>
      <rPr>
        <sz val="16"/>
        <rFont val="Times New Roman"/>
        <charset val="134"/>
      </rPr>
      <t xml:space="preserve"> </t>
    </r>
    <r>
      <rPr>
        <sz val="16"/>
        <rFont val="方正仿宋_GBK"/>
        <charset val="134"/>
      </rPr>
      <t>齐心村</t>
    </r>
    <r>
      <rPr>
        <sz val="16"/>
        <rFont val="Times New Roman"/>
        <charset val="134"/>
      </rPr>
      <t xml:space="preserve"> </t>
    </r>
    <r>
      <rPr>
        <sz val="16"/>
        <rFont val="方正仿宋_GBK"/>
        <charset val="134"/>
      </rPr>
      <t>东风村</t>
    </r>
    <r>
      <rPr>
        <sz val="16"/>
        <rFont val="Times New Roman"/>
        <charset val="134"/>
      </rPr>
      <t xml:space="preserve"> </t>
    </r>
    <r>
      <rPr>
        <sz val="16"/>
        <rFont val="方正仿宋_GBK"/>
        <charset val="134"/>
      </rPr>
      <t>左岸村</t>
    </r>
    <r>
      <rPr>
        <sz val="16"/>
        <rFont val="Times New Roman"/>
        <charset val="134"/>
      </rPr>
      <t xml:space="preserve"> </t>
    </r>
    <r>
      <rPr>
        <sz val="16"/>
        <rFont val="方正仿宋_GBK"/>
        <charset val="134"/>
      </rPr>
      <t>胜利村</t>
    </r>
    <r>
      <rPr>
        <sz val="16"/>
        <rFont val="Times New Roman"/>
        <charset val="134"/>
      </rPr>
      <t>1500</t>
    </r>
    <r>
      <rPr>
        <sz val="16"/>
        <rFont val="方正仿宋_GBK"/>
        <charset val="134"/>
      </rPr>
      <t>余亩漆林基地进行疏林、技术改造和施肥及病虫害防治，有利于发动群众参与发展产业的积极性，确保群众实现增收。通过对胜利村现有</t>
    </r>
    <r>
      <rPr>
        <sz val="16"/>
        <rFont val="Times New Roman"/>
        <charset val="134"/>
      </rPr>
      <t>1000</t>
    </r>
    <r>
      <rPr>
        <sz val="16"/>
        <rFont val="方正仿宋_GBK"/>
        <charset val="134"/>
      </rPr>
      <t>余亩笋竹进行管护，有利于村民采收笋竹增加收入。</t>
    </r>
  </si>
  <si>
    <r>
      <rPr>
        <sz val="16"/>
        <rFont val="Times New Roman"/>
        <charset val="134"/>
      </rPr>
      <t>1.</t>
    </r>
    <r>
      <rPr>
        <sz val="16"/>
        <rFont val="方正仿宋_GBK"/>
        <charset val="134"/>
      </rPr>
      <t>大坝村</t>
    </r>
    <r>
      <rPr>
        <sz val="16"/>
        <rFont val="Times New Roman"/>
        <charset val="134"/>
      </rPr>
      <t xml:space="preserve"> </t>
    </r>
    <r>
      <rPr>
        <sz val="16"/>
        <rFont val="方正仿宋_GBK"/>
        <charset val="134"/>
      </rPr>
      <t>齐心村</t>
    </r>
    <r>
      <rPr>
        <sz val="16"/>
        <rFont val="Times New Roman"/>
        <charset val="134"/>
      </rPr>
      <t xml:space="preserve"> </t>
    </r>
    <r>
      <rPr>
        <sz val="16"/>
        <rFont val="方正仿宋_GBK"/>
        <charset val="134"/>
      </rPr>
      <t>东风村</t>
    </r>
    <r>
      <rPr>
        <sz val="16"/>
        <rFont val="Times New Roman"/>
        <charset val="134"/>
      </rPr>
      <t xml:space="preserve"> </t>
    </r>
    <r>
      <rPr>
        <sz val="16"/>
        <rFont val="方正仿宋_GBK"/>
        <charset val="134"/>
      </rPr>
      <t>左岸村</t>
    </r>
    <r>
      <rPr>
        <sz val="16"/>
        <rFont val="Times New Roman"/>
        <charset val="134"/>
      </rPr>
      <t xml:space="preserve"> </t>
    </r>
    <r>
      <rPr>
        <sz val="16"/>
        <rFont val="方正仿宋_GBK"/>
        <charset val="134"/>
      </rPr>
      <t>胜利村</t>
    </r>
    <r>
      <rPr>
        <sz val="16"/>
        <rFont val="Times New Roman"/>
        <charset val="134"/>
      </rPr>
      <t>5</t>
    </r>
    <r>
      <rPr>
        <sz val="16"/>
        <rFont val="方正仿宋_GBK"/>
        <charset val="134"/>
      </rPr>
      <t>个村漆林基地疏林、技术改造和施肥及病虫害防治</t>
    </r>
    <r>
      <rPr>
        <sz val="16"/>
        <rFont val="Times New Roman"/>
        <charset val="134"/>
      </rPr>
      <t>≥1500</t>
    </r>
    <r>
      <rPr>
        <sz val="16"/>
        <rFont val="方正仿宋_GBK"/>
        <charset val="134"/>
      </rPr>
      <t>亩。</t>
    </r>
    <r>
      <rPr>
        <sz val="16"/>
        <rFont val="Times New Roman"/>
        <charset val="134"/>
      </rPr>
      <t xml:space="preserve">
2.</t>
    </r>
    <r>
      <rPr>
        <sz val="16"/>
        <rFont val="方正仿宋_GBK"/>
        <charset val="134"/>
      </rPr>
      <t>胜利村笋竹进行管护</t>
    </r>
    <r>
      <rPr>
        <sz val="16"/>
        <rFont val="Times New Roman"/>
        <charset val="134"/>
      </rPr>
      <t>≥1000</t>
    </r>
    <r>
      <rPr>
        <sz val="16"/>
        <rFont val="方正仿宋_GBK"/>
        <charset val="134"/>
      </rPr>
      <t>亩</t>
    </r>
  </si>
  <si>
    <r>
      <rPr>
        <sz val="16"/>
        <rFont val="方正仿宋_GBK"/>
        <charset val="134"/>
      </rPr>
      <t>周边村民可以通过参与管护进行务工，同时还可以销售生漆，增加收入</t>
    </r>
    <r>
      <rPr>
        <sz val="16"/>
        <rFont val="Times New Roman"/>
        <charset val="134"/>
      </rPr>
      <t>300-500</t>
    </r>
    <r>
      <rPr>
        <sz val="16"/>
        <rFont val="方正仿宋_GBK"/>
        <charset val="134"/>
      </rPr>
      <t>元</t>
    </r>
  </si>
  <si>
    <r>
      <rPr>
        <sz val="16"/>
        <rFont val="方正仿宋_GBK"/>
        <charset val="134"/>
      </rPr>
      <t>受益群众</t>
    </r>
    <r>
      <rPr>
        <sz val="16"/>
        <rFont val="Times New Roman"/>
        <charset val="134"/>
      </rPr>
      <t>6600</t>
    </r>
    <r>
      <rPr>
        <sz val="16"/>
        <rFont val="方正仿宋_GBK"/>
        <charset val="134"/>
      </rPr>
      <t>余人，其中脱贫人口</t>
    </r>
    <r>
      <rPr>
        <sz val="16"/>
        <rFont val="Times New Roman"/>
        <charset val="134"/>
      </rPr>
      <t>1100</t>
    </r>
    <r>
      <rPr>
        <sz val="16"/>
        <rFont val="方正仿宋_GBK"/>
        <charset val="134"/>
      </rPr>
      <t>余人，监测对象</t>
    </r>
    <r>
      <rPr>
        <sz val="16"/>
        <rFont val="Times New Roman"/>
        <charset val="134"/>
      </rPr>
      <t>48</t>
    </r>
    <r>
      <rPr>
        <sz val="16"/>
        <rFont val="方正仿宋_GBK"/>
        <charset val="134"/>
      </rPr>
      <t>余人。</t>
    </r>
  </si>
  <si>
    <r>
      <rPr>
        <sz val="16"/>
        <rFont val="方正仿宋_GBK"/>
        <charset val="134"/>
      </rPr>
      <t>城口县</t>
    </r>
    <r>
      <rPr>
        <sz val="16"/>
        <rFont val="Times New Roman"/>
        <charset val="134"/>
      </rPr>
      <t>2024</t>
    </r>
    <r>
      <rPr>
        <sz val="16"/>
        <rFont val="方正仿宋_GBK"/>
        <charset val="134"/>
      </rPr>
      <t>年左岚乡核桃管护项目</t>
    </r>
  </si>
  <si>
    <r>
      <rPr>
        <sz val="16"/>
        <rFont val="方正仿宋_GBK"/>
        <charset val="134"/>
      </rPr>
      <t>对左岚全乡已建成的核桃高产示范园和原有的已成林的核桃资源进行修枝整形、病虫害防治、施肥、补植补栽、技术培训，共计</t>
    </r>
    <r>
      <rPr>
        <sz val="16"/>
        <rFont val="Times New Roman"/>
        <charset val="134"/>
      </rPr>
      <t>1600</t>
    </r>
    <r>
      <rPr>
        <sz val="16"/>
        <rFont val="方正仿宋_GBK"/>
        <charset val="134"/>
      </rPr>
      <t>余亩。</t>
    </r>
  </si>
  <si>
    <r>
      <rPr>
        <sz val="16"/>
        <rFont val="方正仿宋_GBK"/>
        <charset val="134"/>
      </rPr>
      <t>通过项目实施，可以提高核桃挂果率，科学栽培提高产量，增加群众收入。全乡受益群众可达</t>
    </r>
    <r>
      <rPr>
        <sz val="16"/>
        <rFont val="Times New Roman"/>
        <charset val="134"/>
      </rPr>
      <t>3000</t>
    </r>
    <r>
      <rPr>
        <sz val="16"/>
        <rFont val="方正仿宋_GBK"/>
        <charset val="134"/>
      </rPr>
      <t>余人，其中脱贫人口</t>
    </r>
    <r>
      <rPr>
        <sz val="16"/>
        <rFont val="Times New Roman"/>
        <charset val="134"/>
      </rPr>
      <t>500</t>
    </r>
    <r>
      <rPr>
        <sz val="16"/>
        <rFont val="方正仿宋_GBK"/>
        <charset val="134"/>
      </rPr>
      <t>余人，监测对象</t>
    </r>
    <r>
      <rPr>
        <sz val="16"/>
        <rFont val="Times New Roman"/>
        <charset val="134"/>
      </rPr>
      <t>58</t>
    </r>
    <r>
      <rPr>
        <sz val="16"/>
        <rFont val="方正仿宋_GBK"/>
        <charset val="134"/>
      </rPr>
      <t>人。项目实施可带动</t>
    </r>
    <r>
      <rPr>
        <sz val="16"/>
        <rFont val="Times New Roman"/>
        <charset val="134"/>
      </rPr>
      <t>65</t>
    </r>
    <r>
      <rPr>
        <sz val="16"/>
        <rFont val="方正仿宋_GBK"/>
        <charset val="134"/>
      </rPr>
      <t>余户农户务工，年人均纯收入增加</t>
    </r>
    <r>
      <rPr>
        <sz val="16"/>
        <rFont val="Times New Roman"/>
        <charset val="134"/>
      </rPr>
      <t>300-500</t>
    </r>
    <r>
      <rPr>
        <sz val="16"/>
        <rFont val="方正仿宋_GBK"/>
        <charset val="134"/>
      </rPr>
      <t>元，其中脱人口</t>
    </r>
    <r>
      <rPr>
        <sz val="16"/>
        <rFont val="Times New Roman"/>
        <charset val="134"/>
      </rPr>
      <t>30</t>
    </r>
    <r>
      <rPr>
        <sz val="16"/>
        <rFont val="方正仿宋_GBK"/>
        <charset val="134"/>
      </rPr>
      <t>余人，监测对象</t>
    </r>
    <r>
      <rPr>
        <sz val="16"/>
        <rFont val="Times New Roman"/>
        <charset val="134"/>
      </rPr>
      <t>20</t>
    </r>
    <r>
      <rPr>
        <sz val="16"/>
        <rFont val="方正仿宋_GBK"/>
        <charset val="134"/>
      </rPr>
      <t>余人。</t>
    </r>
  </si>
  <si>
    <r>
      <rPr>
        <sz val="16"/>
        <rFont val="方正仿宋_GBK"/>
        <charset val="134"/>
      </rPr>
      <t>一、群众参与：</t>
    </r>
    <r>
      <rPr>
        <sz val="16"/>
        <rFont val="Times New Roman"/>
        <charset val="134"/>
      </rPr>
      <t>45</t>
    </r>
    <r>
      <rPr>
        <sz val="16"/>
        <rFont val="方正仿宋_GBK"/>
        <charset val="134"/>
      </rPr>
      <t>人参与前期项目确定会议、决议，</t>
    </r>
    <r>
      <rPr>
        <sz val="16"/>
        <rFont val="Times New Roman"/>
        <charset val="134"/>
      </rPr>
      <t>31</t>
    </r>
    <r>
      <rPr>
        <sz val="16"/>
        <rFont val="方正仿宋_GBK"/>
        <charset val="134"/>
      </rPr>
      <t>人参与入库项目的选择，</t>
    </r>
    <r>
      <rPr>
        <sz val="16"/>
        <rFont val="Times New Roman"/>
        <charset val="134"/>
      </rPr>
      <t>20</t>
    </r>
    <r>
      <rPr>
        <sz val="16"/>
        <rFont val="方正仿宋_GBK"/>
        <charset val="134"/>
      </rPr>
      <t>人参与项目实施过程中施工质量和资金使用的监督。</t>
    </r>
    <r>
      <rPr>
        <sz val="16"/>
        <rFont val="Times New Roman"/>
        <charset val="134"/>
      </rPr>
      <t xml:space="preserve">
</t>
    </r>
    <r>
      <rPr>
        <sz val="16"/>
        <rFont val="方正仿宋_GBK"/>
        <charset val="134"/>
      </rPr>
      <t>二、利益联结机制：可提供就业岗位</t>
    </r>
    <r>
      <rPr>
        <sz val="16"/>
        <rFont val="Times New Roman"/>
        <charset val="134"/>
      </rPr>
      <t>80</t>
    </r>
    <r>
      <rPr>
        <sz val="16"/>
        <rFont val="方正仿宋_GBK"/>
        <charset val="134"/>
      </rPr>
      <t>余个，增加工资性收入</t>
    </r>
    <r>
      <rPr>
        <sz val="16"/>
        <rFont val="Times New Roman"/>
        <charset val="134"/>
      </rPr>
      <t>300-500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t>
    </r>
  </si>
  <si>
    <r>
      <rPr>
        <sz val="16"/>
        <rFont val="方正仿宋_GBK"/>
        <charset val="134"/>
      </rPr>
      <t>对全乡</t>
    </r>
    <r>
      <rPr>
        <sz val="16"/>
        <rFont val="Times New Roman"/>
        <charset val="134"/>
      </rPr>
      <t>1600</t>
    </r>
    <r>
      <rPr>
        <sz val="16"/>
        <rFont val="方正仿宋_GBK"/>
        <charset val="134"/>
      </rPr>
      <t>余亩核桃园进行管护，补栽、施肥除草，修枝整形，技术培训等，有利于提升核桃产业的发展规模，确保群众实现增收。</t>
    </r>
  </si>
  <si>
    <r>
      <rPr>
        <sz val="16"/>
        <rFont val="方正仿宋_GBK"/>
        <charset val="134"/>
      </rPr>
      <t>核桃管护</t>
    </r>
    <r>
      <rPr>
        <sz val="16"/>
        <rFont val="Times New Roman"/>
        <charset val="134"/>
      </rPr>
      <t>≥1600</t>
    </r>
    <r>
      <rPr>
        <sz val="16"/>
        <rFont val="方正仿宋_GBK"/>
        <charset val="134"/>
      </rPr>
      <t>亩</t>
    </r>
  </si>
  <si>
    <r>
      <rPr>
        <sz val="16"/>
        <rFont val="方正仿宋_GBK"/>
        <charset val="134"/>
      </rPr>
      <t>周边群众通过出售核桃，户均收入能够增加收入</t>
    </r>
    <r>
      <rPr>
        <sz val="16"/>
        <rFont val="Times New Roman"/>
        <charset val="134"/>
      </rPr>
      <t>300-500</t>
    </r>
    <r>
      <rPr>
        <sz val="16"/>
        <rFont val="方正仿宋_GBK"/>
        <charset val="134"/>
      </rPr>
      <t>元。</t>
    </r>
  </si>
  <si>
    <r>
      <rPr>
        <sz val="16"/>
        <rFont val="方正仿宋_GBK"/>
        <charset val="134"/>
      </rPr>
      <t>受益群众</t>
    </r>
    <r>
      <rPr>
        <sz val="16"/>
        <rFont val="Times New Roman"/>
        <charset val="134"/>
      </rPr>
      <t>3000</t>
    </r>
    <r>
      <rPr>
        <sz val="16"/>
        <rFont val="方正仿宋_GBK"/>
        <charset val="134"/>
      </rPr>
      <t>，其中脱贫人口</t>
    </r>
    <r>
      <rPr>
        <sz val="16"/>
        <rFont val="Times New Roman"/>
        <charset val="134"/>
      </rPr>
      <t>500</t>
    </r>
    <r>
      <rPr>
        <sz val="16"/>
        <rFont val="方正仿宋_GBK"/>
        <charset val="134"/>
      </rPr>
      <t>余人，监测对象</t>
    </r>
    <r>
      <rPr>
        <sz val="16"/>
        <rFont val="Times New Roman"/>
        <charset val="134"/>
      </rPr>
      <t>20</t>
    </r>
    <r>
      <rPr>
        <sz val="16"/>
        <rFont val="方正仿宋_GBK"/>
        <charset val="134"/>
      </rPr>
      <t>余人。</t>
    </r>
  </si>
  <si>
    <r>
      <rPr>
        <sz val="16"/>
        <rFont val="方正仿宋_GBK"/>
        <charset val="134"/>
      </rPr>
      <t>城口县</t>
    </r>
    <r>
      <rPr>
        <sz val="16"/>
        <rFont val="Times New Roman"/>
        <charset val="134"/>
      </rPr>
      <t>2024</t>
    </r>
    <r>
      <rPr>
        <sz val="16"/>
        <rFont val="方正仿宋_GBK"/>
        <charset val="134"/>
      </rPr>
      <t>年左岚乡农村人居环境综合整治项目</t>
    </r>
  </si>
  <si>
    <r>
      <rPr>
        <sz val="16"/>
        <rFont val="方正仿宋_GBK"/>
        <charset val="134"/>
      </rPr>
      <t>对左岚倒车坝至大坝村邱家院子主公路沿线的农户开展</t>
    </r>
    <r>
      <rPr>
        <sz val="16"/>
        <rFont val="Times New Roman"/>
        <charset val="134"/>
      </rPr>
      <t>“</t>
    </r>
    <r>
      <rPr>
        <sz val="16"/>
        <rFont val="方正仿宋_GBK"/>
        <charset val="134"/>
      </rPr>
      <t>五干净六整洁</t>
    </r>
    <r>
      <rPr>
        <sz val="16"/>
        <rFont val="Times New Roman"/>
        <charset val="134"/>
      </rPr>
      <t>”</t>
    </r>
    <r>
      <rPr>
        <sz val="16"/>
        <rFont val="方正仿宋_GBK"/>
        <charset val="134"/>
      </rPr>
      <t>专项整治，主要是对主公路沿线</t>
    </r>
    <r>
      <rPr>
        <sz val="16"/>
        <rFont val="Times New Roman"/>
        <charset val="134"/>
      </rPr>
      <t>300</t>
    </r>
    <r>
      <rPr>
        <sz val="16"/>
        <rFont val="方正仿宋_GBK"/>
        <charset val="134"/>
      </rPr>
      <t>余户农户的乱堆码、乱摆放、乱停车进行集中整治。修补部分破损公路路面，拆除部分破旧畜圈等。具体以实施方案为准</t>
    </r>
  </si>
  <si>
    <t>左岚乡大坝村、幸福村</t>
  </si>
  <si>
    <r>
      <rPr>
        <sz val="16"/>
        <rFont val="方正仿宋_GBK"/>
        <charset val="134"/>
      </rPr>
      <t>通过对左岚倒车坝至大坝村邱家院子主公路沿线</t>
    </r>
    <r>
      <rPr>
        <sz val="16"/>
        <rFont val="Times New Roman"/>
        <charset val="134"/>
      </rPr>
      <t>300</t>
    </r>
    <r>
      <rPr>
        <sz val="16"/>
        <rFont val="方正仿宋_GBK"/>
        <charset val="134"/>
      </rPr>
      <t>余户农户的乱堆码、乱摆放、乱停车进行集中整治等。可以努力实现城乡同美、美美与共，改善村民的居住环境，提升群众的满意度。受益群众</t>
    </r>
    <r>
      <rPr>
        <sz val="16"/>
        <rFont val="Times New Roman"/>
        <charset val="134"/>
      </rPr>
      <t>1500</t>
    </r>
    <r>
      <rPr>
        <sz val="16"/>
        <rFont val="方正仿宋_GBK"/>
        <charset val="134"/>
      </rPr>
      <t>余人，其中脱贫人口</t>
    </r>
    <r>
      <rPr>
        <sz val="16"/>
        <rFont val="Times New Roman"/>
        <charset val="134"/>
      </rPr>
      <t>300</t>
    </r>
    <r>
      <rPr>
        <sz val="16"/>
        <rFont val="方正仿宋_GBK"/>
        <charset val="134"/>
      </rPr>
      <t>余人，监测对象</t>
    </r>
    <r>
      <rPr>
        <sz val="16"/>
        <rFont val="Times New Roman"/>
        <charset val="134"/>
      </rPr>
      <t>28</t>
    </r>
    <r>
      <rPr>
        <sz val="16"/>
        <rFont val="方正仿宋_GBK"/>
        <charset val="134"/>
      </rPr>
      <t>余人。周边群众可参与该项目实施，带动</t>
    </r>
    <r>
      <rPr>
        <sz val="16"/>
        <rFont val="Times New Roman"/>
        <charset val="134"/>
      </rPr>
      <t>40</t>
    </r>
    <r>
      <rPr>
        <sz val="16"/>
        <rFont val="方正仿宋_GBK"/>
        <charset val="134"/>
      </rPr>
      <t>余户农户增收，年人均纯收入增加</t>
    </r>
    <r>
      <rPr>
        <sz val="16"/>
        <rFont val="Times New Roman"/>
        <charset val="134"/>
      </rPr>
      <t>500-1000</t>
    </r>
    <r>
      <rPr>
        <sz val="16"/>
        <rFont val="方正仿宋_GBK"/>
        <charset val="134"/>
      </rPr>
      <t>元，其中脱贫人口</t>
    </r>
    <r>
      <rPr>
        <sz val="16"/>
        <rFont val="Times New Roman"/>
        <charset val="134"/>
      </rPr>
      <t>40</t>
    </r>
    <r>
      <rPr>
        <sz val="16"/>
        <rFont val="方正仿宋_GBK"/>
        <charset val="134"/>
      </rPr>
      <t>余人，监测对象</t>
    </r>
    <r>
      <rPr>
        <sz val="16"/>
        <rFont val="Times New Roman"/>
        <charset val="134"/>
      </rPr>
      <t>10</t>
    </r>
    <r>
      <rPr>
        <sz val="16"/>
        <rFont val="方正仿宋_GBK"/>
        <charset val="134"/>
      </rPr>
      <t>余人。</t>
    </r>
  </si>
  <si>
    <r>
      <rPr>
        <sz val="16"/>
        <rFont val="方正仿宋_GBK"/>
        <charset val="134"/>
      </rPr>
      <t>一、群众参与：</t>
    </r>
    <r>
      <rPr>
        <sz val="16"/>
        <rFont val="Times New Roman"/>
        <charset val="134"/>
      </rPr>
      <t>50</t>
    </r>
    <r>
      <rPr>
        <sz val="16"/>
        <rFont val="方正仿宋_GBK"/>
        <charset val="134"/>
      </rPr>
      <t>人参与前期项目确定会议、决议，</t>
    </r>
    <r>
      <rPr>
        <sz val="16"/>
        <rFont val="Times New Roman"/>
        <charset val="134"/>
      </rPr>
      <t>25</t>
    </r>
    <r>
      <rPr>
        <sz val="16"/>
        <rFont val="方正仿宋_GBK"/>
        <charset val="134"/>
      </rPr>
      <t>人参与入库项目的选择。</t>
    </r>
    <r>
      <rPr>
        <sz val="16"/>
        <rFont val="Times New Roman"/>
        <charset val="134"/>
      </rPr>
      <t>15</t>
    </r>
    <r>
      <rPr>
        <sz val="16"/>
        <rFont val="方正仿宋_GBK"/>
        <charset val="134"/>
      </rPr>
      <t>人参与项目实施过程中施工质量和资金使用的监督。</t>
    </r>
    <r>
      <rPr>
        <sz val="16"/>
        <rFont val="Times New Roman"/>
        <charset val="134"/>
      </rPr>
      <t xml:space="preserve">
</t>
    </r>
    <r>
      <rPr>
        <sz val="16"/>
        <rFont val="方正仿宋_GBK"/>
        <charset val="134"/>
      </rPr>
      <t>二、利益联结机制：提供就业岗位</t>
    </r>
    <r>
      <rPr>
        <sz val="16"/>
        <rFont val="Times New Roman"/>
        <charset val="134"/>
      </rPr>
      <t>50</t>
    </r>
    <r>
      <rPr>
        <sz val="16"/>
        <rFont val="方正仿宋_GBK"/>
        <charset val="134"/>
      </rPr>
      <t>余个，增加工资性收入</t>
    </r>
    <r>
      <rPr>
        <sz val="16"/>
        <rFont val="Times New Roman"/>
        <charset val="134"/>
      </rPr>
      <t>500-1000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年。项目建成后可改善村民的居住环境，提升群众满意度，有利于为左岚乡村旅游打下坚实的基础。</t>
    </r>
  </si>
  <si>
    <r>
      <rPr>
        <sz val="16"/>
        <rFont val="方正仿宋_GBK"/>
        <charset val="134"/>
      </rPr>
      <t>对左岚倒车坝至大坝村邱家院子主公路沿线的农户开展</t>
    </r>
    <r>
      <rPr>
        <sz val="16"/>
        <rFont val="Times New Roman"/>
        <charset val="134"/>
      </rPr>
      <t>“</t>
    </r>
    <r>
      <rPr>
        <sz val="16"/>
        <rFont val="方正仿宋_GBK"/>
        <charset val="134"/>
      </rPr>
      <t>五清理一活动</t>
    </r>
    <r>
      <rPr>
        <sz val="16"/>
        <rFont val="Times New Roman"/>
        <charset val="134"/>
      </rPr>
      <t>”</t>
    </r>
    <r>
      <rPr>
        <sz val="16"/>
        <rFont val="方正仿宋_GBK"/>
        <charset val="134"/>
      </rPr>
      <t>和</t>
    </r>
    <r>
      <rPr>
        <sz val="16"/>
        <rFont val="Times New Roman"/>
        <charset val="134"/>
      </rPr>
      <t>“</t>
    </r>
    <r>
      <rPr>
        <sz val="16"/>
        <rFont val="方正仿宋_GBK"/>
        <charset val="134"/>
      </rPr>
      <t>八乱</t>
    </r>
    <r>
      <rPr>
        <sz val="16"/>
        <rFont val="Times New Roman"/>
        <charset val="134"/>
      </rPr>
      <t>”</t>
    </r>
    <r>
      <rPr>
        <sz val="16"/>
        <rFont val="方正仿宋_GBK"/>
        <charset val="134"/>
      </rPr>
      <t>专项整治，改善村民的居住环境，提升群众满意度，有利于为左岚乡村旅游打下坚实的基础。</t>
    </r>
  </si>
  <si>
    <r>
      <rPr>
        <sz val="16"/>
        <rFont val="方正仿宋_GBK"/>
        <charset val="134"/>
      </rPr>
      <t>对左岚倒车坝至大坝村邱家院子主公路沿线</t>
    </r>
    <r>
      <rPr>
        <sz val="16"/>
        <rFont val="Times New Roman"/>
        <charset val="134"/>
      </rPr>
      <t>300</t>
    </r>
    <r>
      <rPr>
        <sz val="16"/>
        <rFont val="方正仿宋_GBK"/>
        <charset val="134"/>
      </rPr>
      <t>余户农户的乱堆码、乱摆放、乱停车进行集中整治等。具体以实施方案为准</t>
    </r>
  </si>
  <si>
    <r>
      <rPr>
        <sz val="16"/>
        <rFont val="方正仿宋_GBK"/>
        <charset val="134"/>
      </rPr>
      <t>人工工资</t>
    </r>
    <r>
      <rPr>
        <sz val="16"/>
        <rFont val="Times New Roman"/>
        <charset val="134"/>
      </rPr>
      <t>100</t>
    </r>
    <r>
      <rPr>
        <sz val="16"/>
        <rFont val="方正仿宋_GBK"/>
        <charset val="134"/>
      </rPr>
      <t>元</t>
    </r>
    <r>
      <rPr>
        <sz val="16"/>
        <rFont val="Times New Roman"/>
        <charset val="134"/>
      </rPr>
      <t>/</t>
    </r>
    <r>
      <rPr>
        <sz val="16"/>
        <rFont val="方正仿宋_GBK"/>
        <charset val="134"/>
      </rPr>
      <t>天</t>
    </r>
  </si>
  <si>
    <t>实施该项目，有利于改善村民的居住环境，提升群众满意度，有利于为左岚乡村旅游打下坚实的基础。</t>
  </si>
  <si>
    <r>
      <rPr>
        <sz val="16"/>
        <rFont val="方正仿宋_GBK"/>
        <charset val="134"/>
      </rPr>
      <t>受益群众</t>
    </r>
    <r>
      <rPr>
        <sz val="16"/>
        <rFont val="Times New Roman"/>
        <charset val="134"/>
      </rPr>
      <t>1500</t>
    </r>
    <r>
      <rPr>
        <sz val="16"/>
        <rFont val="方正仿宋_GBK"/>
        <charset val="134"/>
      </rPr>
      <t>余人，其中脱贫人口</t>
    </r>
    <r>
      <rPr>
        <sz val="16"/>
        <rFont val="Times New Roman"/>
        <charset val="134"/>
      </rPr>
      <t>300</t>
    </r>
    <r>
      <rPr>
        <sz val="16"/>
        <rFont val="方正仿宋_GBK"/>
        <charset val="134"/>
      </rPr>
      <t>余人，监测对象</t>
    </r>
    <r>
      <rPr>
        <sz val="16"/>
        <rFont val="Times New Roman"/>
        <charset val="134"/>
      </rPr>
      <t>28</t>
    </r>
    <r>
      <rPr>
        <sz val="16"/>
        <rFont val="方正仿宋_GBK"/>
        <charset val="134"/>
      </rPr>
      <t>余人。</t>
    </r>
  </si>
  <si>
    <r>
      <rPr>
        <sz val="16"/>
        <rFont val="方正仿宋_GBK"/>
        <charset val="134"/>
      </rPr>
      <t>城口县</t>
    </r>
    <r>
      <rPr>
        <sz val="16"/>
        <rFont val="Times New Roman"/>
        <charset val="134"/>
      </rPr>
      <t>2024</t>
    </r>
    <r>
      <rPr>
        <sz val="16"/>
        <rFont val="方正仿宋_GBK"/>
        <charset val="134"/>
      </rPr>
      <t>年左岚乡左岸村中药材基地配套建设项目</t>
    </r>
    <r>
      <rPr>
        <sz val="16"/>
        <rFont val="Times New Roman"/>
        <charset val="134"/>
      </rPr>
      <t xml:space="preserve">                                                                                                                                                                                                                                                                                                                                                                                                                                                                                                                                                                                                                                                                                                                                                                                                                                                                                                                                                                                                                                                                                                                                                                                                                                                                                                                                                                                                                                                                                                                                                                                                                                                                                                                                                                                                                                                                                                                                                                                                                                                                                                                                                                                                                                                                                                                                                                                                                                                                                                                                                                                                                                                                                                                                                                                                                                                                                                                                                                                                                                                                                                                                                                                                                                                                                                                                                                                                                                                                                                                                                                                                                                                                          </t>
    </r>
  </si>
  <si>
    <r>
      <rPr>
        <sz val="16"/>
        <rFont val="方正仿宋_GBK"/>
        <charset val="134"/>
      </rPr>
      <t>在左岚乡左岸村沿家河和王家沟新建</t>
    </r>
    <r>
      <rPr>
        <sz val="16"/>
        <rFont val="Times New Roman"/>
        <charset val="134"/>
      </rPr>
      <t>300</t>
    </r>
    <r>
      <rPr>
        <sz val="16"/>
        <rFont val="方正仿宋_GBK"/>
        <charset val="134"/>
      </rPr>
      <t>亩中药材基地，配套</t>
    </r>
    <r>
      <rPr>
        <sz val="16"/>
        <rFont val="Times New Roman"/>
        <charset val="134"/>
      </rPr>
      <t>2</t>
    </r>
    <r>
      <rPr>
        <sz val="16"/>
        <rFont val="方正仿宋_GBK"/>
        <charset val="134"/>
      </rPr>
      <t>口约</t>
    </r>
    <r>
      <rPr>
        <sz val="16"/>
        <rFont val="Times New Roman"/>
        <charset val="134"/>
      </rPr>
      <t>30m³</t>
    </r>
    <r>
      <rPr>
        <sz val="16"/>
        <rFont val="方正仿宋_GBK"/>
        <charset val="134"/>
      </rPr>
      <t>的灌溉水池，铺设</t>
    </r>
    <r>
      <rPr>
        <sz val="16"/>
        <rFont val="Times New Roman"/>
        <charset val="134"/>
      </rPr>
      <t>32#</t>
    </r>
    <r>
      <rPr>
        <sz val="16"/>
        <rFont val="方正仿宋_GBK"/>
        <charset val="134"/>
      </rPr>
      <t>管道</t>
    </r>
    <r>
      <rPr>
        <sz val="16"/>
        <rFont val="Times New Roman"/>
        <charset val="134"/>
      </rPr>
      <t>3000</t>
    </r>
    <r>
      <rPr>
        <sz val="16"/>
        <rFont val="方正仿宋_GBK"/>
        <charset val="134"/>
      </rPr>
      <t>米、</t>
    </r>
    <r>
      <rPr>
        <sz val="16"/>
        <rFont val="Times New Roman"/>
        <charset val="134"/>
      </rPr>
      <t>20#</t>
    </r>
    <r>
      <rPr>
        <sz val="16"/>
        <rFont val="方正仿宋_GBK"/>
        <charset val="134"/>
      </rPr>
      <t>管道</t>
    </r>
    <r>
      <rPr>
        <sz val="16"/>
        <rFont val="Times New Roman"/>
        <charset val="134"/>
      </rPr>
      <t>5000</t>
    </r>
    <r>
      <rPr>
        <sz val="16"/>
        <rFont val="方正仿宋_GBK"/>
        <charset val="134"/>
      </rPr>
      <t>米。</t>
    </r>
  </si>
  <si>
    <t>左岚乡左岸村</t>
  </si>
  <si>
    <r>
      <rPr>
        <sz val="16"/>
        <rFont val="方正仿宋_GBK"/>
        <charset val="134"/>
      </rPr>
      <t>通过项目的实施，可利用闲置土地发展中药材种植，起到示范带头作用，增长群众产业发展积极性和收入。受益群众</t>
    </r>
    <r>
      <rPr>
        <sz val="16"/>
        <rFont val="Times New Roman"/>
        <charset val="134"/>
      </rPr>
      <t>300</t>
    </r>
    <r>
      <rPr>
        <sz val="16"/>
        <rFont val="方正仿宋_GBK"/>
        <charset val="134"/>
      </rPr>
      <t>余人，其中脱贫人口</t>
    </r>
    <r>
      <rPr>
        <sz val="16"/>
        <rFont val="Times New Roman"/>
        <charset val="134"/>
      </rPr>
      <t>40</t>
    </r>
    <r>
      <rPr>
        <sz val="16"/>
        <rFont val="方正仿宋_GBK"/>
        <charset val="134"/>
      </rPr>
      <t>余人，监测对象</t>
    </r>
    <r>
      <rPr>
        <sz val="16"/>
        <rFont val="Times New Roman"/>
        <charset val="134"/>
      </rPr>
      <t>5</t>
    </r>
    <r>
      <rPr>
        <sz val="16"/>
        <rFont val="方正仿宋_GBK"/>
        <charset val="134"/>
      </rPr>
      <t>人。可以带动</t>
    </r>
    <r>
      <rPr>
        <sz val="16"/>
        <rFont val="Times New Roman"/>
        <charset val="134"/>
      </rPr>
      <t>20</t>
    </r>
    <r>
      <rPr>
        <sz val="16"/>
        <rFont val="方正仿宋_GBK"/>
        <charset val="134"/>
      </rPr>
      <t>余户农户务工，增加收入</t>
    </r>
    <r>
      <rPr>
        <sz val="16"/>
        <rFont val="Times New Roman"/>
        <charset val="134"/>
      </rPr>
      <t>300-800</t>
    </r>
    <r>
      <rPr>
        <sz val="16"/>
        <rFont val="方正仿宋_GBK"/>
        <charset val="134"/>
      </rPr>
      <t>元，其中脱人口</t>
    </r>
    <r>
      <rPr>
        <sz val="16"/>
        <rFont val="Times New Roman"/>
        <charset val="134"/>
      </rPr>
      <t>15</t>
    </r>
    <r>
      <rPr>
        <sz val="16"/>
        <rFont val="方正仿宋_GBK"/>
        <charset val="134"/>
      </rPr>
      <t>人，监测对象</t>
    </r>
    <r>
      <rPr>
        <sz val="16"/>
        <rFont val="Times New Roman"/>
        <charset val="134"/>
      </rPr>
      <t>2</t>
    </r>
    <r>
      <rPr>
        <sz val="16"/>
        <rFont val="方正仿宋_GBK"/>
        <charset val="134"/>
      </rPr>
      <t>人。</t>
    </r>
  </si>
  <si>
    <r>
      <rPr>
        <sz val="16"/>
        <rFont val="方正仿宋_GBK"/>
        <charset val="134"/>
      </rPr>
      <t>一、群众参与：</t>
    </r>
    <r>
      <rPr>
        <sz val="16"/>
        <rFont val="Times New Roman"/>
        <charset val="134"/>
      </rPr>
      <t>10</t>
    </r>
    <r>
      <rPr>
        <sz val="16"/>
        <rFont val="方正仿宋_GBK"/>
        <charset val="134"/>
      </rPr>
      <t>人参与前期项目确定会议、决议，</t>
    </r>
    <r>
      <rPr>
        <sz val="16"/>
        <rFont val="Times New Roman"/>
        <charset val="134"/>
      </rPr>
      <t>7</t>
    </r>
    <r>
      <rPr>
        <sz val="16"/>
        <rFont val="方正仿宋_GBK"/>
        <charset val="134"/>
      </rPr>
      <t>人参与入库项目的选择。</t>
    </r>
    <r>
      <rPr>
        <sz val="16"/>
        <rFont val="Times New Roman"/>
        <charset val="134"/>
      </rPr>
      <t>8</t>
    </r>
    <r>
      <rPr>
        <sz val="16"/>
        <rFont val="方正仿宋_GBK"/>
        <charset val="134"/>
      </rPr>
      <t>人参与项目实施过程中施工质量和资金使用的监督。</t>
    </r>
    <r>
      <rPr>
        <sz val="16"/>
        <rFont val="Times New Roman"/>
        <charset val="134"/>
      </rPr>
      <t xml:space="preserve">
</t>
    </r>
    <r>
      <rPr>
        <sz val="16"/>
        <rFont val="方正仿宋_GBK"/>
        <charset val="134"/>
      </rPr>
      <t>二、利益联结机制：提供就业岗位</t>
    </r>
    <r>
      <rPr>
        <sz val="16"/>
        <rFont val="Times New Roman"/>
        <charset val="134"/>
      </rPr>
      <t>20</t>
    </r>
    <r>
      <rPr>
        <sz val="16"/>
        <rFont val="方正仿宋_GBK"/>
        <charset val="134"/>
      </rPr>
      <t>余个，增加工资性收入</t>
    </r>
    <r>
      <rPr>
        <sz val="16"/>
        <rFont val="Times New Roman"/>
        <charset val="134"/>
      </rPr>
      <t>300-500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年。项目建成后可增加村民收入，提升群众满意度。</t>
    </r>
  </si>
  <si>
    <r>
      <rPr>
        <sz val="16"/>
        <rFont val="方正仿宋_GBK"/>
        <charset val="134"/>
      </rPr>
      <t>在左岚乡左岸村沿家河和王家沟新建</t>
    </r>
    <r>
      <rPr>
        <sz val="16"/>
        <rFont val="Times New Roman"/>
        <charset val="134"/>
      </rPr>
      <t>300</t>
    </r>
    <r>
      <rPr>
        <sz val="16"/>
        <rFont val="方正仿宋_GBK"/>
        <charset val="134"/>
      </rPr>
      <t>亩中药材基地，配套</t>
    </r>
    <r>
      <rPr>
        <sz val="16"/>
        <rFont val="Times New Roman"/>
        <charset val="134"/>
      </rPr>
      <t>2</t>
    </r>
    <r>
      <rPr>
        <sz val="16"/>
        <rFont val="方正仿宋_GBK"/>
        <charset val="134"/>
      </rPr>
      <t>口约</t>
    </r>
    <r>
      <rPr>
        <sz val="16"/>
        <rFont val="Times New Roman"/>
        <charset val="134"/>
      </rPr>
      <t>30m³</t>
    </r>
    <r>
      <rPr>
        <sz val="16"/>
        <rFont val="方正仿宋_GBK"/>
        <charset val="134"/>
      </rPr>
      <t>的灌溉水池，铺设</t>
    </r>
    <r>
      <rPr>
        <sz val="16"/>
        <rFont val="Times New Roman"/>
        <charset val="134"/>
      </rPr>
      <t>32#</t>
    </r>
    <r>
      <rPr>
        <sz val="16"/>
        <rFont val="方正仿宋_GBK"/>
        <charset val="134"/>
      </rPr>
      <t>管道</t>
    </r>
    <r>
      <rPr>
        <sz val="16"/>
        <rFont val="Times New Roman"/>
        <charset val="134"/>
      </rPr>
      <t>3000</t>
    </r>
    <r>
      <rPr>
        <sz val="16"/>
        <rFont val="方正仿宋_GBK"/>
        <charset val="134"/>
      </rPr>
      <t>米、</t>
    </r>
    <r>
      <rPr>
        <sz val="16"/>
        <rFont val="Times New Roman"/>
        <charset val="134"/>
      </rPr>
      <t>20#</t>
    </r>
    <r>
      <rPr>
        <sz val="16"/>
        <rFont val="方正仿宋_GBK"/>
        <charset val="134"/>
      </rPr>
      <t>管道</t>
    </r>
    <r>
      <rPr>
        <sz val="16"/>
        <rFont val="Times New Roman"/>
        <charset val="134"/>
      </rPr>
      <t>5000</t>
    </r>
    <r>
      <rPr>
        <sz val="16"/>
        <rFont val="方正仿宋_GBK"/>
        <charset val="134"/>
      </rPr>
      <t>米。利用闲置土地发展中药材种植，起到示范带头作用，增长群众产业发展积极性和收入。</t>
    </r>
  </si>
  <si>
    <r>
      <rPr>
        <sz val="16"/>
        <rFont val="方正仿宋_GBK"/>
        <charset val="134"/>
      </rPr>
      <t>灌溉池</t>
    </r>
    <r>
      <rPr>
        <sz val="16"/>
        <rFont val="Times New Roman"/>
        <charset val="134"/>
      </rPr>
      <t>1000</t>
    </r>
    <r>
      <rPr>
        <sz val="16"/>
        <rFont val="方正仿宋_GBK"/>
        <charset val="134"/>
      </rPr>
      <t>元</t>
    </r>
    <r>
      <rPr>
        <sz val="16"/>
        <rFont val="Times New Roman"/>
        <charset val="134"/>
      </rPr>
      <t>/m³</t>
    </r>
    <r>
      <rPr>
        <sz val="16"/>
        <rFont val="方正仿宋_GBK"/>
        <charset val="134"/>
      </rPr>
      <t>、</t>
    </r>
    <r>
      <rPr>
        <sz val="16"/>
        <rFont val="Times New Roman"/>
        <charset val="134"/>
      </rPr>
      <t>60#</t>
    </r>
    <r>
      <rPr>
        <sz val="16"/>
        <rFont val="方正仿宋_GBK"/>
        <charset val="134"/>
      </rPr>
      <t>水管</t>
    </r>
    <r>
      <rPr>
        <sz val="16"/>
        <rFont val="Times New Roman"/>
        <charset val="134"/>
      </rPr>
      <t>8</t>
    </r>
    <r>
      <rPr>
        <sz val="16"/>
        <rFont val="方正仿宋_GBK"/>
        <charset val="134"/>
      </rPr>
      <t>元</t>
    </r>
    <r>
      <rPr>
        <sz val="16"/>
        <rFont val="Times New Roman"/>
        <charset val="134"/>
      </rPr>
      <t>/</t>
    </r>
    <r>
      <rPr>
        <sz val="16"/>
        <rFont val="方正仿宋_GBK"/>
        <charset val="134"/>
      </rPr>
      <t>米、</t>
    </r>
    <r>
      <rPr>
        <sz val="16"/>
        <rFont val="Times New Roman"/>
        <charset val="134"/>
      </rPr>
      <t>32#</t>
    </r>
    <r>
      <rPr>
        <sz val="16"/>
        <rFont val="方正仿宋_GBK"/>
        <charset val="134"/>
      </rPr>
      <t>水管</t>
    </r>
    <r>
      <rPr>
        <sz val="16"/>
        <rFont val="Times New Roman"/>
        <charset val="134"/>
      </rPr>
      <t>4</t>
    </r>
    <r>
      <rPr>
        <sz val="16"/>
        <rFont val="方正仿宋_GBK"/>
        <charset val="134"/>
      </rPr>
      <t>元</t>
    </r>
    <r>
      <rPr>
        <sz val="16"/>
        <rFont val="Times New Roman"/>
        <charset val="134"/>
      </rPr>
      <t>/</t>
    </r>
    <r>
      <rPr>
        <sz val="16"/>
        <rFont val="方正仿宋_GBK"/>
        <charset val="134"/>
      </rPr>
      <t>米、人工费</t>
    </r>
    <r>
      <rPr>
        <sz val="16"/>
        <rFont val="Times New Roman"/>
        <charset val="134"/>
      </rPr>
      <t>150</t>
    </r>
    <r>
      <rPr>
        <sz val="16"/>
        <rFont val="方正仿宋_GBK"/>
        <charset val="134"/>
      </rPr>
      <t>元</t>
    </r>
    <r>
      <rPr>
        <sz val="16"/>
        <rFont val="Times New Roman"/>
        <charset val="134"/>
      </rPr>
      <t>/</t>
    </r>
    <r>
      <rPr>
        <sz val="16"/>
        <rFont val="方正仿宋_GBK"/>
        <charset val="134"/>
      </rPr>
      <t>天</t>
    </r>
  </si>
  <si>
    <r>
      <rPr>
        <sz val="16"/>
        <rFont val="方正仿宋_GBK"/>
        <charset val="134"/>
      </rPr>
      <t>周边群众通过参与务工，增收</t>
    </r>
    <r>
      <rPr>
        <sz val="16"/>
        <rFont val="Times New Roman"/>
        <charset val="134"/>
      </rPr>
      <t>300-500</t>
    </r>
    <r>
      <rPr>
        <sz val="16"/>
        <rFont val="方正仿宋_GBK"/>
        <charset val="134"/>
      </rPr>
      <t>元。</t>
    </r>
  </si>
  <si>
    <r>
      <rPr>
        <sz val="16"/>
        <rFont val="方正仿宋_GBK"/>
        <charset val="134"/>
      </rPr>
      <t>受益群众</t>
    </r>
    <r>
      <rPr>
        <sz val="16"/>
        <rFont val="Times New Roman"/>
        <charset val="134"/>
      </rPr>
      <t>300</t>
    </r>
    <r>
      <rPr>
        <sz val="16"/>
        <rFont val="方正仿宋_GBK"/>
        <charset val="134"/>
      </rPr>
      <t>余人，其中脱贫人口</t>
    </r>
    <r>
      <rPr>
        <sz val="16"/>
        <rFont val="Times New Roman"/>
        <charset val="134"/>
      </rPr>
      <t>40</t>
    </r>
    <r>
      <rPr>
        <sz val="16"/>
        <rFont val="方正仿宋_GBK"/>
        <charset val="134"/>
      </rPr>
      <t>余人，监测对象</t>
    </r>
    <r>
      <rPr>
        <sz val="16"/>
        <rFont val="Times New Roman"/>
        <charset val="134"/>
      </rPr>
      <t>5</t>
    </r>
    <r>
      <rPr>
        <sz val="16"/>
        <rFont val="方正仿宋_GBK"/>
        <charset val="134"/>
      </rPr>
      <t>人。</t>
    </r>
  </si>
  <si>
    <r>
      <rPr>
        <sz val="16"/>
        <rFont val="方正仿宋_GBK"/>
        <charset val="0"/>
      </rPr>
      <t>城口县</t>
    </r>
    <r>
      <rPr>
        <sz val="16"/>
        <rFont val="Times New Roman"/>
        <charset val="0"/>
      </rPr>
      <t>2024</t>
    </r>
    <r>
      <rPr>
        <sz val="16"/>
        <rFont val="方正仿宋_GBK"/>
        <charset val="0"/>
      </rPr>
      <t>年左岚乡幸福村基层社会治理项目</t>
    </r>
  </si>
  <si>
    <r>
      <rPr>
        <sz val="16"/>
        <rFont val="方正仿宋_GBK"/>
        <charset val="134"/>
      </rPr>
      <t>在幸福村打造一间约</t>
    </r>
    <r>
      <rPr>
        <sz val="16"/>
        <rFont val="Times New Roman"/>
        <charset val="134"/>
      </rPr>
      <t>50</t>
    </r>
    <r>
      <rPr>
        <sz val="16"/>
        <rFont val="方正仿宋_GBK"/>
        <charset val="134"/>
      </rPr>
      <t>㎡的基层社会治理阵地，起到宣传群众、教育群众、引导群众、服务群众的作用，配备必要的文化体育设施，充分利用新时代文明实践超市的主体作用，推动农村精神文明建设，培育</t>
    </r>
    <r>
      <rPr>
        <sz val="16"/>
        <rFont val="Times New Roman"/>
        <charset val="134"/>
      </rPr>
      <t>“</t>
    </r>
    <r>
      <rPr>
        <sz val="16"/>
        <rFont val="方正仿宋_GBK"/>
        <charset val="134"/>
      </rPr>
      <t>四有</t>
    </r>
    <r>
      <rPr>
        <sz val="16"/>
        <rFont val="Times New Roman"/>
        <charset val="134"/>
      </rPr>
      <t>”</t>
    </r>
    <r>
      <rPr>
        <sz val="16"/>
        <rFont val="方正仿宋_GBK"/>
        <charset val="134"/>
      </rPr>
      <t>新时代农民，深化移风易俗，破除农村陈规陋习，进而推动全乡的乡村治理工作。</t>
    </r>
  </si>
  <si>
    <r>
      <rPr>
        <sz val="16"/>
        <rFont val="方正仿宋_GBK"/>
        <charset val="134"/>
      </rPr>
      <t>通过开展一系列新时代文明实践活动，便于满足群众的精神文化需求，和谐干群关系，提升群众文明素养，提振群众</t>
    </r>
    <r>
      <rPr>
        <sz val="16"/>
        <rFont val="Times New Roman"/>
        <charset val="134"/>
      </rPr>
      <t>“</t>
    </r>
    <r>
      <rPr>
        <sz val="16"/>
        <rFont val="方正仿宋_GBK"/>
        <charset val="134"/>
      </rPr>
      <t>精气神</t>
    </r>
    <r>
      <rPr>
        <sz val="16"/>
        <rFont val="Times New Roman"/>
        <charset val="134"/>
      </rPr>
      <t>”</t>
    </r>
    <r>
      <rPr>
        <sz val="16"/>
        <rFont val="方正仿宋_GBK"/>
        <charset val="134"/>
      </rPr>
      <t>。受益群众</t>
    </r>
    <r>
      <rPr>
        <sz val="16"/>
        <rFont val="Times New Roman"/>
        <charset val="134"/>
      </rPr>
      <t>1000</t>
    </r>
    <r>
      <rPr>
        <sz val="16"/>
        <rFont val="方正仿宋_GBK"/>
        <charset val="134"/>
      </rPr>
      <t>余人，其中脱贫人口</t>
    </r>
    <r>
      <rPr>
        <sz val="16"/>
        <rFont val="Times New Roman"/>
        <charset val="134"/>
      </rPr>
      <t>300</t>
    </r>
    <r>
      <rPr>
        <sz val="16"/>
        <rFont val="方正仿宋_GBK"/>
        <charset val="134"/>
      </rPr>
      <t>余人，监测对象</t>
    </r>
    <r>
      <rPr>
        <sz val="16"/>
        <rFont val="Times New Roman"/>
        <charset val="134"/>
      </rPr>
      <t>8</t>
    </r>
    <r>
      <rPr>
        <sz val="16"/>
        <rFont val="方正仿宋_GBK"/>
        <charset val="134"/>
      </rPr>
      <t>人。项目实施可带动</t>
    </r>
    <r>
      <rPr>
        <sz val="16"/>
        <rFont val="Times New Roman"/>
        <charset val="134"/>
      </rPr>
      <t>25</t>
    </r>
    <r>
      <rPr>
        <sz val="16"/>
        <rFont val="方正仿宋_GBK"/>
        <charset val="134"/>
      </rPr>
      <t>余户农户务工，年人均纯收入增加</t>
    </r>
    <r>
      <rPr>
        <sz val="16"/>
        <rFont val="Times New Roman"/>
        <charset val="134"/>
      </rPr>
      <t>500-800</t>
    </r>
    <r>
      <rPr>
        <sz val="16"/>
        <rFont val="方正仿宋_GBK"/>
        <charset val="134"/>
      </rPr>
      <t>元，其中脱人口</t>
    </r>
    <r>
      <rPr>
        <sz val="16"/>
        <rFont val="Times New Roman"/>
        <charset val="134"/>
      </rPr>
      <t>20</t>
    </r>
    <r>
      <rPr>
        <sz val="16"/>
        <rFont val="方正仿宋_GBK"/>
        <charset val="134"/>
      </rPr>
      <t>余人，监测对象</t>
    </r>
    <r>
      <rPr>
        <sz val="16"/>
        <rFont val="Times New Roman"/>
        <charset val="134"/>
      </rPr>
      <t>5</t>
    </r>
    <r>
      <rPr>
        <sz val="16"/>
        <rFont val="方正仿宋_GBK"/>
        <charset val="134"/>
      </rPr>
      <t>人。</t>
    </r>
  </si>
  <si>
    <r>
      <rPr>
        <sz val="16"/>
        <rFont val="方正仿宋_GBK"/>
        <charset val="134"/>
      </rPr>
      <t>一、群众参与：</t>
    </r>
    <r>
      <rPr>
        <sz val="16"/>
        <rFont val="Times New Roman"/>
        <charset val="134"/>
      </rPr>
      <t>10</t>
    </r>
    <r>
      <rPr>
        <sz val="16"/>
        <rFont val="方正仿宋_GBK"/>
        <charset val="134"/>
      </rPr>
      <t>人参与前期项目确定会议、决议，</t>
    </r>
    <r>
      <rPr>
        <sz val="16"/>
        <rFont val="Times New Roman"/>
        <charset val="134"/>
      </rPr>
      <t>7</t>
    </r>
    <r>
      <rPr>
        <sz val="16"/>
        <rFont val="方正仿宋_GBK"/>
        <charset val="134"/>
      </rPr>
      <t>人参与入库项目的选择。</t>
    </r>
    <r>
      <rPr>
        <sz val="16"/>
        <rFont val="Times New Roman"/>
        <charset val="134"/>
      </rPr>
      <t>12</t>
    </r>
    <r>
      <rPr>
        <sz val="16"/>
        <rFont val="方正仿宋_GBK"/>
        <charset val="134"/>
      </rPr>
      <t>人参与项目实施过程中施工质量和资金使用的监督。</t>
    </r>
    <r>
      <rPr>
        <sz val="16"/>
        <rFont val="Times New Roman"/>
        <charset val="134"/>
      </rPr>
      <t xml:space="preserve">
</t>
    </r>
    <r>
      <rPr>
        <sz val="16"/>
        <rFont val="方正仿宋_GBK"/>
        <charset val="134"/>
      </rPr>
      <t>二、利益联结机制：提供就业岗位</t>
    </r>
    <r>
      <rPr>
        <sz val="16"/>
        <rFont val="Times New Roman"/>
        <charset val="134"/>
      </rPr>
      <t>30</t>
    </r>
    <r>
      <rPr>
        <sz val="16"/>
        <rFont val="方正仿宋_GBK"/>
        <charset val="134"/>
      </rPr>
      <t>余个，增加工资性收入</t>
    </r>
    <r>
      <rPr>
        <sz val="16"/>
        <rFont val="Times New Roman"/>
        <charset val="134"/>
      </rPr>
      <t>500-800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t>
    </r>
  </si>
  <si>
    <r>
      <rPr>
        <sz val="16"/>
        <rFont val="方正仿宋_GBK"/>
        <charset val="134"/>
      </rPr>
      <t>在幸福村打造一间约</t>
    </r>
    <r>
      <rPr>
        <sz val="16"/>
        <rFont val="Times New Roman"/>
        <charset val="134"/>
      </rPr>
      <t>50</t>
    </r>
    <r>
      <rPr>
        <sz val="16"/>
        <rFont val="方正仿宋_GBK"/>
        <charset val="134"/>
      </rPr>
      <t>㎡的村民说事点、村民议事厅，起到宣传群众、教育群众、引导群众、服务群众的作用，配备必要的文化体育设施，充分利用新时代文明实践超市的主体作用，推动农村精神文明建设，培育</t>
    </r>
    <r>
      <rPr>
        <sz val="16"/>
        <rFont val="Times New Roman"/>
        <charset val="134"/>
      </rPr>
      <t>“</t>
    </r>
    <r>
      <rPr>
        <sz val="16"/>
        <rFont val="方正仿宋_GBK"/>
        <charset val="134"/>
      </rPr>
      <t>四有</t>
    </r>
    <r>
      <rPr>
        <sz val="16"/>
        <rFont val="Times New Roman"/>
        <charset val="134"/>
      </rPr>
      <t>”</t>
    </r>
    <r>
      <rPr>
        <sz val="16"/>
        <rFont val="方正仿宋_GBK"/>
        <charset val="134"/>
      </rPr>
      <t>新时代农民，深化移风易俗，破除农村陈规陋习，进而推动全乡的乡村治理工作。</t>
    </r>
  </si>
  <si>
    <r>
      <rPr>
        <sz val="16"/>
        <rFont val="方正仿宋_GBK"/>
        <charset val="134"/>
      </rPr>
      <t>在幸福村打造一间约</t>
    </r>
    <r>
      <rPr>
        <sz val="16"/>
        <rFont val="Times New Roman"/>
        <charset val="134"/>
      </rPr>
      <t>50</t>
    </r>
    <r>
      <rPr>
        <sz val="16"/>
        <rFont val="方正仿宋_GBK"/>
        <charset val="134"/>
      </rPr>
      <t>㎡的村民说事点、村民议事厅，</t>
    </r>
  </si>
  <si>
    <r>
      <rPr>
        <sz val="16"/>
        <rFont val="方正仿宋_GBK"/>
        <charset val="134"/>
      </rPr>
      <t>说事点</t>
    </r>
    <r>
      <rPr>
        <sz val="16"/>
        <rFont val="Times New Roman"/>
        <charset val="134"/>
      </rPr>
      <t>2000</t>
    </r>
    <r>
      <rPr>
        <sz val="16"/>
        <rFont val="方正仿宋_GBK"/>
        <charset val="134"/>
      </rPr>
      <t>元</t>
    </r>
    <r>
      <rPr>
        <sz val="16"/>
        <rFont val="Times New Roman"/>
        <charset val="134"/>
      </rPr>
      <t>/</t>
    </r>
    <r>
      <rPr>
        <sz val="16"/>
        <rFont val="方正仿宋_GBK"/>
        <charset val="134"/>
      </rPr>
      <t>㎡、购买相关设施设备、图书等根据市场价格决定。</t>
    </r>
  </si>
  <si>
    <r>
      <rPr>
        <sz val="16"/>
        <rFont val="方正仿宋_GBK"/>
        <charset val="134"/>
      </rPr>
      <t>通过开展一系列新时代文明实践活动，便于满足群众的精神文化需求，和谐干群关系，提升群众文明素养，提振群众</t>
    </r>
    <r>
      <rPr>
        <sz val="16"/>
        <rFont val="Times New Roman"/>
        <charset val="134"/>
      </rPr>
      <t>“</t>
    </r>
    <r>
      <rPr>
        <sz val="16"/>
        <rFont val="方正仿宋_GBK"/>
        <charset val="134"/>
      </rPr>
      <t>精气神</t>
    </r>
    <r>
      <rPr>
        <sz val="16"/>
        <rFont val="Times New Roman"/>
        <charset val="134"/>
      </rPr>
      <t>”</t>
    </r>
    <r>
      <rPr>
        <sz val="16"/>
        <rFont val="方正仿宋_GBK"/>
        <charset val="134"/>
      </rPr>
      <t>。</t>
    </r>
  </si>
  <si>
    <r>
      <rPr>
        <sz val="16"/>
        <rFont val="方正仿宋_GBK"/>
        <charset val="134"/>
      </rPr>
      <t>受益群众</t>
    </r>
    <r>
      <rPr>
        <sz val="16"/>
        <rFont val="Times New Roman"/>
        <charset val="134"/>
      </rPr>
      <t>1000</t>
    </r>
    <r>
      <rPr>
        <sz val="16"/>
        <rFont val="方正仿宋_GBK"/>
        <charset val="134"/>
      </rPr>
      <t>余人，其中脱贫人口</t>
    </r>
    <r>
      <rPr>
        <sz val="16"/>
        <rFont val="Times New Roman"/>
        <charset val="134"/>
      </rPr>
      <t>300</t>
    </r>
    <r>
      <rPr>
        <sz val="16"/>
        <rFont val="方正仿宋_GBK"/>
        <charset val="134"/>
      </rPr>
      <t>余人，监测对象</t>
    </r>
    <r>
      <rPr>
        <sz val="16"/>
        <rFont val="Times New Roman"/>
        <charset val="134"/>
      </rPr>
      <t>8</t>
    </r>
    <r>
      <rPr>
        <sz val="16"/>
        <rFont val="方正仿宋_GBK"/>
        <charset val="134"/>
      </rPr>
      <t>余人。</t>
    </r>
  </si>
  <si>
    <r>
      <rPr>
        <sz val="16"/>
        <rFont val="方正仿宋_GBK"/>
        <charset val="134"/>
      </rPr>
      <t>城口县</t>
    </r>
    <r>
      <rPr>
        <sz val="16"/>
        <rFont val="Times New Roman"/>
        <charset val="134"/>
      </rPr>
      <t>2024</t>
    </r>
    <r>
      <rPr>
        <sz val="16"/>
        <rFont val="方正仿宋_GBK"/>
        <charset val="134"/>
      </rPr>
      <t>年左岚乡左岸村产业路硬化项目</t>
    </r>
  </si>
  <si>
    <r>
      <rPr>
        <sz val="16"/>
        <rFont val="方正仿宋_GBK"/>
        <charset val="134"/>
      </rPr>
      <t>在左岸村</t>
    </r>
    <r>
      <rPr>
        <sz val="16"/>
        <rFont val="Times New Roman"/>
        <charset val="134"/>
      </rPr>
      <t>1</t>
    </r>
    <r>
      <rPr>
        <sz val="16"/>
        <rFont val="方正仿宋_GBK"/>
        <charset val="134"/>
      </rPr>
      <t>社烂井坝和白杨坝分别硬化一条长</t>
    </r>
    <r>
      <rPr>
        <sz val="16"/>
        <rFont val="Times New Roman"/>
        <charset val="134"/>
      </rPr>
      <t>500</t>
    </r>
    <r>
      <rPr>
        <sz val="16"/>
        <rFont val="方正仿宋_GBK"/>
        <charset val="134"/>
      </rPr>
      <t>米、</t>
    </r>
    <r>
      <rPr>
        <sz val="16"/>
        <rFont val="Times New Roman"/>
        <charset val="134"/>
      </rPr>
      <t>100</t>
    </r>
    <r>
      <rPr>
        <sz val="16"/>
        <rFont val="方正仿宋_GBK"/>
        <charset val="134"/>
      </rPr>
      <t>米，宽</t>
    </r>
    <r>
      <rPr>
        <sz val="16"/>
        <rFont val="Times New Roman"/>
        <charset val="134"/>
      </rPr>
      <t>4.5</t>
    </r>
    <r>
      <rPr>
        <sz val="16"/>
        <rFont val="方正仿宋_GBK"/>
        <charset val="134"/>
      </rPr>
      <t>米的产业路。</t>
    </r>
  </si>
  <si>
    <t>左岸村</t>
  </si>
  <si>
    <r>
      <rPr>
        <sz val="16"/>
        <rFont val="方正仿宋_GBK"/>
        <charset val="134"/>
      </rPr>
      <t>通过在左岸村</t>
    </r>
    <r>
      <rPr>
        <sz val="16"/>
        <rFont val="Times New Roman"/>
        <charset val="134"/>
      </rPr>
      <t>1</t>
    </r>
    <r>
      <rPr>
        <sz val="16"/>
        <rFont val="方正仿宋_GBK"/>
        <charset val="134"/>
      </rPr>
      <t>社烂井坝和白杨坝分别硬化一条长</t>
    </r>
    <r>
      <rPr>
        <sz val="16"/>
        <rFont val="Times New Roman"/>
        <charset val="134"/>
      </rPr>
      <t>500</t>
    </r>
    <r>
      <rPr>
        <sz val="16"/>
        <rFont val="方正仿宋_GBK"/>
        <charset val="134"/>
      </rPr>
      <t>米、</t>
    </r>
    <r>
      <rPr>
        <sz val="16"/>
        <rFont val="Times New Roman"/>
        <charset val="134"/>
      </rPr>
      <t>100</t>
    </r>
    <r>
      <rPr>
        <sz val="16"/>
        <rFont val="方正仿宋_GBK"/>
        <charset val="134"/>
      </rPr>
      <t>米，宽</t>
    </r>
    <r>
      <rPr>
        <sz val="16"/>
        <rFont val="Times New Roman"/>
        <charset val="134"/>
      </rPr>
      <t>4.5</t>
    </r>
    <r>
      <rPr>
        <sz val="16"/>
        <rFont val="方正仿宋_GBK"/>
        <charset val="134"/>
      </rPr>
      <t>米的产业路，带动周边</t>
    </r>
    <r>
      <rPr>
        <sz val="16"/>
        <rFont val="Times New Roman"/>
        <charset val="134"/>
      </rPr>
      <t>20</t>
    </r>
    <r>
      <rPr>
        <sz val="16"/>
        <rFont val="方正仿宋_GBK"/>
        <charset val="134"/>
      </rPr>
      <t>余户村民生产出行。</t>
    </r>
  </si>
  <si>
    <r>
      <rPr>
        <sz val="16"/>
        <rFont val="方正仿宋_GBK"/>
        <charset val="134"/>
      </rPr>
      <t>一、群众参与：</t>
    </r>
    <r>
      <rPr>
        <sz val="16"/>
        <rFont val="Times New Roman"/>
        <charset val="134"/>
      </rPr>
      <t>10</t>
    </r>
    <r>
      <rPr>
        <sz val="16"/>
        <rFont val="方正仿宋_GBK"/>
        <charset val="134"/>
      </rPr>
      <t>人参与前期项目确定会议、决议，</t>
    </r>
    <r>
      <rPr>
        <sz val="16"/>
        <rFont val="Times New Roman"/>
        <charset val="134"/>
      </rPr>
      <t>7</t>
    </r>
    <r>
      <rPr>
        <sz val="16"/>
        <rFont val="方正仿宋_GBK"/>
        <charset val="134"/>
      </rPr>
      <t>人参与入库项目的选择。</t>
    </r>
    <r>
      <rPr>
        <sz val="16"/>
        <rFont val="Times New Roman"/>
        <charset val="134"/>
      </rPr>
      <t>8</t>
    </r>
    <r>
      <rPr>
        <sz val="16"/>
        <rFont val="方正仿宋_GBK"/>
        <charset val="134"/>
      </rPr>
      <t>人参与项目实施过程中施工质量和资金使用的监督。</t>
    </r>
    <r>
      <rPr>
        <sz val="16"/>
        <rFont val="Times New Roman"/>
        <charset val="134"/>
      </rPr>
      <t xml:space="preserve">
</t>
    </r>
    <r>
      <rPr>
        <sz val="16"/>
        <rFont val="方正仿宋_GBK"/>
        <charset val="134"/>
      </rPr>
      <t>二、利益联结机制：提供就业岗位</t>
    </r>
    <r>
      <rPr>
        <sz val="16"/>
        <rFont val="Times New Roman"/>
        <charset val="134"/>
      </rPr>
      <t>20</t>
    </r>
    <r>
      <rPr>
        <sz val="16"/>
        <rFont val="方正仿宋_GBK"/>
        <charset val="134"/>
      </rPr>
      <t>余个，增加工资性收入</t>
    </r>
    <r>
      <rPr>
        <sz val="16"/>
        <rFont val="Times New Roman"/>
        <charset val="134"/>
      </rPr>
      <t>300-500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年。项目建成后可便于周边村民生产出行，提升群众满意度。</t>
    </r>
  </si>
  <si>
    <r>
      <rPr>
        <sz val="16"/>
        <rFont val="Times New Roman"/>
        <charset val="134"/>
      </rPr>
      <t>80</t>
    </r>
    <r>
      <rPr>
        <sz val="16"/>
        <rFont val="方正仿宋_GBK"/>
        <charset val="134"/>
      </rPr>
      <t>万</t>
    </r>
    <r>
      <rPr>
        <sz val="16"/>
        <rFont val="Times New Roman"/>
        <charset val="134"/>
      </rPr>
      <t>/</t>
    </r>
    <r>
      <rPr>
        <sz val="16"/>
        <rFont val="方正仿宋_GBK"/>
        <charset val="134"/>
      </rPr>
      <t>公里</t>
    </r>
  </si>
  <si>
    <r>
      <rPr>
        <sz val="16"/>
        <rFont val="方正仿宋_GBK"/>
        <charset val="134"/>
      </rPr>
      <t>通过硬化公路能够带动周边村民参与务工，户均增收</t>
    </r>
    <r>
      <rPr>
        <sz val="16"/>
        <rFont val="Times New Roman"/>
        <charset val="134"/>
      </rPr>
      <t>300-500</t>
    </r>
    <r>
      <rPr>
        <sz val="16"/>
        <rFont val="方正仿宋_GBK"/>
        <charset val="134"/>
      </rPr>
      <t>元。</t>
    </r>
  </si>
  <si>
    <r>
      <rPr>
        <sz val="16"/>
        <rFont val="方正仿宋_GBK"/>
        <charset val="134"/>
      </rPr>
      <t>受益群众</t>
    </r>
    <r>
      <rPr>
        <sz val="16"/>
        <rFont val="Times New Roman"/>
        <charset val="134"/>
      </rPr>
      <t>100</t>
    </r>
    <r>
      <rPr>
        <sz val="16"/>
        <rFont val="方正仿宋_GBK"/>
        <charset val="134"/>
      </rPr>
      <t>余人，其中脱贫人口</t>
    </r>
    <r>
      <rPr>
        <sz val="16"/>
        <rFont val="Times New Roman"/>
        <charset val="134"/>
      </rPr>
      <t>20</t>
    </r>
    <r>
      <rPr>
        <sz val="16"/>
        <rFont val="方正仿宋_GBK"/>
        <charset val="134"/>
      </rPr>
      <t>余人，监测对象</t>
    </r>
    <r>
      <rPr>
        <sz val="16"/>
        <rFont val="Times New Roman"/>
        <charset val="134"/>
      </rPr>
      <t>3</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</si>
  <si>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年左岚乡食用菌基地示范提升项目</t>
    </r>
  </si>
  <si>
    <r>
      <rPr>
        <sz val="16"/>
        <rFont val="方正仿宋_GBK"/>
        <charset val="134"/>
      </rPr>
      <t>引导辖区内农户、合作社进行食用菌出菇管理</t>
    </r>
    <r>
      <rPr>
        <sz val="16"/>
        <rFont val="Times New Roman"/>
        <charset val="134"/>
      </rPr>
      <t>60</t>
    </r>
    <r>
      <rPr>
        <sz val="16"/>
        <rFont val="方正仿宋_GBK"/>
        <charset val="134"/>
      </rPr>
      <t>万袋，并按一定标准进行出菇管理奖补；在左岸村新建羊肚菌大棚</t>
    </r>
    <r>
      <rPr>
        <sz val="16"/>
        <rFont val="Times New Roman"/>
        <charset val="134"/>
      </rPr>
      <t>30</t>
    </r>
    <r>
      <rPr>
        <sz val="16"/>
        <rFont val="方正仿宋_GBK"/>
        <charset val="134"/>
      </rPr>
      <t>余亩，发展羊肚菌</t>
    </r>
    <r>
      <rPr>
        <sz val="16"/>
        <rFont val="Times New Roman"/>
        <charset val="134"/>
      </rPr>
      <t>30</t>
    </r>
    <r>
      <rPr>
        <sz val="16"/>
        <rFont val="方正仿宋_GBK"/>
        <charset val="134"/>
      </rPr>
      <t>余亩羊肚菌产业。香菇、羊肚菌、羊肚菌大鹏补助按照城委农办﹝</t>
    </r>
    <r>
      <rPr>
        <sz val="16"/>
        <rFont val="Times New Roman"/>
        <charset val="134"/>
      </rPr>
      <t>2022</t>
    </r>
    <r>
      <rPr>
        <sz val="16"/>
        <rFont val="方正仿宋_GBK"/>
        <charset val="134"/>
      </rPr>
      <t>﹞</t>
    </r>
    <r>
      <rPr>
        <sz val="16"/>
        <rFont val="Times New Roman"/>
        <charset val="134"/>
      </rPr>
      <t>22</t>
    </r>
    <r>
      <rPr>
        <sz val="16"/>
        <rFont val="方正仿宋_GBK"/>
        <charset val="134"/>
      </rPr>
      <t>号文件要求（出菇管理</t>
    </r>
    <r>
      <rPr>
        <sz val="16"/>
        <rFont val="Times New Roman"/>
        <charset val="134"/>
      </rPr>
      <t>0.5</t>
    </r>
    <r>
      <rPr>
        <sz val="16"/>
        <rFont val="方正仿宋_GBK"/>
        <charset val="134"/>
      </rPr>
      <t>元</t>
    </r>
    <r>
      <rPr>
        <sz val="16"/>
        <rFont val="Times New Roman"/>
        <charset val="134"/>
      </rPr>
      <t>/</t>
    </r>
    <r>
      <rPr>
        <sz val="16"/>
        <rFont val="方正仿宋_GBK"/>
        <charset val="134"/>
      </rPr>
      <t>袋、羊肚菌</t>
    </r>
    <r>
      <rPr>
        <sz val="16"/>
        <rFont val="Times New Roman"/>
        <charset val="134"/>
      </rPr>
      <t>1800</t>
    </r>
    <r>
      <rPr>
        <sz val="16"/>
        <rFont val="方正仿宋_GBK"/>
        <charset val="134"/>
      </rPr>
      <t>元</t>
    </r>
    <r>
      <rPr>
        <sz val="16"/>
        <rFont val="Times New Roman"/>
        <charset val="134"/>
      </rPr>
      <t>/</t>
    </r>
    <r>
      <rPr>
        <sz val="16"/>
        <rFont val="方正仿宋_GBK"/>
        <charset val="134"/>
      </rPr>
      <t>亩、羊肚菌大棚</t>
    </r>
    <r>
      <rPr>
        <sz val="16"/>
        <rFont val="Times New Roman"/>
        <charset val="134"/>
      </rPr>
      <t>1.8</t>
    </r>
    <r>
      <rPr>
        <sz val="16"/>
        <rFont val="方正仿宋_GBK"/>
        <charset val="134"/>
      </rPr>
      <t>万元</t>
    </r>
    <r>
      <rPr>
        <sz val="16"/>
        <rFont val="Times New Roman"/>
        <charset val="134"/>
      </rPr>
      <t>/</t>
    </r>
    <r>
      <rPr>
        <sz val="16"/>
        <rFont val="方正仿宋_GBK"/>
        <charset val="134"/>
      </rPr>
      <t>亩）</t>
    </r>
    <r>
      <rPr>
        <sz val="16"/>
        <rFont val="Times New Roman"/>
        <charset val="134"/>
      </rPr>
      <t xml:space="preserve">
</t>
    </r>
  </si>
  <si>
    <t>左岚乡大坝村、齐心村、左岸村</t>
  </si>
  <si>
    <r>
      <rPr>
        <sz val="16"/>
        <rFont val="方正仿宋_GBK"/>
        <charset val="134"/>
      </rPr>
      <t>通过项目实施，可降低产业发展风险，提高群众产业发展积极性，增加群众和集体经济组织收入。受益群众可达</t>
    </r>
    <r>
      <rPr>
        <sz val="16"/>
        <rFont val="Times New Roman"/>
        <charset val="134"/>
      </rPr>
      <t>1000</t>
    </r>
    <r>
      <rPr>
        <sz val="16"/>
        <rFont val="方正仿宋_GBK"/>
        <charset val="134"/>
      </rPr>
      <t>余人，其中脱贫人口</t>
    </r>
    <r>
      <rPr>
        <sz val="16"/>
        <rFont val="Times New Roman"/>
        <charset val="134"/>
      </rPr>
      <t>300</t>
    </r>
    <r>
      <rPr>
        <sz val="16"/>
        <rFont val="方正仿宋_GBK"/>
        <charset val="134"/>
      </rPr>
      <t>余人，监测对象</t>
    </r>
    <r>
      <rPr>
        <sz val="16"/>
        <rFont val="Times New Roman"/>
        <charset val="134"/>
      </rPr>
      <t>58</t>
    </r>
    <r>
      <rPr>
        <sz val="16"/>
        <rFont val="方正仿宋_GBK"/>
        <charset val="134"/>
      </rPr>
      <t>人。鼓励发展食用菌产业。带动</t>
    </r>
    <r>
      <rPr>
        <sz val="16"/>
        <rFont val="Times New Roman"/>
        <charset val="134"/>
      </rPr>
      <t>50</t>
    </r>
    <r>
      <rPr>
        <sz val="16"/>
        <rFont val="方正仿宋_GBK"/>
        <charset val="134"/>
      </rPr>
      <t>余户农户务工，增加收入</t>
    </r>
    <r>
      <rPr>
        <sz val="16"/>
        <rFont val="Times New Roman"/>
        <charset val="134"/>
      </rPr>
      <t>300-500</t>
    </r>
    <r>
      <rPr>
        <sz val="16"/>
        <rFont val="方正仿宋_GBK"/>
        <charset val="134"/>
      </rPr>
      <t>元，其中脱人口</t>
    </r>
    <r>
      <rPr>
        <sz val="16"/>
        <rFont val="Times New Roman"/>
        <charset val="134"/>
      </rPr>
      <t>30</t>
    </r>
    <r>
      <rPr>
        <sz val="16"/>
        <rFont val="方正仿宋_GBK"/>
        <charset val="134"/>
      </rPr>
      <t>余人，监测对象</t>
    </r>
    <r>
      <rPr>
        <sz val="16"/>
        <rFont val="Times New Roman"/>
        <charset val="134"/>
      </rPr>
      <t>20</t>
    </r>
    <r>
      <rPr>
        <sz val="16"/>
        <rFont val="方正仿宋_GBK"/>
        <charset val="134"/>
      </rPr>
      <t>余人。</t>
    </r>
  </si>
  <si>
    <r>
      <rPr>
        <sz val="16"/>
        <rFont val="方正仿宋_GBK"/>
        <charset val="134"/>
      </rPr>
      <t>一、群众参与：</t>
    </r>
    <r>
      <rPr>
        <sz val="16"/>
        <rFont val="Times New Roman"/>
        <charset val="134"/>
      </rPr>
      <t>45</t>
    </r>
    <r>
      <rPr>
        <sz val="16"/>
        <rFont val="方正仿宋_GBK"/>
        <charset val="134"/>
      </rPr>
      <t>人参与前期项目确定会议、决议，</t>
    </r>
    <r>
      <rPr>
        <sz val="16"/>
        <rFont val="Times New Roman"/>
        <charset val="134"/>
      </rPr>
      <t>31</t>
    </r>
    <r>
      <rPr>
        <sz val="16"/>
        <rFont val="方正仿宋_GBK"/>
        <charset val="134"/>
      </rPr>
      <t>人参与入库项目的选择。</t>
    </r>
    <r>
      <rPr>
        <sz val="16"/>
        <rFont val="Times New Roman"/>
        <charset val="134"/>
      </rPr>
      <t>18</t>
    </r>
    <r>
      <rPr>
        <sz val="16"/>
        <rFont val="方正仿宋_GBK"/>
        <charset val="134"/>
      </rPr>
      <t>人参与项目实施过程中资金使用的监督。</t>
    </r>
    <r>
      <rPr>
        <sz val="16"/>
        <rFont val="Times New Roman"/>
        <charset val="134"/>
      </rPr>
      <t xml:space="preserve">
</t>
    </r>
    <r>
      <rPr>
        <sz val="16"/>
        <rFont val="方正仿宋_GBK"/>
        <charset val="134"/>
      </rPr>
      <t>二、利益联结机制：提供就业岗位</t>
    </r>
    <r>
      <rPr>
        <sz val="16"/>
        <rFont val="Times New Roman"/>
        <charset val="134"/>
      </rPr>
      <t>60</t>
    </r>
    <r>
      <rPr>
        <sz val="16"/>
        <rFont val="方正仿宋_GBK"/>
        <charset val="134"/>
      </rPr>
      <t>余个，增加工资性收入</t>
    </r>
    <r>
      <rPr>
        <sz val="16"/>
        <rFont val="Times New Roman"/>
        <charset val="134"/>
      </rPr>
      <t>300-500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t>
    </r>
  </si>
  <si>
    <r>
      <rPr>
        <sz val="16"/>
        <rFont val="方正仿宋_GBK"/>
        <charset val="134"/>
      </rPr>
      <t>在全乡新发展食用菌菌袋</t>
    </r>
    <r>
      <rPr>
        <sz val="16"/>
        <rFont val="Times New Roman"/>
        <charset val="134"/>
      </rPr>
      <t>60</t>
    </r>
    <r>
      <rPr>
        <sz val="16"/>
        <rFont val="方正仿宋_GBK"/>
        <charset val="134"/>
      </rPr>
      <t>万袋，羊肚菌</t>
    </r>
    <r>
      <rPr>
        <sz val="16"/>
        <rFont val="Times New Roman"/>
        <charset val="134"/>
      </rPr>
      <t>30</t>
    </r>
    <r>
      <rPr>
        <sz val="16"/>
        <rFont val="方正仿宋_GBK"/>
        <charset val="134"/>
      </rPr>
      <t>亩。有利于发动群众参与发展产业的积极性，确保群众实现增收。</t>
    </r>
  </si>
  <si>
    <r>
      <rPr>
        <sz val="16"/>
        <rFont val="方正仿宋_GBK"/>
        <charset val="134"/>
      </rPr>
      <t>进行袋料香菇出菇管理</t>
    </r>
    <r>
      <rPr>
        <sz val="16"/>
        <rFont val="Times New Roman"/>
        <charset val="134"/>
      </rPr>
      <t>≥60</t>
    </r>
    <r>
      <rPr>
        <sz val="16"/>
        <rFont val="方正仿宋_GBK"/>
        <charset val="134"/>
      </rPr>
      <t>万袋，羊肚菌</t>
    </r>
    <r>
      <rPr>
        <sz val="16"/>
        <rFont val="Times New Roman"/>
        <charset val="134"/>
      </rPr>
      <t>≥30</t>
    </r>
    <r>
      <rPr>
        <sz val="16"/>
        <rFont val="方正仿宋_GBK"/>
        <charset val="134"/>
      </rPr>
      <t>亩。</t>
    </r>
  </si>
  <si>
    <r>
      <rPr>
        <sz val="16"/>
        <rFont val="方正仿宋_GBK"/>
        <charset val="0"/>
      </rPr>
      <t>出菇管理</t>
    </r>
    <r>
      <rPr>
        <sz val="16"/>
        <rFont val="Times New Roman"/>
        <charset val="0"/>
      </rPr>
      <t>0.5</t>
    </r>
    <r>
      <rPr>
        <sz val="16"/>
        <rFont val="方正仿宋_GBK"/>
        <charset val="0"/>
      </rPr>
      <t>元</t>
    </r>
    <r>
      <rPr>
        <sz val="16"/>
        <rFont val="Times New Roman"/>
        <charset val="0"/>
      </rPr>
      <t>/</t>
    </r>
    <r>
      <rPr>
        <sz val="16"/>
        <rFont val="方正仿宋_GBK"/>
        <charset val="0"/>
      </rPr>
      <t>袋、羊肚菌</t>
    </r>
    <r>
      <rPr>
        <sz val="16"/>
        <rFont val="Times New Roman"/>
        <charset val="0"/>
      </rPr>
      <t>1800</t>
    </r>
    <r>
      <rPr>
        <sz val="16"/>
        <rFont val="方正仿宋_GBK"/>
        <charset val="0"/>
      </rPr>
      <t>元</t>
    </r>
    <r>
      <rPr>
        <sz val="16"/>
        <rFont val="Times New Roman"/>
        <charset val="0"/>
      </rPr>
      <t>/</t>
    </r>
    <r>
      <rPr>
        <sz val="16"/>
        <rFont val="方正仿宋_GBK"/>
        <charset val="0"/>
      </rPr>
      <t>亩、羊肚菌大棚</t>
    </r>
    <r>
      <rPr>
        <sz val="16"/>
        <rFont val="Times New Roman"/>
        <charset val="0"/>
      </rPr>
      <t>1.8</t>
    </r>
    <r>
      <rPr>
        <sz val="16"/>
        <rFont val="方正仿宋_GBK"/>
        <charset val="0"/>
      </rPr>
      <t>万元</t>
    </r>
    <r>
      <rPr>
        <sz val="16"/>
        <rFont val="Times New Roman"/>
        <charset val="0"/>
      </rPr>
      <t>/</t>
    </r>
    <r>
      <rPr>
        <sz val="16"/>
        <rFont val="方正仿宋_GBK"/>
        <charset val="0"/>
      </rPr>
      <t>亩。</t>
    </r>
  </si>
  <si>
    <r>
      <rPr>
        <sz val="16"/>
        <rFont val="方正仿宋_GBK"/>
        <charset val="0"/>
      </rPr>
      <t>通过发展食用菌产业，能够带动周边村民参与务工，户均增收</t>
    </r>
    <r>
      <rPr>
        <sz val="16"/>
        <rFont val="Times New Roman"/>
        <charset val="0"/>
      </rPr>
      <t>300-500</t>
    </r>
    <r>
      <rPr>
        <sz val="16"/>
        <rFont val="方正仿宋_GBK"/>
        <charset val="0"/>
      </rPr>
      <t>元。</t>
    </r>
  </si>
  <si>
    <r>
      <rPr>
        <sz val="16"/>
        <rFont val="方正仿宋_GBK"/>
        <charset val="134"/>
      </rPr>
      <t>受益群众</t>
    </r>
    <r>
      <rPr>
        <sz val="16"/>
        <rFont val="Times New Roman"/>
        <charset val="134"/>
      </rPr>
      <t>1000</t>
    </r>
    <r>
      <rPr>
        <sz val="16"/>
        <rFont val="方正仿宋_GBK"/>
        <charset val="134"/>
      </rPr>
      <t>余人，其中脱贫人口</t>
    </r>
    <r>
      <rPr>
        <sz val="16"/>
        <rFont val="Times New Roman"/>
        <charset val="134"/>
      </rPr>
      <t>300</t>
    </r>
    <r>
      <rPr>
        <sz val="16"/>
        <rFont val="方正仿宋_GBK"/>
        <charset val="134"/>
      </rPr>
      <t>余人，监测对象</t>
    </r>
    <r>
      <rPr>
        <sz val="16"/>
        <rFont val="Times New Roman"/>
        <charset val="134"/>
      </rPr>
      <t>58</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</si>
  <si>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年左岚乡积分兑现制度改补为奖项目</t>
    </r>
  </si>
  <si>
    <t>推进积分制清单式等管理方式</t>
  </si>
  <si>
    <r>
      <rPr>
        <sz val="16"/>
        <rFont val="方正仿宋_GBK"/>
        <charset val="134"/>
      </rPr>
      <t>针对全乡</t>
    </r>
    <r>
      <rPr>
        <sz val="16"/>
        <rFont val="Times New Roman"/>
        <charset val="134"/>
      </rPr>
      <t>6</t>
    </r>
    <r>
      <rPr>
        <sz val="16"/>
        <rFont val="方正仿宋_GBK"/>
        <charset val="134"/>
      </rPr>
      <t>个村，按照每个村</t>
    </r>
    <r>
      <rPr>
        <sz val="16"/>
        <rFont val="Times New Roman"/>
        <charset val="134"/>
      </rPr>
      <t>2</t>
    </r>
    <r>
      <rPr>
        <sz val="16"/>
        <rFont val="方正仿宋_GBK"/>
        <charset val="134"/>
      </rPr>
      <t>万元的标准开展乡风文明建设积分兑换试点，围绕整治环境卫生、参与集体公益活动、遵纪守法、遵守公序良俗等内容设置积分，建立爱心超市，根据积分兑现奖励物品。</t>
    </r>
  </si>
  <si>
    <r>
      <rPr>
        <sz val="16"/>
        <rFont val="方正仿宋_GBK"/>
        <charset val="134"/>
      </rPr>
      <t>通过</t>
    </r>
    <r>
      <rPr>
        <sz val="16"/>
        <rFont val="Times New Roman"/>
        <charset val="134"/>
      </rPr>
      <t>“</t>
    </r>
    <r>
      <rPr>
        <sz val="16"/>
        <rFont val="方正仿宋_GBK"/>
        <charset val="134"/>
      </rPr>
      <t>以奖代补</t>
    </r>
    <r>
      <rPr>
        <sz val="16"/>
        <rFont val="Times New Roman"/>
        <charset val="134"/>
      </rPr>
      <t>”</t>
    </r>
    <r>
      <rPr>
        <sz val="16"/>
        <rFont val="方正仿宋_GBK"/>
        <charset val="134"/>
      </rPr>
      <t>形式，以新时代文明实践</t>
    </r>
    <r>
      <rPr>
        <sz val="16"/>
        <rFont val="Times New Roman"/>
        <charset val="134"/>
      </rPr>
      <t>“</t>
    </r>
    <r>
      <rPr>
        <sz val="16"/>
        <rFont val="方正仿宋_GBK"/>
        <charset val="134"/>
      </rPr>
      <t>积分超市</t>
    </r>
    <r>
      <rPr>
        <sz val="16"/>
        <rFont val="Times New Roman"/>
        <charset val="134"/>
      </rPr>
      <t>”</t>
    </r>
    <r>
      <rPr>
        <sz val="16"/>
        <rFont val="方正仿宋_GBK"/>
        <charset val="134"/>
      </rPr>
      <t>为载体，发挥积分兑换物品的激励杠杆作用，激发群众参与美丽乡村建设的积极性，为推进乡风文明、促进乡村振兴提供精神动力，推动左岚乡乡村治理、乡风文明、文化振兴，培育和践行社会主义核心价值观。受益群众</t>
    </r>
    <r>
      <rPr>
        <sz val="16"/>
        <rFont val="Times New Roman"/>
        <charset val="134"/>
      </rPr>
      <t>7000</t>
    </r>
    <r>
      <rPr>
        <sz val="16"/>
        <rFont val="方正仿宋_GBK"/>
        <charset val="134"/>
      </rPr>
      <t>余人，其中脱贫人口</t>
    </r>
    <r>
      <rPr>
        <sz val="16"/>
        <rFont val="Times New Roman"/>
        <charset val="134"/>
      </rPr>
      <t>1000</t>
    </r>
    <r>
      <rPr>
        <sz val="16"/>
        <rFont val="方正仿宋_GBK"/>
        <charset val="134"/>
      </rPr>
      <t>余人，监测对象</t>
    </r>
    <r>
      <rPr>
        <sz val="16"/>
        <rFont val="Times New Roman"/>
        <charset val="134"/>
      </rPr>
      <t>50</t>
    </r>
    <r>
      <rPr>
        <sz val="16"/>
        <rFont val="方正仿宋_GBK"/>
        <charset val="134"/>
      </rPr>
      <t>余人。</t>
    </r>
  </si>
  <si>
    <r>
      <rPr>
        <sz val="16"/>
        <rFont val="方正仿宋_GBK"/>
        <charset val="134"/>
      </rPr>
      <t>一、群众参与：</t>
    </r>
    <r>
      <rPr>
        <sz val="16"/>
        <rFont val="Times New Roman"/>
        <charset val="134"/>
      </rPr>
      <t>50</t>
    </r>
    <r>
      <rPr>
        <sz val="16"/>
        <rFont val="方正仿宋_GBK"/>
        <charset val="134"/>
      </rPr>
      <t>人参与前期项目确定会议、决议，</t>
    </r>
    <r>
      <rPr>
        <sz val="16"/>
        <rFont val="Times New Roman"/>
        <charset val="134"/>
      </rPr>
      <t>35</t>
    </r>
    <r>
      <rPr>
        <sz val="16"/>
        <rFont val="方正仿宋_GBK"/>
        <charset val="134"/>
      </rPr>
      <t>人参与入库项目的选择。</t>
    </r>
    <r>
      <rPr>
        <sz val="16"/>
        <rFont val="Times New Roman"/>
        <charset val="134"/>
      </rPr>
      <t>20</t>
    </r>
    <r>
      <rPr>
        <sz val="16"/>
        <rFont val="方正仿宋_GBK"/>
        <charset val="134"/>
      </rPr>
      <t>人参与项目实施过程中施工质量和资金使用的监督。</t>
    </r>
    <r>
      <rPr>
        <sz val="16"/>
        <rFont val="Times New Roman"/>
        <charset val="134"/>
      </rPr>
      <t xml:space="preserve">
</t>
    </r>
    <r>
      <rPr>
        <sz val="16"/>
        <rFont val="方正仿宋_GBK"/>
        <charset val="134"/>
      </rPr>
      <t>二、利益联结机制：通过积分和物品兑换引导群众参与宣讲学习、村社公益事业、志愿服务活动等，养成良好文明习惯、遵纪守法、传承传统美德，破除陈规陋习，增强村民凝聚力，做有理想、有道德、有文化、有纪律的左岚乡新型农民。</t>
    </r>
  </si>
  <si>
    <r>
      <rPr>
        <sz val="16"/>
        <rFont val="Times New Roman"/>
        <charset val="0"/>
      </rPr>
      <t>2</t>
    </r>
    <r>
      <rPr>
        <sz val="16"/>
        <rFont val="方正仿宋_GBK"/>
        <charset val="0"/>
      </rPr>
      <t>万元</t>
    </r>
    <r>
      <rPr>
        <sz val="16"/>
        <rFont val="Times New Roman"/>
        <charset val="0"/>
      </rPr>
      <t>/</t>
    </r>
    <r>
      <rPr>
        <sz val="16"/>
        <rFont val="方正仿宋_GBK"/>
        <charset val="0"/>
      </rPr>
      <t>村</t>
    </r>
  </si>
  <si>
    <r>
      <rPr>
        <sz val="16"/>
        <rFont val="方正仿宋_GBK"/>
        <charset val="0"/>
      </rPr>
      <t>减少群众生活成本支出</t>
    </r>
    <r>
      <rPr>
        <sz val="16"/>
        <rFont val="Times New Roman"/>
        <charset val="0"/>
      </rPr>
      <t>12</t>
    </r>
    <r>
      <rPr>
        <sz val="16"/>
        <rFont val="方正仿宋_GBK"/>
        <charset val="0"/>
      </rPr>
      <t>万元</t>
    </r>
  </si>
  <si>
    <r>
      <rPr>
        <sz val="16"/>
        <rFont val="方正仿宋_GBK"/>
        <charset val="134"/>
      </rPr>
      <t>受益群众</t>
    </r>
    <r>
      <rPr>
        <sz val="16"/>
        <rFont val="Times New Roman"/>
        <charset val="134"/>
      </rPr>
      <t>7000</t>
    </r>
    <r>
      <rPr>
        <sz val="16"/>
        <rFont val="方正仿宋_GBK"/>
        <charset val="134"/>
      </rPr>
      <t>余人，其中脱贫人口</t>
    </r>
    <r>
      <rPr>
        <sz val="16"/>
        <rFont val="Times New Roman"/>
        <charset val="134"/>
      </rPr>
      <t>1000</t>
    </r>
    <r>
      <rPr>
        <sz val="16"/>
        <rFont val="方正仿宋_GBK"/>
        <charset val="134"/>
      </rPr>
      <t>余人，监测对象</t>
    </r>
    <r>
      <rPr>
        <sz val="16"/>
        <rFont val="Times New Roman"/>
        <charset val="134"/>
      </rPr>
      <t>50</t>
    </r>
    <r>
      <rPr>
        <sz val="16"/>
        <rFont val="方正仿宋_GBK"/>
        <charset val="134"/>
      </rPr>
      <t>余人。</t>
    </r>
  </si>
  <si>
    <r>
      <rPr>
        <sz val="16"/>
        <rFont val="方正仿宋_GBK"/>
        <charset val="134"/>
      </rPr>
      <t>城口县</t>
    </r>
    <r>
      <rPr>
        <sz val="16"/>
        <rFont val="Times New Roman"/>
        <charset val="134"/>
      </rPr>
      <t>2024</t>
    </r>
    <r>
      <rPr>
        <sz val="16"/>
        <rFont val="方正仿宋_GBK"/>
        <charset val="134"/>
      </rPr>
      <t>年特色养殖补助项目</t>
    </r>
  </si>
  <si>
    <t>养殖业基地（到户产业补助）</t>
  </si>
  <si>
    <r>
      <rPr>
        <sz val="16"/>
        <rFont val="Times New Roman"/>
        <charset val="134"/>
      </rPr>
      <t>1.</t>
    </r>
    <r>
      <rPr>
        <sz val="16"/>
        <rFont val="方正仿宋_GBK"/>
        <charset val="134"/>
      </rPr>
      <t>对城口山地鸡扩繁场（保种场）和养殖、收购、销售、设施设备等环节进行奖补；</t>
    </r>
    <r>
      <rPr>
        <sz val="16"/>
        <rFont val="Times New Roman"/>
        <charset val="134"/>
      </rPr>
      <t>2.</t>
    </r>
    <r>
      <rPr>
        <sz val="16"/>
        <rFont val="方正仿宋_GBK"/>
        <charset val="134"/>
      </rPr>
      <t>支持黄牛、山羊、中蜂、蛋鸡、水产等养殖产业规模发展，实施养殖奖补。</t>
    </r>
  </si>
  <si>
    <t>城口县</t>
  </si>
  <si>
    <r>
      <rPr>
        <sz val="16"/>
        <rFont val="Times New Roman"/>
        <charset val="134"/>
      </rPr>
      <t>1.</t>
    </r>
    <r>
      <rPr>
        <sz val="16"/>
        <rFont val="方正仿宋_GBK"/>
        <charset val="134"/>
      </rPr>
      <t>城口山地特色产业发展有效提升；</t>
    </r>
    <r>
      <rPr>
        <sz val="16"/>
        <rFont val="Times New Roman"/>
        <charset val="134"/>
      </rPr>
      <t>2.</t>
    </r>
    <r>
      <rPr>
        <sz val="16"/>
        <rFont val="方正仿宋_GBK"/>
        <charset val="134"/>
      </rPr>
      <t>增加城口山地鸡、黄牛等畜禽养殖量；</t>
    </r>
    <r>
      <rPr>
        <sz val="16"/>
        <rFont val="Times New Roman"/>
        <charset val="134"/>
      </rPr>
      <t>3.</t>
    </r>
    <r>
      <rPr>
        <sz val="16"/>
        <rFont val="方正仿宋_GBK"/>
        <charset val="134"/>
      </rPr>
      <t>增加养殖户收益，发展</t>
    </r>
    <r>
      <rPr>
        <sz val="16"/>
        <rFont val="Times New Roman"/>
        <charset val="134"/>
      </rPr>
      <t>400</t>
    </r>
    <r>
      <rPr>
        <sz val="16"/>
        <rFont val="方正仿宋_GBK"/>
        <charset val="134"/>
      </rPr>
      <t>户以上养殖大户。</t>
    </r>
  </si>
  <si>
    <t>直接补助养殖户增加收益。</t>
  </si>
  <si>
    <r>
      <rPr>
        <sz val="16"/>
        <rFont val="方正仿宋_GBK"/>
        <charset val="134"/>
      </rPr>
      <t>发展</t>
    </r>
    <r>
      <rPr>
        <sz val="16"/>
        <rFont val="Times New Roman"/>
        <charset val="134"/>
      </rPr>
      <t>400</t>
    </r>
    <r>
      <rPr>
        <sz val="16"/>
        <rFont val="方正仿宋_GBK"/>
        <charset val="134"/>
      </rPr>
      <t>户以上养殖大户。</t>
    </r>
  </si>
  <si>
    <t>增加养殖户收益。</t>
  </si>
  <si>
    <t>全县养殖规模和养殖总量增加，提高农业生产总值。</t>
  </si>
  <si>
    <t>养殖形成规模。</t>
  </si>
  <si>
    <r>
      <rPr>
        <sz val="16"/>
        <rFont val="方正仿宋_GBK"/>
        <charset val="134"/>
      </rPr>
      <t>服务对象满意</t>
    </r>
    <r>
      <rPr>
        <sz val="16"/>
        <rFont val="Times New Roman"/>
        <charset val="134"/>
      </rPr>
      <t>95%</t>
    </r>
    <r>
      <rPr>
        <sz val="16"/>
        <rFont val="方正仿宋_GBK"/>
        <charset val="134"/>
      </rPr>
      <t>。</t>
    </r>
  </si>
  <si>
    <t>贺青松</t>
  </si>
  <si>
    <r>
      <rPr>
        <sz val="16"/>
        <rFont val="方正仿宋_GBK"/>
        <charset val="134"/>
      </rPr>
      <t>城口县</t>
    </r>
    <r>
      <rPr>
        <sz val="16"/>
        <rFont val="Times New Roman"/>
        <charset val="134"/>
      </rPr>
      <t>2024</t>
    </r>
    <r>
      <rPr>
        <sz val="16"/>
        <rFont val="方正仿宋_GBK"/>
        <charset val="134"/>
      </rPr>
      <t>年产业到户扶持项目</t>
    </r>
  </si>
  <si>
    <t>到户产业补助</t>
  </si>
  <si>
    <t>重点支持全县有劳动能力和有意愿的脱贫户和监测户因户施策发展乡村特色产业、非农经济和庭院经济。</t>
  </si>
  <si>
    <r>
      <rPr>
        <sz val="16"/>
        <rFont val="Times New Roman"/>
        <charset val="134"/>
      </rPr>
      <t>25</t>
    </r>
    <r>
      <rPr>
        <sz val="16"/>
        <rFont val="方正仿宋_GBK"/>
        <charset val="134"/>
      </rPr>
      <t>个乡镇（街道）</t>
    </r>
  </si>
  <si>
    <r>
      <rPr>
        <sz val="16"/>
        <rFont val="方正仿宋_GBK"/>
        <charset val="134"/>
      </rPr>
      <t>通过该项目，对有劳动能力和有意愿发展产业的群众进行扶持，约</t>
    </r>
    <r>
      <rPr>
        <sz val="16"/>
        <rFont val="Times New Roman"/>
        <charset val="134"/>
      </rPr>
      <t>1</t>
    </r>
    <r>
      <rPr>
        <sz val="16"/>
        <rFont val="方正仿宋_GBK"/>
        <charset val="134"/>
      </rPr>
      <t>万余户农户生产经营性收入增加</t>
    </r>
    <r>
      <rPr>
        <sz val="16"/>
        <rFont val="Times New Roman"/>
        <charset val="134"/>
      </rPr>
      <t>1500</t>
    </r>
    <r>
      <rPr>
        <sz val="16"/>
        <rFont val="方正仿宋_GBK"/>
        <charset val="134"/>
      </rPr>
      <t>元左右。</t>
    </r>
  </si>
  <si>
    <r>
      <rPr>
        <sz val="16"/>
        <rFont val="Times New Roman"/>
        <charset val="134"/>
      </rPr>
      <t>1</t>
    </r>
    <r>
      <rPr>
        <sz val="16"/>
        <rFont val="方正仿宋_GBK"/>
        <charset val="134"/>
      </rPr>
      <t>、群众参与：带动全县有劳动能力和有意愿的群众参与到产业发展。二、利益联结机制：约</t>
    </r>
    <r>
      <rPr>
        <sz val="16"/>
        <rFont val="Times New Roman"/>
        <charset val="134"/>
      </rPr>
      <t>1</t>
    </r>
    <r>
      <rPr>
        <sz val="16"/>
        <rFont val="方正仿宋_GBK"/>
        <charset val="134"/>
      </rPr>
      <t>万余户农户生产经营性收入增加</t>
    </r>
    <r>
      <rPr>
        <sz val="16"/>
        <rFont val="Times New Roman"/>
        <charset val="134"/>
      </rPr>
      <t>1500</t>
    </r>
    <r>
      <rPr>
        <sz val="16"/>
        <rFont val="方正仿宋_GBK"/>
        <charset val="134"/>
      </rPr>
      <t>元左右。</t>
    </r>
  </si>
  <si>
    <r>
      <rPr>
        <sz val="16"/>
        <rFont val="方正仿宋_GBK"/>
        <charset val="134"/>
      </rPr>
      <t>支持有劳动能力和有意愿的脱贫户和监测户因户施策发展乡村特色产业、非农经济和庭院经济，户均增加生产经营性收入</t>
    </r>
    <r>
      <rPr>
        <sz val="16"/>
        <rFont val="Times New Roman"/>
        <charset val="134"/>
      </rPr>
      <t>1500</t>
    </r>
    <r>
      <rPr>
        <sz val="16"/>
        <rFont val="方正仿宋_GBK"/>
        <charset val="134"/>
      </rPr>
      <t>元左右。</t>
    </r>
  </si>
  <si>
    <r>
      <rPr>
        <sz val="16"/>
        <rFont val="方正仿宋_GBK"/>
        <charset val="134"/>
      </rPr>
      <t>补助全县农户</t>
    </r>
    <r>
      <rPr>
        <sz val="16"/>
        <rFont val="Times New Roman"/>
        <charset val="134"/>
      </rPr>
      <t>≥1</t>
    </r>
    <r>
      <rPr>
        <sz val="16"/>
        <rFont val="方正仿宋_GBK"/>
        <charset val="134"/>
      </rPr>
      <t>万户</t>
    </r>
  </si>
  <si>
    <r>
      <rPr>
        <sz val="16"/>
        <rFont val="方正仿宋_GBK"/>
        <charset val="134"/>
      </rPr>
      <t>补助合格率</t>
    </r>
    <r>
      <rPr>
        <sz val="16"/>
        <rFont val="Times New Roman"/>
        <charset val="134"/>
      </rPr>
      <t>≥80%</t>
    </r>
  </si>
  <si>
    <r>
      <rPr>
        <sz val="16"/>
        <rFont val="方正仿宋_GBK"/>
        <charset val="0"/>
      </rPr>
      <t>补助资金</t>
    </r>
    <r>
      <rPr>
        <sz val="16"/>
        <rFont val="Times New Roman"/>
        <charset val="0"/>
      </rPr>
      <t>≤1500</t>
    </r>
    <r>
      <rPr>
        <sz val="16"/>
        <rFont val="方正仿宋_GBK"/>
        <charset val="0"/>
      </rPr>
      <t>元</t>
    </r>
    <r>
      <rPr>
        <sz val="16"/>
        <rFont val="Times New Roman"/>
        <charset val="0"/>
      </rPr>
      <t>/</t>
    </r>
    <r>
      <rPr>
        <sz val="16"/>
        <rFont val="方正仿宋_GBK"/>
        <charset val="0"/>
      </rPr>
      <t>户</t>
    </r>
  </si>
  <si>
    <r>
      <rPr>
        <sz val="16"/>
        <rFont val="方正仿宋_GBK"/>
        <charset val="0"/>
      </rPr>
      <t>户均增收</t>
    </r>
    <r>
      <rPr>
        <sz val="16"/>
        <rFont val="Times New Roman"/>
        <charset val="0"/>
      </rPr>
      <t>≤1500</t>
    </r>
    <r>
      <rPr>
        <sz val="16"/>
        <rFont val="方正仿宋_GBK"/>
        <charset val="0"/>
      </rPr>
      <t>元</t>
    </r>
  </si>
  <si>
    <t>带动有劳动能力和有意愿的群众参与到产业发展</t>
  </si>
  <si>
    <r>
      <rPr>
        <sz val="16"/>
        <rFont val="方正仿宋_GBK"/>
        <charset val="134"/>
      </rPr>
      <t>可持续使用年限</t>
    </r>
    <r>
      <rPr>
        <sz val="16"/>
        <rFont val="Times New Roman"/>
        <charset val="134"/>
      </rPr>
      <t>≥1</t>
    </r>
    <r>
      <rPr>
        <sz val="16"/>
        <rFont val="方正仿宋_GBK"/>
        <charset val="134"/>
      </rPr>
      <t>年</t>
    </r>
  </si>
  <si>
    <r>
      <rPr>
        <sz val="16"/>
        <rFont val="方正仿宋_GBK"/>
        <charset val="134"/>
      </rPr>
      <t>满意度</t>
    </r>
    <r>
      <rPr>
        <sz val="16"/>
        <rFont val="Times New Roman"/>
        <charset val="134"/>
      </rPr>
      <t>≥90%</t>
    </r>
  </si>
  <si>
    <t>张莉</t>
  </si>
  <si>
    <r>
      <rPr>
        <sz val="16"/>
        <rFont val="方正仿宋_GBK"/>
        <charset val="134"/>
      </rPr>
      <t>城口县</t>
    </r>
    <r>
      <rPr>
        <sz val="16"/>
        <rFont val="Times New Roman"/>
        <charset val="134"/>
      </rPr>
      <t>2024</t>
    </r>
    <r>
      <rPr>
        <sz val="16"/>
        <rFont val="方正仿宋_GBK"/>
        <charset val="134"/>
      </rPr>
      <t>年农产品初加工和精深加工设施设备补贴项目</t>
    </r>
  </si>
  <si>
    <r>
      <rPr>
        <sz val="16"/>
        <rFont val="方正仿宋_GBK"/>
        <charset val="134"/>
      </rPr>
      <t>对</t>
    </r>
    <r>
      <rPr>
        <sz val="16"/>
        <rFont val="Times New Roman"/>
        <charset val="134"/>
      </rPr>
      <t>2023</t>
    </r>
    <r>
      <rPr>
        <sz val="16"/>
        <rFont val="方正仿宋_GBK"/>
        <charset val="134"/>
      </rPr>
      <t>年</t>
    </r>
    <r>
      <rPr>
        <sz val="16"/>
        <rFont val="Times New Roman"/>
        <charset val="134"/>
      </rPr>
      <t>6</t>
    </r>
    <r>
      <rPr>
        <sz val="16"/>
        <rFont val="方正仿宋_GBK"/>
        <charset val="134"/>
      </rPr>
      <t>月</t>
    </r>
    <r>
      <rPr>
        <sz val="16"/>
        <rFont val="Times New Roman"/>
        <charset val="134"/>
      </rPr>
      <t>16</t>
    </r>
    <r>
      <rPr>
        <sz val="16"/>
        <rFont val="方正仿宋_GBK"/>
        <charset val="134"/>
      </rPr>
      <t>日到</t>
    </r>
    <r>
      <rPr>
        <sz val="16"/>
        <rFont val="Times New Roman"/>
        <charset val="134"/>
      </rPr>
      <t>2024</t>
    </r>
    <r>
      <rPr>
        <sz val="16"/>
        <rFont val="方正仿宋_GBK"/>
        <charset val="134"/>
      </rPr>
      <t>年</t>
    </r>
    <r>
      <rPr>
        <sz val="16"/>
        <rFont val="Times New Roman"/>
        <charset val="134"/>
      </rPr>
      <t>6</t>
    </r>
    <r>
      <rPr>
        <sz val="16"/>
        <rFont val="方正仿宋_GBK"/>
        <charset val="134"/>
      </rPr>
      <t>月</t>
    </r>
    <r>
      <rPr>
        <sz val="16"/>
        <rFont val="Times New Roman"/>
        <charset val="134"/>
      </rPr>
      <t>15</t>
    </r>
    <r>
      <rPr>
        <sz val="16"/>
        <rFont val="方正仿宋_GBK"/>
        <charset val="134"/>
      </rPr>
      <t>日期间已建成的农产品清洗、分拣、包装、腌制、烘干、切割等设施设备的新型农业经营主体进行补贴。对</t>
    </r>
    <r>
      <rPr>
        <sz val="16"/>
        <rFont val="Times New Roman"/>
        <charset val="134"/>
      </rPr>
      <t>2023</t>
    </r>
    <r>
      <rPr>
        <sz val="16"/>
        <rFont val="方正仿宋_GBK"/>
        <charset val="134"/>
      </rPr>
      <t>年新购置</t>
    </r>
    <r>
      <rPr>
        <sz val="16"/>
        <rFont val="Times New Roman"/>
        <charset val="134"/>
      </rPr>
      <t>30</t>
    </r>
    <r>
      <rPr>
        <sz val="16"/>
        <rFont val="方正仿宋_GBK"/>
        <charset val="134"/>
      </rPr>
      <t>万元以上的成套农产品精深加工设备的进行补贴。</t>
    </r>
  </si>
  <si>
    <r>
      <rPr>
        <sz val="16"/>
        <rFont val="方正仿宋_GBK"/>
        <charset val="134"/>
      </rPr>
      <t>通过该项目，对符合政策的新型农业经营主体进行补贴，按照初加工设施设备投入额的</t>
    </r>
    <r>
      <rPr>
        <sz val="16"/>
        <rFont val="Times New Roman"/>
        <charset val="134"/>
      </rPr>
      <t>30%</t>
    </r>
    <r>
      <rPr>
        <sz val="16"/>
        <rFont val="方正仿宋_GBK"/>
        <charset val="134"/>
      </rPr>
      <t>以内予以补助，补助新型农业经营主体</t>
    </r>
    <r>
      <rPr>
        <sz val="16"/>
        <rFont val="Times New Roman"/>
        <charset val="134"/>
      </rPr>
      <t>5</t>
    </r>
    <r>
      <rPr>
        <sz val="16"/>
        <rFont val="方正仿宋_GBK"/>
        <charset val="134"/>
      </rPr>
      <t>个以上。</t>
    </r>
  </si>
  <si>
    <r>
      <rPr>
        <sz val="16"/>
        <rFont val="方正仿宋_GBK"/>
        <charset val="134"/>
      </rPr>
      <t>提升全县农产品初加工和精深加工水平，提升农产品附加值，增加群众收入，带动约</t>
    </r>
    <r>
      <rPr>
        <sz val="16"/>
        <rFont val="Times New Roman"/>
        <charset val="134"/>
      </rPr>
      <t>50</t>
    </r>
    <r>
      <rPr>
        <sz val="16"/>
        <rFont val="方正仿宋_GBK"/>
        <charset val="134"/>
      </rPr>
      <t>户农户人均增加</t>
    </r>
    <r>
      <rPr>
        <sz val="16"/>
        <rFont val="Times New Roman"/>
        <charset val="134"/>
      </rPr>
      <t>1000</t>
    </r>
    <r>
      <rPr>
        <sz val="16"/>
        <rFont val="方正仿宋_GBK"/>
        <charset val="134"/>
      </rPr>
      <t>元左右。</t>
    </r>
  </si>
  <si>
    <r>
      <rPr>
        <sz val="16"/>
        <rFont val="方正仿宋_GBK"/>
        <charset val="134"/>
      </rPr>
      <t>对已建成的农产品清洗、分拣、包装、腌制、烘干、切割等设施设备的新型农业经营主体和</t>
    </r>
    <r>
      <rPr>
        <sz val="16"/>
        <rFont val="Times New Roman"/>
        <charset val="134"/>
      </rPr>
      <t>2023</t>
    </r>
    <r>
      <rPr>
        <sz val="16"/>
        <rFont val="方正仿宋_GBK"/>
        <charset val="134"/>
      </rPr>
      <t>年新购置</t>
    </r>
    <r>
      <rPr>
        <sz val="16"/>
        <rFont val="Times New Roman"/>
        <charset val="134"/>
      </rPr>
      <t>30</t>
    </r>
    <r>
      <rPr>
        <sz val="16"/>
        <rFont val="方正仿宋_GBK"/>
        <charset val="134"/>
      </rPr>
      <t>万元以上的成套农产品精深加工设备的进行补贴。</t>
    </r>
  </si>
  <si>
    <r>
      <rPr>
        <sz val="16"/>
        <rFont val="方正仿宋_GBK"/>
        <charset val="134"/>
      </rPr>
      <t>补贴新型农业经营主体≧</t>
    </r>
    <r>
      <rPr>
        <sz val="16"/>
        <rFont val="Times New Roman"/>
        <charset val="134"/>
      </rPr>
      <t>5</t>
    </r>
    <r>
      <rPr>
        <sz val="16"/>
        <rFont val="方正仿宋_GBK"/>
        <charset val="134"/>
      </rPr>
      <t>个</t>
    </r>
  </si>
  <si>
    <r>
      <rPr>
        <sz val="16"/>
        <rFont val="方正仿宋_GBK"/>
        <charset val="0"/>
      </rPr>
      <t>按初加工设施设备投入额</t>
    </r>
    <r>
      <rPr>
        <sz val="16"/>
        <rFont val="Times New Roman"/>
        <charset val="0"/>
      </rPr>
      <t>≤30%</t>
    </r>
  </si>
  <si>
    <t>减少新型农业经营主体设施设备投入成本</t>
  </si>
  <si>
    <t>提升全县农产品初加工水平，提升农产品附加值，增加群众收入</t>
  </si>
  <si>
    <r>
      <rPr>
        <sz val="16"/>
        <rFont val="方正仿宋_GBK"/>
        <charset val="134"/>
      </rPr>
      <t>可持续使用年限</t>
    </r>
    <r>
      <rPr>
        <sz val="16"/>
        <rFont val="Times New Roman"/>
        <charset val="134"/>
      </rPr>
      <t>≥3</t>
    </r>
    <r>
      <rPr>
        <sz val="16"/>
        <rFont val="方正仿宋_GBK"/>
        <charset val="134"/>
      </rPr>
      <t>年</t>
    </r>
  </si>
  <si>
    <r>
      <rPr>
        <sz val="16"/>
        <rFont val="方正仿宋_GBK"/>
        <charset val="134"/>
      </rPr>
      <t>城口县</t>
    </r>
    <r>
      <rPr>
        <sz val="16"/>
        <rFont val="Times New Roman"/>
        <charset val="134"/>
      </rPr>
      <t>2024</t>
    </r>
    <r>
      <rPr>
        <sz val="16"/>
        <rFont val="方正仿宋_GBK"/>
        <charset val="134"/>
      </rPr>
      <t>年农业产业化联合体项目</t>
    </r>
  </si>
  <si>
    <t>对认定为农业产业化联合体的，给予产业化联合体成员收购奖补和联农带农奖补。</t>
  </si>
  <si>
    <r>
      <rPr>
        <sz val="16"/>
        <rFont val="方正仿宋_GBK"/>
        <charset val="134"/>
      </rPr>
      <t>对城口山地鸡、城口老腊肉、中药材、食用菌等优势特色产业，以及经备案的中蜂、茶叶、核桃、笋竹、冷水鱼等区域性特色产业，经主管部门认定合格的农业产业化联合体给予一定补助，直接增加</t>
    </r>
    <r>
      <rPr>
        <sz val="16"/>
        <rFont val="Times New Roman"/>
        <charset val="134"/>
      </rPr>
      <t>20</t>
    </r>
    <r>
      <rPr>
        <sz val="16"/>
        <rFont val="方正仿宋_GBK"/>
        <charset val="134"/>
      </rPr>
      <t>户产业化联合体成员生产经营性收入</t>
    </r>
    <r>
      <rPr>
        <sz val="16"/>
        <rFont val="Times New Roman"/>
        <charset val="134"/>
      </rPr>
      <t>500</t>
    </r>
    <r>
      <rPr>
        <sz val="16"/>
        <rFont val="方正仿宋_GBK"/>
        <charset val="134"/>
      </rPr>
      <t>元左右。</t>
    </r>
  </si>
  <si>
    <r>
      <rPr>
        <sz val="16"/>
        <rFont val="方正仿宋_GBK"/>
        <charset val="134"/>
      </rPr>
      <t>收购农户特色农产品，约</t>
    </r>
    <r>
      <rPr>
        <sz val="16"/>
        <rFont val="Times New Roman"/>
        <charset val="134"/>
      </rPr>
      <t>50</t>
    </r>
    <r>
      <rPr>
        <sz val="16"/>
        <rFont val="方正仿宋_GBK"/>
        <charset val="134"/>
      </rPr>
      <t>户均实现增收</t>
    </r>
    <r>
      <rPr>
        <sz val="16"/>
        <rFont val="Times New Roman"/>
        <charset val="134"/>
      </rPr>
      <t>1000</t>
    </r>
    <r>
      <rPr>
        <sz val="16"/>
        <rFont val="方正仿宋_GBK"/>
        <charset val="134"/>
      </rPr>
      <t>元以上。</t>
    </r>
  </si>
  <si>
    <r>
      <rPr>
        <sz val="16"/>
        <rFont val="方正仿宋_GBK"/>
        <charset val="134"/>
      </rPr>
      <t>补贴产业化联合体≧</t>
    </r>
    <r>
      <rPr>
        <sz val="16"/>
        <rFont val="Times New Roman"/>
        <charset val="134"/>
      </rPr>
      <t>1</t>
    </r>
    <r>
      <rPr>
        <sz val="16"/>
        <rFont val="方正仿宋_GBK"/>
        <charset val="134"/>
      </rPr>
      <t>个</t>
    </r>
  </si>
  <si>
    <r>
      <rPr>
        <sz val="16"/>
        <rFont val="方正仿宋_GBK"/>
        <charset val="0"/>
      </rPr>
      <t>产业化联合体成员收购奖补和联农带农奖补≧</t>
    </r>
    <r>
      <rPr>
        <sz val="16"/>
        <rFont val="Times New Roman"/>
        <charset val="0"/>
      </rPr>
      <t>1000</t>
    </r>
    <r>
      <rPr>
        <sz val="16"/>
        <rFont val="方正仿宋_GBK"/>
        <charset val="0"/>
      </rPr>
      <t>元</t>
    </r>
  </si>
  <si>
    <r>
      <rPr>
        <sz val="16"/>
        <rFont val="方正仿宋_GBK"/>
        <charset val="0"/>
      </rPr>
      <t>户均增收≧</t>
    </r>
    <r>
      <rPr>
        <sz val="16"/>
        <rFont val="Times New Roman"/>
        <charset val="0"/>
      </rPr>
      <t>1000</t>
    </r>
    <r>
      <rPr>
        <sz val="16"/>
        <rFont val="方正仿宋_GBK"/>
        <charset val="0"/>
      </rPr>
      <t>元</t>
    </r>
  </si>
  <si>
    <t>收购农户特色农产品，户均实现增收。</t>
  </si>
  <si>
    <r>
      <rPr>
        <sz val="16"/>
        <rFont val="方正仿宋_GBK"/>
        <charset val="134"/>
      </rPr>
      <t>城口县</t>
    </r>
    <r>
      <rPr>
        <sz val="16"/>
        <rFont val="Times New Roman"/>
        <charset val="134"/>
      </rPr>
      <t>2024</t>
    </r>
    <r>
      <rPr>
        <sz val="16"/>
        <rFont val="方正仿宋_GBK"/>
        <charset val="134"/>
      </rPr>
      <t>年农业产业贷款贴息项目</t>
    </r>
  </si>
  <si>
    <t>金融保险配套项目</t>
  </si>
  <si>
    <t>特色产业保险保费补助</t>
  </si>
  <si>
    <r>
      <rPr>
        <sz val="16"/>
        <rFont val="方正仿宋_GBK"/>
        <charset val="134"/>
      </rPr>
      <t>对城口县内的农业主体在金融机构贷款用于农业产业发展且在</t>
    </r>
    <r>
      <rPr>
        <sz val="16"/>
        <rFont val="Times New Roman"/>
        <charset val="134"/>
      </rPr>
      <t>2022</t>
    </r>
    <r>
      <rPr>
        <sz val="16"/>
        <rFont val="方正仿宋_GBK"/>
        <charset val="134"/>
      </rPr>
      <t>年</t>
    </r>
    <r>
      <rPr>
        <sz val="16"/>
        <rFont val="Times New Roman"/>
        <charset val="134"/>
      </rPr>
      <t>1</t>
    </r>
    <r>
      <rPr>
        <sz val="16"/>
        <rFont val="方正仿宋_GBK"/>
        <charset val="134"/>
      </rPr>
      <t>月</t>
    </r>
    <r>
      <rPr>
        <sz val="16"/>
        <rFont val="Times New Roman"/>
        <charset val="134"/>
      </rPr>
      <t>1</t>
    </r>
    <r>
      <rPr>
        <sz val="16"/>
        <rFont val="方正仿宋_GBK"/>
        <charset val="134"/>
      </rPr>
      <t>日</t>
    </r>
    <r>
      <rPr>
        <sz val="16"/>
        <rFont val="Times New Roman"/>
        <charset val="134"/>
      </rPr>
      <t>-2023</t>
    </r>
    <r>
      <rPr>
        <sz val="16"/>
        <rFont val="方正仿宋_GBK"/>
        <charset val="134"/>
      </rPr>
      <t>年</t>
    </r>
    <r>
      <rPr>
        <sz val="16"/>
        <rFont val="Times New Roman"/>
        <charset val="134"/>
      </rPr>
      <t>12</t>
    </r>
    <r>
      <rPr>
        <sz val="16"/>
        <rFont val="方正仿宋_GBK"/>
        <charset val="134"/>
      </rPr>
      <t>月</t>
    </r>
    <r>
      <rPr>
        <sz val="16"/>
        <rFont val="Times New Roman"/>
        <charset val="134"/>
      </rPr>
      <t>31</t>
    </r>
    <r>
      <rPr>
        <sz val="16"/>
        <rFont val="方正仿宋_GBK"/>
        <charset val="134"/>
      </rPr>
      <t>日期间已实际支付利息的，给予贷款当月基础利率</t>
    </r>
    <r>
      <rPr>
        <sz val="16"/>
        <rFont val="Times New Roman"/>
        <charset val="134"/>
      </rPr>
      <t>50%</t>
    </r>
    <r>
      <rPr>
        <sz val="16"/>
        <rFont val="方正仿宋_GBK"/>
        <charset val="134"/>
      </rPr>
      <t>的贴息补贴。</t>
    </r>
  </si>
  <si>
    <t>全县</t>
  </si>
  <si>
    <r>
      <rPr>
        <sz val="16"/>
        <rFont val="方正仿宋_GBK"/>
        <charset val="134"/>
      </rPr>
      <t>支持城口县内发展农业产业的农业企业、农民合作社、家庭农场和专业大户等</t>
    </r>
    <r>
      <rPr>
        <sz val="16"/>
        <rFont val="Times New Roman"/>
        <charset val="134"/>
      </rPr>
      <t>50</t>
    </r>
    <r>
      <rPr>
        <sz val="16"/>
        <rFont val="方正仿宋_GBK"/>
        <charset val="134"/>
      </rPr>
      <t>家以上新型农业经营主体，促进我县经济稳定持续发展。</t>
    </r>
  </si>
  <si>
    <r>
      <rPr>
        <sz val="16"/>
        <rFont val="方正仿宋_GBK"/>
        <charset val="134"/>
      </rPr>
      <t>一、群众参与：群众通过贴息的新型农业经营主体带动，间接参与产业发展；二、利益联结机制：通过贴息降低新型农业经营主体整体生产成本，带动更多农户发展产业。降低县内发展农业产业的新型农业经营主体融资成本近</t>
    </r>
    <r>
      <rPr>
        <sz val="16"/>
        <rFont val="Times New Roman"/>
        <charset val="134"/>
      </rPr>
      <t>2</t>
    </r>
    <r>
      <rPr>
        <sz val="16"/>
        <rFont val="方正仿宋_GBK"/>
        <charset val="134"/>
      </rPr>
      <t>个百分点。</t>
    </r>
  </si>
  <si>
    <r>
      <rPr>
        <sz val="16"/>
        <rFont val="方正仿宋_GBK"/>
        <charset val="134"/>
      </rPr>
      <t>完成</t>
    </r>
    <r>
      <rPr>
        <sz val="16"/>
        <rFont val="Times New Roman"/>
        <charset val="134"/>
      </rPr>
      <t>50</t>
    </r>
    <r>
      <rPr>
        <sz val="16"/>
        <rFont val="方正仿宋_GBK"/>
        <charset val="134"/>
      </rPr>
      <t>个及以上的农业主体补助</t>
    </r>
  </si>
  <si>
    <r>
      <rPr>
        <sz val="16"/>
        <rFont val="方正仿宋_GBK"/>
        <charset val="134"/>
      </rPr>
      <t>补助符合政策的农业主体数量在</t>
    </r>
    <r>
      <rPr>
        <sz val="16"/>
        <rFont val="Times New Roman"/>
        <charset val="134"/>
      </rPr>
      <t>50</t>
    </r>
    <r>
      <rPr>
        <sz val="16"/>
        <rFont val="方正仿宋_GBK"/>
        <charset val="134"/>
      </rPr>
      <t>个以上</t>
    </r>
  </si>
  <si>
    <r>
      <rPr>
        <sz val="16"/>
        <rFont val="方正仿宋_GBK"/>
        <charset val="134"/>
      </rPr>
      <t>符合农业产业贷款贴息资金的使用范围和条件，补助合格率</t>
    </r>
    <r>
      <rPr>
        <sz val="16"/>
        <rFont val="Times New Roman"/>
        <charset val="134"/>
      </rPr>
      <t>≥80%</t>
    </r>
  </si>
  <si>
    <r>
      <rPr>
        <sz val="16"/>
        <rFont val="Times New Roman"/>
        <charset val="134"/>
      </rPr>
      <t>2024</t>
    </r>
    <r>
      <rPr>
        <sz val="16"/>
        <rFont val="方正仿宋_GBK"/>
        <charset val="134"/>
      </rPr>
      <t>年</t>
    </r>
    <r>
      <rPr>
        <sz val="16"/>
        <rFont val="Times New Roman"/>
        <charset val="134"/>
      </rPr>
      <t>12</t>
    </r>
    <r>
      <rPr>
        <sz val="16"/>
        <rFont val="方正仿宋_GBK"/>
        <charset val="134"/>
      </rPr>
      <t>月</t>
    </r>
    <r>
      <rPr>
        <sz val="16"/>
        <rFont val="Times New Roman"/>
        <charset val="134"/>
      </rPr>
      <t>15</t>
    </r>
    <r>
      <rPr>
        <sz val="16"/>
        <rFont val="方正仿宋_GBK"/>
        <charset val="134"/>
      </rPr>
      <t>日前拨付到受益农业主体，补助资金及时到位率达</t>
    </r>
    <r>
      <rPr>
        <sz val="16"/>
        <rFont val="Times New Roman"/>
        <charset val="134"/>
      </rPr>
      <t>100%</t>
    </r>
  </si>
  <si>
    <r>
      <rPr>
        <sz val="16"/>
        <rFont val="方正仿宋_GBK"/>
        <charset val="0"/>
      </rPr>
      <t>按照贷款当月基础利率</t>
    </r>
    <r>
      <rPr>
        <sz val="16"/>
        <rFont val="Times New Roman"/>
        <charset val="0"/>
      </rPr>
      <t>50%</t>
    </r>
    <r>
      <rPr>
        <sz val="16"/>
        <rFont val="方正仿宋_GBK"/>
        <charset val="0"/>
      </rPr>
      <t>予以贴息补助</t>
    </r>
  </si>
  <si>
    <t>农业主体融资成本降低</t>
  </si>
  <si>
    <t>提高农业主体投资农村积极性</t>
  </si>
  <si>
    <r>
      <rPr>
        <sz val="16"/>
        <rFont val="方正仿宋_GBK"/>
        <charset val="134"/>
      </rPr>
      <t>补助对象满意率</t>
    </r>
    <r>
      <rPr>
        <sz val="16"/>
        <rFont val="Times New Roman"/>
        <charset val="134"/>
      </rPr>
      <t>90%</t>
    </r>
    <r>
      <rPr>
        <sz val="16"/>
        <rFont val="方正仿宋_GBK"/>
        <charset val="134"/>
      </rPr>
      <t>以上</t>
    </r>
  </si>
  <si>
    <t>凌浩博</t>
  </si>
  <si>
    <r>
      <rPr>
        <sz val="16"/>
        <rFont val="方正仿宋_GBK"/>
        <charset val="134"/>
      </rPr>
      <t>城口县</t>
    </r>
    <r>
      <rPr>
        <sz val="16"/>
        <rFont val="Times New Roman"/>
        <charset val="134"/>
      </rPr>
      <t>2024</t>
    </r>
    <r>
      <rPr>
        <sz val="16"/>
        <rFont val="方正仿宋_GBK"/>
        <charset val="134"/>
      </rPr>
      <t>年农业保险项目</t>
    </r>
  </si>
  <si>
    <r>
      <rPr>
        <sz val="16"/>
        <rFont val="方正仿宋_GBK"/>
        <charset val="134"/>
      </rPr>
      <t>对城口内</t>
    </r>
    <r>
      <rPr>
        <sz val="16"/>
        <rFont val="Times New Roman"/>
        <charset val="134"/>
      </rPr>
      <t>2023</t>
    </r>
    <r>
      <rPr>
        <sz val="16"/>
        <rFont val="方正仿宋_GBK"/>
        <charset val="134"/>
      </rPr>
      <t>年投保稻谷、玉米、马铃薯、油菜、香菇、羊肚菌、蔬菜（魔芋）、生猪、能繁母猪、生猪收益险，城口山地鸡、蛋鸡、中蜂、肉牛、生猪</t>
    </r>
    <r>
      <rPr>
        <sz val="16"/>
        <rFont val="Times New Roman"/>
        <charset val="134"/>
      </rPr>
      <t>+</t>
    </r>
    <r>
      <rPr>
        <sz val="16"/>
        <rFont val="方正仿宋_GBK"/>
        <charset val="134"/>
      </rPr>
      <t>期货保险的农业主体进行保费补贴。</t>
    </r>
  </si>
  <si>
    <r>
      <rPr>
        <sz val="16"/>
        <rFont val="Times New Roman"/>
        <charset val="134"/>
      </rPr>
      <t>1.</t>
    </r>
    <r>
      <rPr>
        <sz val="16"/>
        <rFont val="方正仿宋_GBK"/>
        <charset val="134"/>
      </rPr>
      <t>补助符合政策的农业主体</t>
    </r>
    <r>
      <rPr>
        <sz val="16"/>
        <rFont val="Times New Roman"/>
        <charset val="134"/>
      </rPr>
      <t>1000</t>
    </r>
    <r>
      <rPr>
        <sz val="16"/>
        <rFont val="方正仿宋_GBK"/>
        <charset val="134"/>
      </rPr>
      <t>个以上；</t>
    </r>
    <r>
      <rPr>
        <sz val="16"/>
        <rFont val="Times New Roman"/>
        <charset val="134"/>
      </rPr>
      <t>2.</t>
    </r>
    <r>
      <rPr>
        <sz val="16"/>
        <rFont val="方正仿宋_GBK"/>
        <charset val="134"/>
      </rPr>
      <t>符合农业保险资金使用范围和条件，补助合格率</t>
    </r>
    <r>
      <rPr>
        <sz val="16"/>
        <rFont val="Times New Roman"/>
        <charset val="134"/>
      </rPr>
      <t>≥100%</t>
    </r>
    <r>
      <rPr>
        <sz val="16"/>
        <rFont val="方正仿宋_GBK"/>
        <charset val="134"/>
      </rPr>
      <t>；</t>
    </r>
    <r>
      <rPr>
        <sz val="16"/>
        <rFont val="Times New Roman"/>
        <charset val="134"/>
      </rPr>
      <t>3.2024</t>
    </r>
    <r>
      <rPr>
        <sz val="16"/>
        <rFont val="方正仿宋_GBK"/>
        <charset val="134"/>
      </rPr>
      <t>年</t>
    </r>
    <r>
      <rPr>
        <sz val="16"/>
        <rFont val="Times New Roman"/>
        <charset val="134"/>
      </rPr>
      <t>12</t>
    </r>
    <r>
      <rPr>
        <sz val="16"/>
        <rFont val="方正仿宋_GBK"/>
        <charset val="134"/>
      </rPr>
      <t>月底前拨付到合作保险公司，补助资金及时到位率达</t>
    </r>
    <r>
      <rPr>
        <sz val="16"/>
        <rFont val="Times New Roman"/>
        <charset val="134"/>
      </rPr>
      <t>100%</t>
    </r>
    <r>
      <rPr>
        <sz val="16"/>
        <rFont val="方正仿宋_GBK"/>
        <charset val="134"/>
      </rPr>
      <t>；</t>
    </r>
    <r>
      <rPr>
        <sz val="16"/>
        <rFont val="Times New Roman"/>
        <charset val="134"/>
      </rPr>
      <t>4.</t>
    </r>
    <r>
      <rPr>
        <sz val="16"/>
        <rFont val="方正仿宋_GBK"/>
        <charset val="134"/>
      </rPr>
      <t>通过各种渠道让宣传该政策，补助政策知晓率</t>
    </r>
    <r>
      <rPr>
        <sz val="16"/>
        <rFont val="Times New Roman"/>
        <charset val="134"/>
      </rPr>
      <t>≥80%</t>
    </r>
    <r>
      <rPr>
        <sz val="16"/>
        <rFont val="方正仿宋_GBK"/>
        <charset val="134"/>
      </rPr>
      <t>。　</t>
    </r>
  </si>
  <si>
    <r>
      <rPr>
        <sz val="16"/>
        <rFont val="方正仿宋_GBK"/>
        <charset val="134"/>
      </rPr>
      <t>一、群众参与：群众直接参与产业发展，降低群众产业风险；二、利益联结机制：通过农业保险增强农户生产信心，稳定农作物种植面积和养殖数量。补贴县内投保农户保费</t>
    </r>
    <r>
      <rPr>
        <sz val="16"/>
        <rFont val="Times New Roman"/>
        <charset val="134"/>
      </rPr>
      <t>70%</t>
    </r>
    <r>
      <rPr>
        <sz val="16"/>
        <rFont val="方正仿宋_GBK"/>
        <charset val="134"/>
      </rPr>
      <t>左右。</t>
    </r>
  </si>
  <si>
    <r>
      <rPr>
        <sz val="16"/>
        <rFont val="方正仿宋_GBK"/>
        <charset val="134"/>
      </rPr>
      <t>完成</t>
    </r>
    <r>
      <rPr>
        <sz val="16"/>
        <rFont val="Times New Roman"/>
        <charset val="134"/>
      </rPr>
      <t>1000</t>
    </r>
    <r>
      <rPr>
        <sz val="16"/>
        <rFont val="方正仿宋_GBK"/>
        <charset val="134"/>
      </rPr>
      <t>个及以上的农业主体补助</t>
    </r>
  </si>
  <si>
    <r>
      <rPr>
        <sz val="16"/>
        <rFont val="方正仿宋_GBK"/>
        <charset val="134"/>
      </rPr>
      <t>补助符合政策的农业主体在</t>
    </r>
    <r>
      <rPr>
        <sz val="16"/>
        <rFont val="Times New Roman"/>
        <charset val="134"/>
      </rPr>
      <t>1000</t>
    </r>
    <r>
      <rPr>
        <sz val="16"/>
        <rFont val="方正仿宋_GBK"/>
        <charset val="134"/>
      </rPr>
      <t>个以上</t>
    </r>
  </si>
  <si>
    <r>
      <rPr>
        <sz val="16"/>
        <rFont val="方正仿宋_GBK"/>
        <charset val="134"/>
      </rPr>
      <t>符合农业保险资金使用范围和条件，补助合格率</t>
    </r>
    <r>
      <rPr>
        <sz val="16"/>
        <rFont val="Times New Roman"/>
        <charset val="134"/>
      </rPr>
      <t>≥100%</t>
    </r>
  </si>
  <si>
    <r>
      <rPr>
        <sz val="16"/>
        <rFont val="Times New Roman"/>
        <charset val="134"/>
      </rPr>
      <t>2024</t>
    </r>
    <r>
      <rPr>
        <sz val="16"/>
        <rFont val="方正仿宋_GBK"/>
        <charset val="134"/>
      </rPr>
      <t>年</t>
    </r>
    <r>
      <rPr>
        <sz val="16"/>
        <rFont val="Times New Roman"/>
        <charset val="134"/>
      </rPr>
      <t>12</t>
    </r>
    <r>
      <rPr>
        <sz val="16"/>
        <rFont val="方正仿宋_GBK"/>
        <charset val="134"/>
      </rPr>
      <t>月底前拨付到合作保险公司，补助资金及时到位率达</t>
    </r>
    <r>
      <rPr>
        <sz val="16"/>
        <rFont val="Times New Roman"/>
        <charset val="134"/>
      </rPr>
      <t>100%</t>
    </r>
  </si>
  <si>
    <t>按照政策性农业保险不同品种补贴比例进行补贴</t>
  </si>
  <si>
    <t>农业主体种养殖生产风险降低</t>
  </si>
  <si>
    <t>提高农户种养殖积极性</t>
  </si>
  <si>
    <r>
      <rPr>
        <sz val="16"/>
        <rFont val="方正仿宋_GBK"/>
        <charset val="134"/>
      </rPr>
      <t>城口县</t>
    </r>
    <r>
      <rPr>
        <sz val="16"/>
        <rFont val="Times New Roman"/>
        <charset val="134"/>
      </rPr>
      <t>2024</t>
    </r>
    <r>
      <rPr>
        <sz val="16"/>
        <rFont val="方正仿宋_GBK"/>
        <charset val="134"/>
      </rPr>
      <t>年农业生产社会化服务项目</t>
    </r>
  </si>
  <si>
    <r>
      <rPr>
        <sz val="16"/>
        <rFont val="方正仿宋_GBK"/>
        <charset val="134"/>
      </rPr>
      <t>开展农业生产社会化服务面积</t>
    </r>
    <r>
      <rPr>
        <sz val="16"/>
        <rFont val="Times New Roman"/>
        <charset val="134"/>
      </rPr>
      <t>4</t>
    </r>
    <r>
      <rPr>
        <sz val="16"/>
        <rFont val="方正仿宋_GBK"/>
        <charset val="134"/>
      </rPr>
      <t>万亩，实施马铃薯病虫害防治。</t>
    </r>
  </si>
  <si>
    <r>
      <rPr>
        <sz val="16"/>
        <rFont val="Times New Roman"/>
        <charset val="134"/>
      </rPr>
      <t>25</t>
    </r>
    <r>
      <rPr>
        <sz val="16"/>
        <rFont val="方正仿宋_GBK"/>
        <charset val="134"/>
      </rPr>
      <t>个乡镇（街道</t>
    </r>
  </si>
  <si>
    <r>
      <rPr>
        <sz val="16"/>
        <rFont val="方正仿宋_GBK"/>
        <charset val="134"/>
      </rPr>
      <t>通过承接社会化服务项目，确保村集体经济组织及其成员增收，其中受益群众</t>
    </r>
    <r>
      <rPr>
        <sz val="16"/>
        <rFont val="Times New Roman"/>
        <charset val="134"/>
      </rPr>
      <t>10000</t>
    </r>
    <r>
      <rPr>
        <sz val="16"/>
        <rFont val="方正仿宋_GBK"/>
        <charset val="134"/>
      </rPr>
      <t>人，其中脱贫和监测人口</t>
    </r>
    <r>
      <rPr>
        <sz val="16"/>
        <rFont val="Times New Roman"/>
        <charset val="134"/>
      </rPr>
      <t>2000</t>
    </r>
    <r>
      <rPr>
        <sz val="16"/>
        <rFont val="方正仿宋_GBK"/>
        <charset val="134"/>
      </rPr>
      <t>人。</t>
    </r>
  </si>
  <si>
    <r>
      <rPr>
        <sz val="16"/>
        <rFont val="方正仿宋_GBK"/>
        <charset val="134"/>
      </rPr>
      <t>一、群众参与：集体经济组织确定项目实施，确定管理人员和作业人员，加强实施过程的监管。</t>
    </r>
    <r>
      <rPr>
        <sz val="16"/>
        <rFont val="Times New Roman"/>
        <charset val="134"/>
      </rPr>
      <t xml:space="preserve">                       </t>
    </r>
    <r>
      <rPr>
        <sz val="16"/>
        <rFont val="方正仿宋_GBK"/>
        <charset val="134"/>
      </rPr>
      <t>二、利益联结机制：</t>
    </r>
    <r>
      <rPr>
        <sz val="16"/>
        <rFont val="Times New Roman"/>
        <charset val="134"/>
      </rPr>
      <t xml:space="preserve">                                1</t>
    </r>
    <r>
      <rPr>
        <sz val="16"/>
        <rFont val="方正仿宋_GBK"/>
        <charset val="134"/>
      </rPr>
      <t>、通过农业社会化服务能够有效解决闲置劳动力</t>
    </r>
    <r>
      <rPr>
        <sz val="16"/>
        <rFont val="Times New Roman"/>
        <charset val="134"/>
      </rPr>
      <t>200</t>
    </r>
    <r>
      <rPr>
        <sz val="16"/>
        <rFont val="方正仿宋_GBK"/>
        <charset val="134"/>
      </rPr>
      <t>余人，增加工资性收入</t>
    </r>
    <r>
      <rPr>
        <sz val="16"/>
        <rFont val="Times New Roman"/>
        <charset val="134"/>
      </rPr>
      <t>3000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t>
    </r>
    <r>
      <rPr>
        <sz val="16"/>
        <rFont val="Times New Roman"/>
        <charset val="134"/>
      </rPr>
      <t xml:space="preserve">                    2</t>
    </r>
    <r>
      <rPr>
        <sz val="16"/>
        <rFont val="方正仿宋_GBK"/>
        <charset val="134"/>
      </rPr>
      <t>、加强农业生产社会化服务，促进村集体经济在增收；</t>
    </r>
    <r>
      <rPr>
        <sz val="16"/>
        <rFont val="Times New Roman"/>
        <charset val="134"/>
      </rPr>
      <t xml:space="preserve"> 3</t>
    </r>
    <r>
      <rPr>
        <sz val="16"/>
        <rFont val="方正仿宋_GBK"/>
        <charset val="134"/>
      </rPr>
      <t>、降低生产成本，提高农作物的产量。</t>
    </r>
  </si>
  <si>
    <r>
      <rPr>
        <sz val="16"/>
        <rFont val="方正仿宋_GBK"/>
        <charset val="134"/>
      </rPr>
      <t>按照年度目标完成服务面积</t>
    </r>
    <r>
      <rPr>
        <sz val="16"/>
        <rFont val="Times New Roman"/>
        <charset val="134"/>
      </rPr>
      <t>4</t>
    </r>
    <r>
      <rPr>
        <sz val="16"/>
        <rFont val="方正仿宋_GBK"/>
        <charset val="134"/>
      </rPr>
      <t>万亩</t>
    </r>
  </si>
  <si>
    <r>
      <rPr>
        <sz val="16"/>
        <rFont val="方正仿宋_GBK"/>
        <charset val="0"/>
      </rPr>
      <t>马铃薯病虫害补助标准</t>
    </r>
    <r>
      <rPr>
        <sz val="16"/>
        <rFont val="Times New Roman"/>
        <charset val="0"/>
      </rPr>
      <t>100</t>
    </r>
    <r>
      <rPr>
        <sz val="16"/>
        <rFont val="方正仿宋_GBK"/>
        <charset val="0"/>
      </rPr>
      <t>元</t>
    </r>
    <r>
      <rPr>
        <sz val="16"/>
        <rFont val="Times New Roman"/>
        <charset val="0"/>
      </rPr>
      <t>/</t>
    </r>
    <r>
      <rPr>
        <sz val="16"/>
        <rFont val="方正仿宋_GBK"/>
        <charset val="0"/>
      </rPr>
      <t>亩；其他作物耕种防收键环节综合补助标准</t>
    </r>
    <r>
      <rPr>
        <sz val="16"/>
        <rFont val="Times New Roman"/>
        <charset val="0"/>
      </rPr>
      <t>≤130</t>
    </r>
    <r>
      <rPr>
        <sz val="16"/>
        <rFont val="方正仿宋_GBK"/>
        <charset val="0"/>
      </rPr>
      <t>元</t>
    </r>
    <r>
      <rPr>
        <sz val="16"/>
        <rFont val="Times New Roman"/>
        <charset val="0"/>
      </rPr>
      <t>/</t>
    </r>
    <r>
      <rPr>
        <sz val="16"/>
        <rFont val="方正仿宋_GBK"/>
        <charset val="0"/>
      </rPr>
      <t>亩</t>
    </r>
  </si>
  <si>
    <r>
      <rPr>
        <sz val="16"/>
        <rFont val="方正仿宋_GBK"/>
        <charset val="0"/>
      </rPr>
      <t>降低病虫害发生程度，提高了产业产量比例</t>
    </r>
    <r>
      <rPr>
        <sz val="16"/>
        <rFont val="Times New Roman"/>
        <charset val="0"/>
      </rPr>
      <t>10%</t>
    </r>
  </si>
  <si>
    <t>增加村集体经济组织收入，保障农业生态安全</t>
  </si>
  <si>
    <r>
      <rPr>
        <sz val="16"/>
        <rFont val="方正仿宋_GBK"/>
        <charset val="134"/>
      </rPr>
      <t>农户满意度</t>
    </r>
    <r>
      <rPr>
        <sz val="16"/>
        <rFont val="Times New Roman"/>
        <charset val="134"/>
      </rPr>
      <t>≥90%</t>
    </r>
  </si>
  <si>
    <t>集体收入分红用于成员分红、村公益设施建设、产业发展等。</t>
  </si>
  <si>
    <t>张峨</t>
  </si>
  <si>
    <r>
      <rPr>
        <sz val="16"/>
        <rFont val="方正仿宋_GBK"/>
        <charset val="134"/>
      </rPr>
      <t>城口县</t>
    </r>
    <r>
      <rPr>
        <sz val="16"/>
        <rFont val="Times New Roman"/>
        <charset val="134"/>
      </rPr>
      <t>2024</t>
    </r>
    <r>
      <rPr>
        <sz val="16"/>
        <rFont val="方正仿宋_GBK"/>
        <charset val="134"/>
      </rPr>
      <t>年农民合作社规范提升项目</t>
    </r>
  </si>
  <si>
    <r>
      <rPr>
        <sz val="16"/>
        <rFont val="方正仿宋_GBK"/>
        <charset val="134"/>
      </rPr>
      <t>规范提升农民专业合作社</t>
    </r>
    <r>
      <rPr>
        <sz val="16"/>
        <rFont val="Times New Roman"/>
        <charset val="134"/>
      </rPr>
      <t>≥12</t>
    </r>
    <r>
      <rPr>
        <sz val="16"/>
        <rFont val="方正仿宋_GBK"/>
        <charset val="134"/>
      </rPr>
      <t>个</t>
    </r>
  </si>
  <si>
    <r>
      <rPr>
        <sz val="16"/>
        <rFont val="方正仿宋_GBK"/>
        <charset val="134"/>
      </rPr>
      <t>通过规范农民合作社发展，提高合作经营能力，其中受益群众</t>
    </r>
    <r>
      <rPr>
        <sz val="16"/>
        <rFont val="Times New Roman"/>
        <charset val="134"/>
      </rPr>
      <t>360</t>
    </r>
    <r>
      <rPr>
        <sz val="16"/>
        <rFont val="方正仿宋_GBK"/>
        <charset val="134"/>
      </rPr>
      <t>人，其中脱贫和监测人口</t>
    </r>
    <r>
      <rPr>
        <sz val="16"/>
        <rFont val="Times New Roman"/>
        <charset val="134"/>
      </rPr>
      <t>18</t>
    </r>
    <r>
      <rPr>
        <sz val="16"/>
        <rFont val="方正仿宋_GBK"/>
        <charset val="134"/>
      </rPr>
      <t>人。</t>
    </r>
  </si>
  <si>
    <r>
      <rPr>
        <sz val="16"/>
        <rFont val="Times New Roman"/>
        <charset val="134"/>
      </rPr>
      <t>1.</t>
    </r>
    <r>
      <rPr>
        <sz val="16"/>
        <rFont val="方正仿宋_GBK"/>
        <charset val="134"/>
      </rPr>
      <t>群众参与：全县农民专业合作社</t>
    </r>
    <r>
      <rPr>
        <sz val="16"/>
        <rFont val="Times New Roman"/>
        <charset val="134"/>
      </rPr>
      <t>12</t>
    </r>
    <r>
      <rPr>
        <sz val="16"/>
        <rFont val="方正仿宋_GBK"/>
        <charset val="134"/>
      </rPr>
      <t>个参与。</t>
    </r>
    <r>
      <rPr>
        <sz val="16"/>
        <rFont val="Times New Roman"/>
        <charset val="134"/>
      </rPr>
      <t xml:space="preserve">
2.</t>
    </r>
    <r>
      <rPr>
        <sz val="16"/>
        <rFont val="方正仿宋_GBK"/>
        <charset val="134"/>
      </rPr>
      <t>利益机制：通过奖补，提高合作社规范发展的积极性，促进产业发展，合作社成员户均增收</t>
    </r>
    <r>
      <rPr>
        <sz val="16"/>
        <rFont val="Times New Roman"/>
        <charset val="134"/>
      </rPr>
      <t>1000</t>
    </r>
    <r>
      <rPr>
        <sz val="16"/>
        <rFont val="方正仿宋_GBK"/>
        <charset val="134"/>
      </rPr>
      <t>元。</t>
    </r>
  </si>
  <si>
    <r>
      <rPr>
        <sz val="16"/>
        <rFont val="方正仿宋_GBK"/>
        <charset val="134"/>
      </rPr>
      <t>扶持发展农民专业合作社</t>
    </r>
    <r>
      <rPr>
        <sz val="16"/>
        <rFont val="Times New Roman"/>
        <charset val="134"/>
      </rPr>
      <t>≥12</t>
    </r>
    <r>
      <rPr>
        <sz val="16"/>
        <rFont val="方正仿宋_GBK"/>
        <charset val="134"/>
      </rPr>
      <t>个</t>
    </r>
  </si>
  <si>
    <r>
      <rPr>
        <sz val="16"/>
        <rFont val="方正仿宋_GBK"/>
        <charset val="0"/>
      </rPr>
      <t>合作社补助资金标准</t>
    </r>
    <r>
      <rPr>
        <sz val="16"/>
        <rFont val="Times New Roman"/>
        <charset val="0"/>
      </rPr>
      <t>≤20</t>
    </r>
    <r>
      <rPr>
        <sz val="16"/>
        <rFont val="方正仿宋_GBK"/>
        <charset val="0"/>
      </rPr>
      <t>万元</t>
    </r>
    <r>
      <rPr>
        <sz val="16"/>
        <rFont val="Times New Roman"/>
        <charset val="0"/>
      </rPr>
      <t>/</t>
    </r>
    <r>
      <rPr>
        <sz val="16"/>
        <rFont val="方正仿宋_GBK"/>
        <charset val="0"/>
      </rPr>
      <t>个</t>
    </r>
  </si>
  <si>
    <t>带动合作社增产增收</t>
  </si>
  <si>
    <t>规范农民合作社发展，提升合作经营能力</t>
  </si>
  <si>
    <r>
      <rPr>
        <sz val="16"/>
        <rFont val="方正仿宋_GBK"/>
        <charset val="134"/>
      </rPr>
      <t>城口县</t>
    </r>
    <r>
      <rPr>
        <sz val="16"/>
        <rFont val="Times New Roman"/>
        <charset val="134"/>
      </rPr>
      <t>2024</t>
    </r>
    <r>
      <rPr>
        <sz val="16"/>
        <rFont val="方正仿宋_GBK"/>
        <charset val="134"/>
      </rPr>
      <t>年家庭农场规范提升项目</t>
    </r>
  </si>
  <si>
    <r>
      <rPr>
        <sz val="16"/>
        <rFont val="方正仿宋_GBK"/>
        <charset val="134"/>
      </rPr>
      <t>规范提升家庭农场</t>
    </r>
    <r>
      <rPr>
        <sz val="16"/>
        <rFont val="Times New Roman"/>
        <charset val="134"/>
      </rPr>
      <t>≥20</t>
    </r>
    <r>
      <rPr>
        <sz val="16"/>
        <rFont val="方正仿宋_GBK"/>
        <charset val="134"/>
      </rPr>
      <t>个</t>
    </r>
  </si>
  <si>
    <r>
      <rPr>
        <sz val="16"/>
        <rFont val="方正仿宋_GBK"/>
        <charset val="134"/>
      </rPr>
      <t>规通过范家庭农场发展，提高家庭农场生产能力，其中受益群众</t>
    </r>
    <r>
      <rPr>
        <sz val="16"/>
        <rFont val="Times New Roman"/>
        <charset val="134"/>
      </rPr>
      <t>20</t>
    </r>
    <r>
      <rPr>
        <sz val="16"/>
        <rFont val="方正仿宋_GBK"/>
        <charset val="134"/>
      </rPr>
      <t>人，其中脱贫监测人口</t>
    </r>
    <r>
      <rPr>
        <sz val="16"/>
        <rFont val="Times New Roman"/>
        <charset val="134"/>
      </rPr>
      <t>5</t>
    </r>
    <r>
      <rPr>
        <sz val="16"/>
        <rFont val="方正仿宋_GBK"/>
        <charset val="134"/>
      </rPr>
      <t>人。</t>
    </r>
  </si>
  <si>
    <r>
      <rPr>
        <sz val="16"/>
        <rFont val="Times New Roman"/>
        <charset val="134"/>
      </rPr>
      <t>1.</t>
    </r>
    <r>
      <rPr>
        <sz val="16"/>
        <rFont val="方正仿宋_GBK"/>
        <charset val="134"/>
      </rPr>
      <t>群众参与：全县家庭农场</t>
    </r>
    <r>
      <rPr>
        <sz val="16"/>
        <rFont val="Times New Roman"/>
        <charset val="134"/>
      </rPr>
      <t>20</t>
    </r>
    <r>
      <rPr>
        <sz val="16"/>
        <rFont val="方正仿宋_GBK"/>
        <charset val="134"/>
      </rPr>
      <t>个参与。</t>
    </r>
    <r>
      <rPr>
        <sz val="16"/>
        <rFont val="Times New Roman"/>
        <charset val="134"/>
      </rPr>
      <t xml:space="preserve">
2.</t>
    </r>
    <r>
      <rPr>
        <sz val="16"/>
        <rFont val="方正仿宋_GBK"/>
        <charset val="134"/>
      </rPr>
      <t>利益机制：通过奖补，提高家庭农场规范发展的积极性，促进产业发展，家庭农场主收入增加</t>
    </r>
    <r>
      <rPr>
        <sz val="16"/>
        <rFont val="Times New Roman"/>
        <charset val="134"/>
      </rPr>
      <t>20000</t>
    </r>
    <r>
      <rPr>
        <sz val="16"/>
        <rFont val="方正仿宋_GBK"/>
        <charset val="134"/>
      </rPr>
      <t>元。</t>
    </r>
  </si>
  <si>
    <r>
      <rPr>
        <sz val="16"/>
        <rFont val="方正仿宋_GBK"/>
        <charset val="134"/>
      </rPr>
      <t>扶持发展家庭农场社</t>
    </r>
    <r>
      <rPr>
        <sz val="16"/>
        <rFont val="Times New Roman"/>
        <charset val="134"/>
      </rPr>
      <t>≥20</t>
    </r>
    <r>
      <rPr>
        <sz val="16"/>
        <rFont val="方正仿宋_GBK"/>
        <charset val="134"/>
      </rPr>
      <t>个</t>
    </r>
  </si>
  <si>
    <r>
      <rPr>
        <sz val="16"/>
        <rFont val="方正仿宋_GBK"/>
        <charset val="0"/>
      </rPr>
      <t>家庭农场补助资金标准</t>
    </r>
    <r>
      <rPr>
        <sz val="16"/>
        <rFont val="Times New Roman"/>
        <charset val="0"/>
      </rPr>
      <t>≤6</t>
    </r>
    <r>
      <rPr>
        <sz val="16"/>
        <rFont val="方正仿宋_GBK"/>
        <charset val="0"/>
      </rPr>
      <t>万元</t>
    </r>
    <r>
      <rPr>
        <sz val="16"/>
        <rFont val="Times New Roman"/>
        <charset val="0"/>
      </rPr>
      <t>/</t>
    </r>
    <r>
      <rPr>
        <sz val="16"/>
        <rFont val="方正仿宋_GBK"/>
        <charset val="0"/>
      </rPr>
      <t>个</t>
    </r>
  </si>
  <si>
    <t>带动家庭农场增产增收</t>
  </si>
  <si>
    <t>规范家庭农场发展，培育发展新型经营主体</t>
  </si>
  <si>
    <r>
      <rPr>
        <sz val="16"/>
        <rFont val="方正仿宋_GBK"/>
        <charset val="134"/>
      </rPr>
      <t>城口县</t>
    </r>
    <r>
      <rPr>
        <sz val="16"/>
        <rFont val="Times New Roman"/>
        <charset val="134"/>
      </rPr>
      <t>2024</t>
    </r>
    <r>
      <rPr>
        <sz val="16"/>
        <rFont val="方正仿宋_GBK"/>
        <charset val="134"/>
      </rPr>
      <t>年特色农产品市场开拓项目</t>
    </r>
  </si>
  <si>
    <r>
      <rPr>
        <sz val="16"/>
        <rFont val="方正仿宋_GBK"/>
        <charset val="134"/>
      </rPr>
      <t>支持</t>
    </r>
    <r>
      <rPr>
        <sz val="16"/>
        <rFont val="Times New Roman"/>
        <charset val="134"/>
      </rPr>
      <t>“</t>
    </r>
    <r>
      <rPr>
        <sz val="16"/>
        <rFont val="方正仿宋_GBK"/>
        <charset val="134"/>
      </rPr>
      <t>一主两辅</t>
    </r>
    <r>
      <rPr>
        <sz val="16"/>
        <rFont val="Times New Roman"/>
        <charset val="134"/>
      </rPr>
      <t>”</t>
    </r>
    <r>
      <rPr>
        <sz val="16"/>
        <rFont val="方正仿宋_GBK"/>
        <charset val="134"/>
      </rPr>
      <t>优势特色产业和食用菌、茶叶、中蜂等区域性特色产业可持续发展，进一步开拓县外市场，对参加展示展销、品牌线下推广、拓展线下销售渠道、特色农产品包装升级、市场营销激励等给予政策补助。</t>
    </r>
  </si>
  <si>
    <r>
      <rPr>
        <sz val="16"/>
        <rFont val="方正仿宋_GBK"/>
        <charset val="134"/>
      </rPr>
      <t>推动</t>
    </r>
    <r>
      <rPr>
        <sz val="16"/>
        <rFont val="Times New Roman"/>
        <charset val="134"/>
      </rPr>
      <t>“</t>
    </r>
    <r>
      <rPr>
        <sz val="16"/>
        <rFont val="方正仿宋_GBK"/>
        <charset val="134"/>
      </rPr>
      <t>一主两辅</t>
    </r>
    <r>
      <rPr>
        <sz val="16"/>
        <rFont val="Times New Roman"/>
        <charset val="134"/>
      </rPr>
      <t>”</t>
    </r>
    <r>
      <rPr>
        <sz val="16"/>
        <rFont val="方正仿宋_GBK"/>
        <charset val="134"/>
      </rPr>
      <t>优势特色产业和食用菌、茶叶、中蜂等区域性特色产业可持续发展，加快补齐我县特色农产品营销短板，解决</t>
    </r>
    <r>
      <rPr>
        <sz val="16"/>
        <rFont val="Times New Roman"/>
        <charset val="134"/>
      </rPr>
      <t>“</t>
    </r>
    <r>
      <rPr>
        <sz val="16"/>
        <rFont val="方正仿宋_GBK"/>
        <charset val="134"/>
      </rPr>
      <t>农产品</t>
    </r>
    <r>
      <rPr>
        <sz val="16"/>
        <rFont val="Times New Roman"/>
        <charset val="134"/>
      </rPr>
      <t>”</t>
    </r>
    <r>
      <rPr>
        <sz val="16"/>
        <rFont val="方正仿宋_GBK"/>
        <charset val="134"/>
      </rPr>
      <t>卖难问题，预计受益群众</t>
    </r>
    <r>
      <rPr>
        <sz val="16"/>
        <rFont val="Times New Roman"/>
        <charset val="134"/>
      </rPr>
      <t>100</t>
    </r>
    <r>
      <rPr>
        <sz val="16"/>
        <rFont val="方正仿宋_GBK"/>
        <charset val="134"/>
      </rPr>
      <t>人，其中脱贫人口</t>
    </r>
    <r>
      <rPr>
        <sz val="16"/>
        <rFont val="Times New Roman"/>
        <charset val="134"/>
      </rPr>
      <t>10</t>
    </r>
    <r>
      <rPr>
        <sz val="16"/>
        <rFont val="方正仿宋_GBK"/>
        <charset val="134"/>
      </rPr>
      <t>人。</t>
    </r>
  </si>
  <si>
    <r>
      <rPr>
        <sz val="16"/>
        <rFont val="方正仿宋_GBK"/>
        <charset val="134"/>
      </rPr>
      <t>一、群众参与：通过实施项目，市场主体带动群众务工或发展产业，带动</t>
    </r>
    <r>
      <rPr>
        <sz val="16"/>
        <rFont val="Times New Roman"/>
        <charset val="134"/>
      </rPr>
      <t>100</t>
    </r>
    <r>
      <rPr>
        <sz val="16"/>
        <rFont val="方正仿宋_GBK"/>
        <charset val="134"/>
      </rPr>
      <t>余户农户销售特色农产品。二、利益联结机制：通过市场开拓，提高市场主体积极性，带动农户务工或发展产业，增加农户收入</t>
    </r>
    <r>
      <rPr>
        <sz val="16"/>
        <rFont val="Times New Roman"/>
        <charset val="134"/>
      </rPr>
      <t>500</t>
    </r>
    <r>
      <rPr>
        <sz val="16"/>
        <rFont val="方正仿宋_GBK"/>
        <charset val="134"/>
      </rPr>
      <t>元以上。</t>
    </r>
  </si>
  <si>
    <t>对参加展示展销、品牌线下推广、拓展线下销售渠道、特色农产品包装升级、市场营销激励等给予政策补助。</t>
  </si>
  <si>
    <r>
      <rPr>
        <sz val="16"/>
        <rFont val="方正仿宋_GBK"/>
        <charset val="134"/>
      </rPr>
      <t>补助主体</t>
    </r>
    <r>
      <rPr>
        <sz val="16"/>
        <rFont val="Times New Roman"/>
        <charset val="134"/>
      </rPr>
      <t>5</t>
    </r>
    <r>
      <rPr>
        <sz val="16"/>
        <rFont val="方正仿宋_GBK"/>
        <charset val="134"/>
      </rPr>
      <t>个以上</t>
    </r>
  </si>
  <si>
    <r>
      <rPr>
        <sz val="16"/>
        <rFont val="方正仿宋_GBK"/>
        <charset val="0"/>
      </rPr>
      <t>按照单个项目建设总价的</t>
    </r>
    <r>
      <rPr>
        <sz val="16"/>
        <rFont val="Times New Roman"/>
        <charset val="0"/>
      </rPr>
      <t>20%</t>
    </r>
    <r>
      <rPr>
        <sz val="16"/>
        <rFont val="方正仿宋_GBK"/>
        <charset val="0"/>
      </rPr>
      <t>补助。</t>
    </r>
  </si>
  <si>
    <r>
      <rPr>
        <sz val="16"/>
        <rFont val="方正仿宋_GBK"/>
        <charset val="0"/>
      </rPr>
      <t>加快补齐我县特色农产品营销短板，解决</t>
    </r>
    <r>
      <rPr>
        <sz val="16"/>
        <rFont val="Times New Roman"/>
        <charset val="0"/>
      </rPr>
      <t>“</t>
    </r>
    <r>
      <rPr>
        <sz val="16"/>
        <rFont val="方正仿宋_GBK"/>
        <charset val="0"/>
      </rPr>
      <t>农产品</t>
    </r>
    <r>
      <rPr>
        <sz val="16"/>
        <rFont val="Times New Roman"/>
        <charset val="0"/>
      </rPr>
      <t>”</t>
    </r>
    <r>
      <rPr>
        <sz val="16"/>
        <rFont val="方正仿宋_GBK"/>
        <charset val="0"/>
      </rPr>
      <t>卖难问题。</t>
    </r>
  </si>
  <si>
    <r>
      <rPr>
        <sz val="16"/>
        <rFont val="方正仿宋_GBK"/>
        <charset val="134"/>
      </rPr>
      <t>带动</t>
    </r>
    <r>
      <rPr>
        <sz val="16"/>
        <rFont val="Times New Roman"/>
        <charset val="134"/>
      </rPr>
      <t>100</t>
    </r>
    <r>
      <rPr>
        <sz val="16"/>
        <rFont val="方正仿宋_GBK"/>
        <charset val="134"/>
      </rPr>
      <t>余户群众销售特色农产品</t>
    </r>
  </si>
  <si>
    <t>李黎</t>
  </si>
  <si>
    <r>
      <rPr>
        <sz val="16"/>
        <rFont val="方正仿宋_GBK"/>
        <charset val="134"/>
      </rPr>
      <t>城口县</t>
    </r>
    <r>
      <rPr>
        <sz val="16"/>
        <rFont val="Times New Roman"/>
        <charset val="134"/>
      </rPr>
      <t>2024</t>
    </r>
    <r>
      <rPr>
        <sz val="16"/>
        <rFont val="方正仿宋_GBK"/>
        <charset val="134"/>
      </rPr>
      <t>年品牌培育和建设</t>
    </r>
  </si>
  <si>
    <r>
      <rPr>
        <sz val="16"/>
        <rFont val="Times New Roman"/>
        <charset val="134"/>
      </rPr>
      <t>1.2024</t>
    </r>
    <r>
      <rPr>
        <sz val="16"/>
        <rFont val="方正仿宋_GBK"/>
        <charset val="134"/>
      </rPr>
      <t>年根据品牌奖励政策，对获得绿色食品、有机产品、重庆名牌农产品、全国名特优新农产品、富硒产品等品牌认证的市场主体予以奖励。</t>
    </r>
    <r>
      <rPr>
        <sz val="16"/>
        <rFont val="Times New Roman"/>
        <charset val="134"/>
      </rPr>
      <t>2.</t>
    </r>
    <r>
      <rPr>
        <sz val="16"/>
        <rFont val="方正仿宋_GBK"/>
        <charset val="134"/>
      </rPr>
      <t>品牌宣传、培育、品牌推介等工作；打造</t>
    </r>
    <r>
      <rPr>
        <sz val="16"/>
        <rFont val="Times New Roman"/>
        <charset val="134"/>
      </rPr>
      <t>“</t>
    </r>
    <r>
      <rPr>
        <sz val="16"/>
        <rFont val="方正仿宋_GBK"/>
        <charset val="134"/>
      </rPr>
      <t>大巴山硒谷</t>
    </r>
    <r>
      <rPr>
        <sz val="16"/>
        <rFont val="Times New Roman"/>
        <charset val="134"/>
      </rPr>
      <t>”</t>
    </r>
    <r>
      <rPr>
        <sz val="16"/>
        <rFont val="方正仿宋_GBK"/>
        <charset val="134"/>
      </rPr>
      <t>区域公用品牌。</t>
    </r>
  </si>
  <si>
    <r>
      <rPr>
        <sz val="16"/>
        <rFont val="方正仿宋_GBK"/>
        <charset val="134"/>
      </rPr>
      <t>通过该项目，引导涉农经营主体带动农户发展绿色食品、有机产品、重庆名牌农产品、全国名特优新农产品等产品，带动农户务工就业或发展产业，增加</t>
    </r>
    <r>
      <rPr>
        <sz val="16"/>
        <rFont val="Times New Roman"/>
        <charset val="134"/>
      </rPr>
      <t>50</t>
    </r>
    <r>
      <rPr>
        <sz val="16"/>
        <rFont val="方正仿宋_GBK"/>
        <charset val="134"/>
      </rPr>
      <t>余农户增收</t>
    </r>
    <r>
      <rPr>
        <sz val="16"/>
        <rFont val="Times New Roman"/>
        <charset val="134"/>
      </rPr>
      <t>300</t>
    </r>
    <r>
      <rPr>
        <sz val="16"/>
        <rFont val="方正仿宋_GBK"/>
        <charset val="134"/>
      </rPr>
      <t>元以上。</t>
    </r>
  </si>
  <si>
    <r>
      <rPr>
        <sz val="16"/>
        <rFont val="方正仿宋_GBK"/>
        <charset val="134"/>
      </rPr>
      <t>一、群众参与：市场主体带动群众务工就业或发展产业；二、利益联结机制：通过品牌培育和奖励，提高市场主体积极性，带动农户务工或发展产业，增加农户收入</t>
    </r>
    <r>
      <rPr>
        <sz val="16"/>
        <rFont val="Times New Roman"/>
        <charset val="134"/>
      </rPr>
      <t>300</t>
    </r>
    <r>
      <rPr>
        <sz val="16"/>
        <rFont val="方正仿宋_GBK"/>
        <charset val="134"/>
      </rPr>
      <t>元以上。</t>
    </r>
  </si>
  <si>
    <t>通过品牌奖励政策，提升市场主体打造品牌的积极性，引导企业更好、更快的发展。</t>
  </si>
  <si>
    <r>
      <rPr>
        <sz val="16"/>
        <rFont val="方正仿宋_GBK"/>
        <charset val="134"/>
      </rPr>
      <t>培育认证</t>
    </r>
    <r>
      <rPr>
        <sz val="16"/>
        <rFont val="Times New Roman"/>
        <charset val="134"/>
      </rPr>
      <t>≥1</t>
    </r>
    <r>
      <rPr>
        <sz val="16"/>
        <rFont val="方正仿宋_GBK"/>
        <charset val="134"/>
      </rPr>
      <t>个。</t>
    </r>
  </si>
  <si>
    <t>品牌提升市场主体产品附加值后，必将为其带来直接经济效益。</t>
  </si>
  <si>
    <t>规范生产过程，稳定产品质量</t>
  </si>
  <si>
    <t>持续发挥效益</t>
  </si>
  <si>
    <r>
      <rPr>
        <sz val="16"/>
        <rFont val="方正仿宋_GBK"/>
        <charset val="0"/>
      </rPr>
      <t>城口县</t>
    </r>
    <r>
      <rPr>
        <sz val="16"/>
        <rFont val="Times New Roman"/>
        <charset val="0"/>
      </rPr>
      <t>2024</t>
    </r>
    <r>
      <rPr>
        <sz val="16"/>
        <rFont val="方正仿宋_GBK"/>
        <charset val="0"/>
      </rPr>
      <t>年农作物示范推广项目</t>
    </r>
  </si>
  <si>
    <t>引进和推广玉米、马铃薯、大豆、油菜等优良品种，开展粮食作物、山地特色作物示范推广。</t>
  </si>
  <si>
    <t>北屏等乡镇</t>
  </si>
  <si>
    <r>
      <rPr>
        <sz val="16"/>
        <rFont val="方正仿宋_GBK"/>
        <charset val="0"/>
      </rPr>
      <t>通过该项目，筛选适宜城口本地的优良品种，推广农作物生产良种良法良技，促进农业增产增收。受益群众</t>
    </r>
    <r>
      <rPr>
        <sz val="16"/>
        <rFont val="Times New Roman"/>
        <charset val="0"/>
      </rPr>
      <t>100</t>
    </r>
    <r>
      <rPr>
        <sz val="16"/>
        <rFont val="方正仿宋_GBK"/>
        <charset val="0"/>
      </rPr>
      <t>人，其中脱贫人口和监测对象人数</t>
    </r>
    <r>
      <rPr>
        <sz val="16"/>
        <rFont val="Times New Roman"/>
        <charset val="0"/>
      </rPr>
      <t>5</t>
    </r>
    <r>
      <rPr>
        <sz val="16"/>
        <rFont val="方正仿宋_GBK"/>
        <charset val="0"/>
      </rPr>
      <t>人以上。</t>
    </r>
  </si>
  <si>
    <r>
      <rPr>
        <sz val="16"/>
        <rFont val="方正仿宋_GBK"/>
        <charset val="0"/>
      </rPr>
      <t>一、群众参与：带动至少</t>
    </r>
    <r>
      <rPr>
        <sz val="16"/>
        <rFont val="Times New Roman"/>
        <charset val="0"/>
      </rPr>
      <t>10</t>
    </r>
    <r>
      <rPr>
        <sz val="16"/>
        <rFont val="方正仿宋_GBK"/>
        <charset val="0"/>
      </rPr>
      <t>人以上有劳动能力和意愿的群众参与到示范推广，学习先进技术，增加务工收入</t>
    </r>
    <r>
      <rPr>
        <sz val="16"/>
        <rFont val="Times New Roman"/>
        <charset val="0"/>
      </rPr>
      <t>500</t>
    </r>
    <r>
      <rPr>
        <sz val="16"/>
        <rFont val="方正仿宋_GBK"/>
        <charset val="0"/>
      </rPr>
      <t>元以上；二、利益联结机制：通过项目实施，示范带动农户更新农作物品种和技术，提高农业收益。</t>
    </r>
  </si>
  <si>
    <t>推广农作物生产良种良法良技，提高单产水平，促进农业增收。</t>
  </si>
  <si>
    <r>
      <rPr>
        <sz val="16"/>
        <rFont val="方正仿宋_GBK"/>
        <charset val="0"/>
      </rPr>
      <t>试验面积</t>
    </r>
    <r>
      <rPr>
        <sz val="16"/>
        <rFont val="Times New Roman"/>
        <charset val="0"/>
      </rPr>
      <t>≥5</t>
    </r>
    <r>
      <rPr>
        <sz val="16"/>
        <rFont val="方正仿宋_GBK"/>
        <charset val="0"/>
      </rPr>
      <t>亩</t>
    </r>
  </si>
  <si>
    <t>带动农户增收</t>
  </si>
  <si>
    <t>提高良种良法良技推广率，促进农业增产增收。</t>
  </si>
  <si>
    <r>
      <rPr>
        <sz val="16"/>
        <rFont val="方正仿宋_GBK"/>
        <charset val="134"/>
      </rPr>
      <t>持续发挥效益</t>
    </r>
    <r>
      <rPr>
        <sz val="16"/>
        <rFont val="Times New Roman"/>
        <charset val="134"/>
      </rPr>
      <t>2</t>
    </r>
    <r>
      <rPr>
        <sz val="16"/>
        <rFont val="方正仿宋_GBK"/>
        <charset val="134"/>
      </rPr>
      <t>年以上</t>
    </r>
  </si>
  <si>
    <r>
      <rPr>
        <sz val="16"/>
        <rFont val="方正仿宋_GBK"/>
        <charset val="0"/>
      </rPr>
      <t>群众满意度</t>
    </r>
    <r>
      <rPr>
        <sz val="16"/>
        <rFont val="Times New Roman"/>
        <charset val="0"/>
      </rPr>
      <t>≥95%</t>
    </r>
  </si>
  <si>
    <r>
      <rPr>
        <sz val="16"/>
        <rFont val="Times New Roman"/>
        <charset val="0"/>
      </rPr>
      <t>100</t>
    </r>
    <r>
      <rPr>
        <sz val="16"/>
        <rFont val="方正仿宋_GBK"/>
        <charset val="0"/>
      </rPr>
      <t>人</t>
    </r>
  </si>
  <si>
    <r>
      <rPr>
        <sz val="16"/>
        <rFont val="Times New Roman"/>
        <charset val="0"/>
      </rPr>
      <t>5</t>
    </r>
    <r>
      <rPr>
        <sz val="16"/>
        <rFont val="方正仿宋_GBK"/>
        <charset val="0"/>
      </rPr>
      <t>人</t>
    </r>
  </si>
  <si>
    <t>胡曦月</t>
  </si>
  <si>
    <r>
      <rPr>
        <sz val="16"/>
        <rFont val="方正仿宋_GBK"/>
        <charset val="134"/>
      </rPr>
      <t>城口县</t>
    </r>
    <r>
      <rPr>
        <sz val="16"/>
        <rFont val="Times New Roman"/>
        <charset val="134"/>
      </rPr>
      <t>2024</t>
    </r>
    <r>
      <rPr>
        <sz val="16"/>
        <rFont val="方正仿宋_GBK"/>
        <charset val="134"/>
      </rPr>
      <t>年粮食生产功能区划定项目</t>
    </r>
  </si>
  <si>
    <r>
      <rPr>
        <sz val="16"/>
        <rFont val="方正仿宋_GBK"/>
        <charset val="134"/>
      </rPr>
      <t>划定粮食生产功能区（主要为玉米生产功能区）</t>
    </r>
    <r>
      <rPr>
        <sz val="16"/>
        <rFont val="Times New Roman"/>
        <charset val="134"/>
      </rPr>
      <t xml:space="preserve">
0.5 </t>
    </r>
    <r>
      <rPr>
        <sz val="16"/>
        <rFont val="方正仿宋_GBK"/>
        <charset val="134"/>
      </rPr>
      <t>万亩，现已完成划定任务并通过国家、市级验收，需兑现资金</t>
    </r>
    <r>
      <rPr>
        <sz val="16"/>
        <rFont val="Times New Roman"/>
        <charset val="134"/>
      </rPr>
      <t>49</t>
    </r>
    <r>
      <rPr>
        <sz val="16"/>
        <rFont val="方正仿宋_GBK"/>
        <charset val="134"/>
      </rPr>
      <t>万元。</t>
    </r>
  </si>
  <si>
    <t>已建</t>
  </si>
  <si>
    <t>蓼子、双河、修齐、东安</t>
  </si>
  <si>
    <r>
      <rPr>
        <sz val="16"/>
        <rFont val="方正仿宋_GBK"/>
        <charset val="134"/>
      </rPr>
      <t>通过该项目，以永久基本农田划定成果和土地承包经营权确权登记成果为基础，叠加相关规划成果初步确定粮食生产功能区片块和地块边界，并赋予预编码，制成粮食生产功能区划定底图，建立</t>
    </r>
    <r>
      <rPr>
        <sz val="16"/>
        <rFont val="Times New Roman"/>
        <charset val="134"/>
      </rPr>
      <t>“</t>
    </r>
    <r>
      <rPr>
        <sz val="16"/>
        <rFont val="方正仿宋_GBK"/>
        <charset val="134"/>
      </rPr>
      <t>城口县粮食生产功能区</t>
    </r>
    <r>
      <rPr>
        <sz val="16"/>
        <rFont val="Times New Roman"/>
        <charset val="134"/>
      </rPr>
      <t>”5000</t>
    </r>
    <r>
      <rPr>
        <sz val="16"/>
        <rFont val="方正仿宋_GBK"/>
        <charset val="134"/>
      </rPr>
      <t>亩的数据库，为保障粮食安全提供用地基础。</t>
    </r>
  </si>
  <si>
    <r>
      <rPr>
        <sz val="16"/>
        <rFont val="方正仿宋_GBK"/>
        <charset val="0"/>
      </rPr>
      <t>一、群众参与：</t>
    </r>
    <r>
      <rPr>
        <sz val="16"/>
        <rFont val="Times New Roman"/>
        <charset val="0"/>
      </rPr>
      <t>5000</t>
    </r>
    <r>
      <rPr>
        <sz val="16"/>
        <rFont val="方正仿宋_GBK"/>
        <charset val="0"/>
      </rPr>
      <t>余农民在划定区域内从事相应的产业发展，提升我县粮食综合生产能力，确保粮食生产安全；二、利益联结机制：通过两区划定，引导农户从事农业生产，增加经营性收入</t>
    </r>
    <r>
      <rPr>
        <sz val="16"/>
        <rFont val="Times New Roman"/>
        <charset val="0"/>
      </rPr>
      <t>200</t>
    </r>
    <r>
      <rPr>
        <sz val="16"/>
        <rFont val="方正仿宋_GBK"/>
        <charset val="0"/>
      </rPr>
      <t>元以上。</t>
    </r>
  </si>
  <si>
    <r>
      <rPr>
        <sz val="16"/>
        <rFont val="方正仿宋_GBK"/>
        <charset val="134"/>
      </rPr>
      <t>划定粮食生产功能区（主要为玉米生产功能区）</t>
    </r>
    <r>
      <rPr>
        <sz val="16"/>
        <rFont val="Times New Roman"/>
        <charset val="134"/>
      </rPr>
      <t xml:space="preserve">
0.5 </t>
    </r>
    <r>
      <rPr>
        <sz val="16"/>
        <rFont val="方正仿宋_GBK"/>
        <charset val="134"/>
      </rPr>
      <t>万亩</t>
    </r>
  </si>
  <si>
    <r>
      <rPr>
        <sz val="16"/>
        <rFont val="Times New Roman"/>
        <charset val="134"/>
      </rPr>
      <t>0.5</t>
    </r>
    <r>
      <rPr>
        <sz val="16"/>
        <rFont val="方正仿宋_GBK"/>
        <charset val="134"/>
      </rPr>
      <t>万亩</t>
    </r>
  </si>
  <si>
    <t>保障粮食安全</t>
  </si>
  <si>
    <t>通过实施该项目，进一步保障国家粮食安全。</t>
  </si>
  <si>
    <r>
      <rPr>
        <sz val="16"/>
        <rFont val="方正仿宋_GBK"/>
        <charset val="0"/>
      </rPr>
      <t>间接</t>
    </r>
    <r>
      <rPr>
        <sz val="16"/>
        <rFont val="Times New Roman"/>
        <charset val="0"/>
      </rPr>
      <t>5000</t>
    </r>
    <r>
      <rPr>
        <sz val="16"/>
        <rFont val="方正仿宋_GBK"/>
        <charset val="0"/>
      </rPr>
      <t>人</t>
    </r>
  </si>
  <si>
    <r>
      <rPr>
        <sz val="16"/>
        <rFont val="Times New Roman"/>
        <charset val="0"/>
      </rPr>
      <t>10</t>
    </r>
    <r>
      <rPr>
        <sz val="16"/>
        <rFont val="方正仿宋_GBK"/>
        <charset val="0"/>
      </rPr>
      <t>人</t>
    </r>
  </si>
  <si>
    <r>
      <rPr>
        <sz val="16"/>
        <rFont val="方正仿宋_GBK"/>
        <charset val="134"/>
      </rPr>
      <t>城口县</t>
    </r>
    <r>
      <rPr>
        <sz val="16"/>
        <rFont val="Times New Roman"/>
        <charset val="134"/>
      </rPr>
      <t>2024</t>
    </r>
    <r>
      <rPr>
        <sz val="16"/>
        <rFont val="方正仿宋_GBK"/>
        <charset val="134"/>
      </rPr>
      <t>年撂荒耕地复耕复种项目</t>
    </r>
  </si>
  <si>
    <r>
      <rPr>
        <sz val="16"/>
        <rFont val="方正仿宋_GBK"/>
        <charset val="134"/>
      </rPr>
      <t>对市农业农村委下发的疑似撂荒耕地图斑进行核查，填报相关报表，建立城口县</t>
    </r>
    <r>
      <rPr>
        <sz val="16"/>
        <rFont val="Times New Roman"/>
        <charset val="134"/>
      </rPr>
      <t>2024</t>
    </r>
    <r>
      <rPr>
        <sz val="16"/>
        <rFont val="方正仿宋_GBK"/>
        <charset val="134"/>
      </rPr>
      <t>年撂荒地数据库，并完成复耕复种。</t>
    </r>
  </si>
  <si>
    <r>
      <rPr>
        <sz val="16"/>
        <rFont val="方正仿宋_GBK"/>
        <charset val="134"/>
      </rPr>
      <t>通过该项目，及时完成市农业农村委下发的</t>
    </r>
    <r>
      <rPr>
        <sz val="16"/>
        <rFont val="Times New Roman"/>
        <charset val="134"/>
      </rPr>
      <t>2024</t>
    </r>
    <r>
      <rPr>
        <sz val="16"/>
        <rFont val="方正仿宋_GBK"/>
        <charset val="134"/>
      </rPr>
      <t>年疑似耕地撂荒图斑为基础，开展外业核查与业内分析，及时识别可复耕撂荒地</t>
    </r>
    <r>
      <rPr>
        <sz val="16"/>
        <rFont val="Times New Roman"/>
        <charset val="134"/>
      </rPr>
      <t>5</t>
    </r>
    <r>
      <rPr>
        <sz val="16"/>
        <rFont val="方正仿宋_GBK"/>
        <charset val="134"/>
      </rPr>
      <t>亩以上，种植农作物增加产量。</t>
    </r>
  </si>
  <si>
    <r>
      <rPr>
        <sz val="16"/>
        <rFont val="方正仿宋_GBK"/>
        <charset val="0"/>
      </rPr>
      <t>一、群众参与：群众参与项目监督；二、利益联结机制：复耕复种后的撂荒地可交由农户发展农业生产，增加经营性收入</t>
    </r>
    <r>
      <rPr>
        <sz val="16"/>
        <rFont val="Times New Roman"/>
        <charset val="0"/>
      </rPr>
      <t>200</t>
    </r>
    <r>
      <rPr>
        <sz val="16"/>
        <rFont val="方正仿宋_GBK"/>
        <charset val="0"/>
      </rPr>
      <t>元以上。</t>
    </r>
  </si>
  <si>
    <t>完成疑似图斑核查，确定可复耕复种地块，并于规定时限内完成撂荒地复耕复种。</t>
  </si>
  <si>
    <r>
      <rPr>
        <sz val="16"/>
        <rFont val="Times New Roman"/>
        <charset val="134"/>
      </rPr>
      <t>100%</t>
    </r>
    <r>
      <rPr>
        <sz val="16"/>
        <rFont val="方正仿宋_GBK"/>
        <charset val="134"/>
      </rPr>
      <t>核查当年市级下发的撂荒地疑似图斑。</t>
    </r>
  </si>
  <si>
    <t>核查后，实际可复耕撂荒地复耕复种，增加粮食产量</t>
  </si>
  <si>
    <t>为实现撂荒地复耕复种，增加农作物播种面积，保障粮食安全提供数据基础。</t>
  </si>
  <si>
    <t>持续激发广大耕地承包经营户自觉履行耕地保护的主体责任和义务</t>
  </si>
  <si>
    <r>
      <rPr>
        <sz val="16"/>
        <rFont val="Times New Roman"/>
        <charset val="134"/>
      </rPr>
      <t>50</t>
    </r>
    <r>
      <rPr>
        <sz val="16"/>
        <rFont val="方正仿宋_GBK"/>
        <charset val="134"/>
      </rPr>
      <t>人</t>
    </r>
  </si>
  <si>
    <r>
      <rPr>
        <sz val="16"/>
        <rFont val="Times New Roman"/>
        <charset val="134"/>
      </rPr>
      <t>5</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</si>
  <si>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年食用菌精深加工项目</t>
    </r>
  </si>
  <si>
    <t>支持建设食用菌生产车间、包装车间等加工厂房，配套清洗设备、切片机脱水机、包装机等加工储藏设施设备等。</t>
  </si>
  <si>
    <r>
      <rPr>
        <sz val="16"/>
        <rFont val="方正仿宋_GBK"/>
        <charset val="0"/>
      </rPr>
      <t>葛城街道等</t>
    </r>
    <r>
      <rPr>
        <sz val="16"/>
        <rFont val="Times New Roman"/>
        <charset val="0"/>
      </rPr>
      <t>25</t>
    </r>
    <r>
      <rPr>
        <sz val="16"/>
        <rFont val="方正仿宋_GBK"/>
        <charset val="0"/>
      </rPr>
      <t>个乡镇（街道）</t>
    </r>
  </si>
  <si>
    <r>
      <rPr>
        <sz val="16"/>
        <rFont val="方正仿宋_GBK"/>
        <charset val="134"/>
      </rPr>
      <t>通过该项目，补助符合政策的企业数量在</t>
    </r>
    <r>
      <rPr>
        <sz val="16"/>
        <rFont val="Times New Roman"/>
        <charset val="134"/>
      </rPr>
      <t>1-2</t>
    </r>
    <r>
      <rPr>
        <sz val="16"/>
        <rFont val="方正仿宋_GBK"/>
        <charset val="134"/>
      </rPr>
      <t>个，年加工食用菌能力达到</t>
    </r>
    <r>
      <rPr>
        <sz val="16"/>
        <rFont val="Times New Roman"/>
        <charset val="134"/>
      </rPr>
      <t>500</t>
    </r>
    <r>
      <rPr>
        <sz val="16"/>
        <rFont val="方正仿宋_GBK"/>
        <charset val="134"/>
      </rPr>
      <t>吨（鲜品）以上。</t>
    </r>
    <r>
      <rPr>
        <sz val="16"/>
        <rFont val="Times New Roman"/>
        <charset val="134"/>
      </rPr>
      <t xml:space="preserve"> </t>
    </r>
  </si>
  <si>
    <r>
      <rPr>
        <sz val="16"/>
        <rFont val="方正仿宋_GBK"/>
        <charset val="0"/>
      </rPr>
      <t>一、群众参与：群众参与项目建设，学习食用菌加工技术；二、利益联结机制：通过项目实施，增加农户务工收入</t>
    </r>
    <r>
      <rPr>
        <sz val="16"/>
        <rFont val="Times New Roman"/>
        <charset val="0"/>
      </rPr>
      <t>500</t>
    </r>
    <r>
      <rPr>
        <sz val="16"/>
        <rFont val="方正仿宋_GBK"/>
        <charset val="0"/>
      </rPr>
      <t>元以上。</t>
    </r>
  </si>
  <si>
    <t>完成建设食用菌加工厂房，配套加工储藏设施设备等。</t>
  </si>
  <si>
    <r>
      <rPr>
        <sz val="16"/>
        <rFont val="Times New Roman"/>
        <charset val="0"/>
      </rPr>
      <t>1-2</t>
    </r>
    <r>
      <rPr>
        <sz val="16"/>
        <rFont val="方正仿宋_GBK"/>
        <charset val="0"/>
      </rPr>
      <t>个</t>
    </r>
  </si>
  <si>
    <r>
      <rPr>
        <sz val="16"/>
        <rFont val="方正仿宋_GBK"/>
        <charset val="134"/>
      </rPr>
      <t>补助合格率</t>
    </r>
    <r>
      <rPr>
        <sz val="16"/>
        <rFont val="Times New Roman"/>
        <charset val="0"/>
      </rPr>
      <t>80%</t>
    </r>
    <r>
      <rPr>
        <sz val="16"/>
        <rFont val="方正仿宋_GBK"/>
        <charset val="134"/>
      </rPr>
      <t>。</t>
    </r>
  </si>
  <si>
    <r>
      <rPr>
        <sz val="16"/>
        <rFont val="方正仿宋_GBK"/>
        <charset val="134"/>
      </rPr>
      <t>产业带动增收，提供就业岗位</t>
    </r>
    <r>
      <rPr>
        <sz val="16"/>
        <rFont val="Times New Roman"/>
        <charset val="134"/>
      </rPr>
      <t xml:space="preserve"> </t>
    </r>
  </si>
  <si>
    <t>推动产业发展壮大</t>
  </si>
  <si>
    <r>
      <rPr>
        <sz val="16"/>
        <rFont val="Times New Roman"/>
        <charset val="134"/>
      </rPr>
      <t>10</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</si>
  <si>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年城口老腊肉产业链项目</t>
    </r>
  </si>
  <si>
    <r>
      <rPr>
        <sz val="16"/>
        <rFont val="Times New Roman"/>
        <charset val="134"/>
      </rPr>
      <t>1.</t>
    </r>
    <r>
      <rPr>
        <sz val="16"/>
        <rFont val="方正仿宋_GBK"/>
        <charset val="134"/>
      </rPr>
      <t>引进和推广优良种猪。</t>
    </r>
    <r>
      <rPr>
        <sz val="16"/>
        <rFont val="Times New Roman"/>
        <charset val="134"/>
      </rPr>
      <t>2.</t>
    </r>
    <r>
      <rPr>
        <sz val="16"/>
        <rFont val="方正仿宋_GBK"/>
        <charset val="134"/>
      </rPr>
      <t>加工企业提档升级。</t>
    </r>
    <r>
      <rPr>
        <sz val="16"/>
        <rFont val="Times New Roman"/>
        <charset val="134"/>
      </rPr>
      <t>3.</t>
    </r>
    <r>
      <rPr>
        <sz val="16"/>
        <rFont val="方正仿宋_GBK"/>
        <charset val="134"/>
      </rPr>
      <t>城口老腊肉生产加工作坊奖补。</t>
    </r>
    <r>
      <rPr>
        <sz val="16"/>
        <rFont val="Times New Roman"/>
        <charset val="134"/>
      </rPr>
      <t>4.</t>
    </r>
    <r>
      <rPr>
        <sz val="16"/>
        <rFont val="方正仿宋_GBK"/>
        <charset val="134"/>
      </rPr>
      <t>建立质量溯源监测体系。</t>
    </r>
    <r>
      <rPr>
        <sz val="16"/>
        <rFont val="Times New Roman"/>
        <charset val="134"/>
      </rPr>
      <t>5.</t>
    </r>
    <r>
      <rPr>
        <sz val="16"/>
        <rFont val="方正仿宋_GBK"/>
        <charset val="134"/>
      </rPr>
      <t>生猪产业标准化、规模化建设。</t>
    </r>
    <r>
      <rPr>
        <sz val="16"/>
        <rFont val="Times New Roman"/>
        <charset val="134"/>
      </rPr>
      <t>6.</t>
    </r>
    <r>
      <rPr>
        <sz val="16"/>
        <rFont val="方正仿宋_GBK"/>
        <charset val="134"/>
      </rPr>
      <t>生猪定点收购奖补。</t>
    </r>
    <r>
      <rPr>
        <sz val="16"/>
        <rFont val="Times New Roman"/>
        <charset val="134"/>
      </rPr>
      <t>7.</t>
    </r>
    <r>
      <rPr>
        <sz val="16"/>
        <rFont val="方正仿宋_GBK"/>
        <charset val="134"/>
      </rPr>
      <t>产品销售奖补。</t>
    </r>
    <r>
      <rPr>
        <sz val="16"/>
        <rFont val="Times New Roman"/>
        <charset val="134"/>
      </rPr>
      <t>8.</t>
    </r>
    <r>
      <rPr>
        <sz val="16"/>
        <rFont val="方正仿宋_GBK"/>
        <charset val="134"/>
      </rPr>
      <t>品牌营销。</t>
    </r>
    <r>
      <rPr>
        <sz val="16"/>
        <rFont val="Times New Roman"/>
        <charset val="134"/>
      </rPr>
      <t>9.</t>
    </r>
    <r>
      <rPr>
        <sz val="16"/>
        <rFont val="方正仿宋_GBK"/>
        <charset val="134"/>
      </rPr>
      <t>包装奖补等。</t>
    </r>
  </si>
  <si>
    <r>
      <rPr>
        <sz val="16"/>
        <rFont val="方正仿宋_GBK"/>
        <charset val="134"/>
      </rPr>
      <t>通过该项目，对生猪产业发展扶持，增加养殖户收入</t>
    </r>
    <r>
      <rPr>
        <sz val="16"/>
        <rFont val="Times New Roman"/>
        <charset val="134"/>
      </rPr>
      <t>1000</t>
    </r>
    <r>
      <rPr>
        <sz val="16"/>
        <rFont val="方正仿宋_GBK"/>
        <charset val="134"/>
      </rPr>
      <t>元左右。</t>
    </r>
  </si>
  <si>
    <r>
      <rPr>
        <sz val="16"/>
        <rFont val="方正仿宋_GBK"/>
        <charset val="134"/>
      </rPr>
      <t>一、群众参与：群众直接参与养殖、销售；二、利益联结机制：通过龙头企业收购带动养殖户增收，增加养殖户增收</t>
    </r>
    <r>
      <rPr>
        <sz val="16"/>
        <rFont val="Times New Roman"/>
        <charset val="134"/>
      </rPr>
      <t>1000</t>
    </r>
    <r>
      <rPr>
        <sz val="16"/>
        <rFont val="方正仿宋_GBK"/>
        <charset val="134"/>
      </rPr>
      <t>元左右。</t>
    </r>
  </si>
  <si>
    <t>推动城口老腊肉产业持续健康发展。</t>
  </si>
  <si>
    <r>
      <rPr>
        <sz val="16"/>
        <rFont val="方正仿宋_GBK"/>
        <charset val="134"/>
      </rPr>
      <t>全县生猪稳定年出栏</t>
    </r>
    <r>
      <rPr>
        <sz val="16"/>
        <rFont val="Times New Roman"/>
        <charset val="134"/>
      </rPr>
      <t>19</t>
    </r>
    <r>
      <rPr>
        <sz val="16"/>
        <rFont val="方正仿宋_GBK"/>
        <charset val="134"/>
      </rPr>
      <t>万头以上。</t>
    </r>
  </si>
  <si>
    <r>
      <rPr>
        <sz val="16"/>
        <rFont val="方正仿宋_GBK"/>
        <charset val="134"/>
      </rPr>
      <t>项目验收合格率≧</t>
    </r>
    <r>
      <rPr>
        <sz val="16"/>
        <rFont val="Times New Roman"/>
        <charset val="134"/>
      </rPr>
      <t>90%</t>
    </r>
  </si>
  <si>
    <r>
      <rPr>
        <sz val="16"/>
        <rFont val="Times New Roman"/>
        <charset val="134"/>
      </rPr>
      <t>2024</t>
    </r>
    <r>
      <rPr>
        <sz val="16"/>
        <rFont val="方正仿宋_GBK"/>
        <charset val="134"/>
      </rPr>
      <t>年</t>
    </r>
    <r>
      <rPr>
        <sz val="16"/>
        <rFont val="Times New Roman"/>
        <charset val="134"/>
      </rPr>
      <t>12</t>
    </r>
    <r>
      <rPr>
        <sz val="16"/>
        <rFont val="方正仿宋_GBK"/>
        <charset val="134"/>
      </rPr>
      <t>月底完成</t>
    </r>
  </si>
  <si>
    <t>总投入资金超过项目资金</t>
  </si>
  <si>
    <t>通过实施项目，带动养殖户和老腊肉从业者增收。</t>
  </si>
  <si>
    <t>提升城口老腊肉品牌影响力，保障猪肉产品供给。</t>
  </si>
  <si>
    <r>
      <rPr>
        <sz val="16"/>
        <rFont val="方正仿宋_GBK"/>
        <charset val="134"/>
      </rPr>
      <t>城口县</t>
    </r>
    <r>
      <rPr>
        <sz val="16"/>
        <rFont val="Times New Roman"/>
        <charset val="134"/>
      </rPr>
      <t>2024</t>
    </r>
    <r>
      <rPr>
        <sz val="16"/>
        <rFont val="方正仿宋_GBK"/>
        <charset val="134"/>
      </rPr>
      <t>年城口山地鸡产业链项目</t>
    </r>
  </si>
  <si>
    <r>
      <rPr>
        <sz val="16"/>
        <rFont val="Times New Roman"/>
        <charset val="134"/>
      </rPr>
      <t>1..</t>
    </r>
    <r>
      <rPr>
        <sz val="16"/>
        <rFont val="方正仿宋_GBK"/>
        <charset val="134"/>
      </rPr>
      <t>扩繁场（保种场）建设。</t>
    </r>
    <r>
      <rPr>
        <sz val="16"/>
        <rFont val="Times New Roman"/>
        <charset val="134"/>
      </rPr>
      <t>2.</t>
    </r>
    <r>
      <rPr>
        <sz val="16"/>
        <rFont val="方正仿宋_GBK"/>
        <charset val="134"/>
      </rPr>
      <t>精深加工示范基地建设；</t>
    </r>
    <r>
      <rPr>
        <sz val="16"/>
        <rFont val="Times New Roman"/>
        <charset val="134"/>
      </rPr>
      <t>3.</t>
    </r>
    <r>
      <rPr>
        <sz val="16"/>
        <rFont val="方正仿宋_GBK"/>
        <charset val="134"/>
      </rPr>
      <t>城口山地鸡产业标准化、规模化建设。</t>
    </r>
    <r>
      <rPr>
        <sz val="16"/>
        <rFont val="Times New Roman"/>
        <charset val="134"/>
      </rPr>
      <t>4.</t>
    </r>
    <r>
      <rPr>
        <sz val="16"/>
        <rFont val="方正仿宋_GBK"/>
        <charset val="134"/>
      </rPr>
      <t>销售奖补等。</t>
    </r>
  </si>
  <si>
    <r>
      <rPr>
        <sz val="16"/>
        <rFont val="方正仿宋_GBK"/>
        <charset val="134"/>
      </rPr>
      <t>通过该项目，对山地鸡产业发展扶持，增加千余养殖户收入</t>
    </r>
    <r>
      <rPr>
        <sz val="16"/>
        <rFont val="Times New Roman"/>
        <charset val="134"/>
      </rPr>
      <t>1000</t>
    </r>
    <r>
      <rPr>
        <sz val="16"/>
        <rFont val="方正仿宋_GBK"/>
        <charset val="134"/>
      </rPr>
      <t>元左右。</t>
    </r>
  </si>
  <si>
    <r>
      <rPr>
        <sz val="16"/>
        <rFont val="方正仿宋_GBK"/>
        <charset val="134"/>
      </rPr>
      <t>养殖户直接参与养殖、销售；龙头企业收购，增加养殖户收入</t>
    </r>
    <r>
      <rPr>
        <sz val="16"/>
        <rFont val="Times New Roman"/>
        <charset val="134"/>
      </rPr>
      <t>1000</t>
    </r>
    <r>
      <rPr>
        <sz val="16"/>
        <rFont val="方正仿宋_GBK"/>
        <charset val="134"/>
      </rPr>
      <t>元左右。</t>
    </r>
  </si>
  <si>
    <t>推动城口山地鸡产业持续健康发展。</t>
  </si>
  <si>
    <r>
      <rPr>
        <sz val="16"/>
        <rFont val="方正仿宋_GBK"/>
        <charset val="134"/>
      </rPr>
      <t>扶持扩繁场（保种场）</t>
    </r>
    <r>
      <rPr>
        <sz val="16"/>
        <rFont val="Times New Roman"/>
        <charset val="134"/>
      </rPr>
      <t>5</t>
    </r>
    <r>
      <rPr>
        <sz val="16"/>
        <rFont val="方正仿宋_GBK"/>
        <charset val="134"/>
      </rPr>
      <t>个以上</t>
    </r>
    <r>
      <rPr>
        <sz val="16"/>
        <rFont val="Times New Roman"/>
        <charset val="134"/>
      </rPr>
      <t>.</t>
    </r>
    <r>
      <rPr>
        <sz val="16"/>
        <rFont val="方正仿宋_GBK"/>
        <charset val="134"/>
      </rPr>
      <t>建设精深加工示范基地</t>
    </r>
    <r>
      <rPr>
        <sz val="16"/>
        <rFont val="Times New Roman"/>
        <charset val="134"/>
      </rPr>
      <t>1</t>
    </r>
    <r>
      <rPr>
        <sz val="16"/>
        <rFont val="方正仿宋_GBK"/>
        <charset val="134"/>
      </rPr>
      <t>个以上。</t>
    </r>
  </si>
  <si>
    <r>
      <rPr>
        <sz val="16"/>
        <rFont val="方正仿宋_GBK"/>
        <charset val="134"/>
      </rPr>
      <t>项目验收合格率≧</t>
    </r>
    <r>
      <rPr>
        <sz val="16"/>
        <rFont val="Times New Roman"/>
        <charset val="134"/>
      </rPr>
      <t>90%</t>
    </r>
    <r>
      <rPr>
        <sz val="16"/>
        <rFont val="方正仿宋_GBK"/>
        <charset val="134"/>
      </rPr>
      <t>。</t>
    </r>
  </si>
  <si>
    <t>通过实施项目，带动城口山地鸡从业者增收。</t>
  </si>
  <si>
    <t>保障城口山地鸡产品供给。</t>
  </si>
  <si>
    <r>
      <rPr>
        <sz val="16"/>
        <rFont val="方正仿宋_GBK"/>
        <charset val="134"/>
      </rPr>
      <t>城口县</t>
    </r>
    <r>
      <rPr>
        <sz val="16"/>
        <rFont val="Times New Roman"/>
        <charset val="134"/>
      </rPr>
      <t>2024</t>
    </r>
    <r>
      <rPr>
        <sz val="16"/>
        <rFont val="方正仿宋_GBK"/>
        <charset val="134"/>
      </rPr>
      <t>年城口山地鸡遗传资源研究项目</t>
    </r>
  </si>
  <si>
    <r>
      <rPr>
        <sz val="16"/>
        <rFont val="Times New Roman"/>
        <charset val="134"/>
      </rPr>
      <t>1.</t>
    </r>
    <r>
      <rPr>
        <sz val="16"/>
        <rFont val="方正仿宋_GBK"/>
        <charset val="134"/>
      </rPr>
      <t>开展城口山地鸡保种、选育及配套系培育。</t>
    </r>
    <r>
      <rPr>
        <sz val="16"/>
        <rFont val="Times New Roman"/>
        <charset val="134"/>
      </rPr>
      <t>2.</t>
    </r>
    <r>
      <rPr>
        <sz val="16"/>
        <rFont val="方正仿宋_GBK"/>
        <charset val="134"/>
      </rPr>
      <t>开展种源性疾病净化。</t>
    </r>
    <r>
      <rPr>
        <sz val="16"/>
        <rFont val="Times New Roman"/>
        <charset val="134"/>
      </rPr>
      <t>3.</t>
    </r>
    <r>
      <rPr>
        <sz val="16"/>
        <rFont val="方正仿宋_GBK"/>
        <charset val="134"/>
      </rPr>
      <t>全基因组选择。</t>
    </r>
    <r>
      <rPr>
        <sz val="16"/>
        <rFont val="Times New Roman"/>
        <charset val="134"/>
      </rPr>
      <t>4.</t>
    </r>
    <r>
      <rPr>
        <sz val="16"/>
        <rFont val="方正仿宋_GBK"/>
        <charset val="134"/>
      </rPr>
      <t>技术支撑。</t>
    </r>
    <r>
      <rPr>
        <sz val="16"/>
        <rFont val="Times New Roman"/>
        <charset val="134"/>
      </rPr>
      <t>5.</t>
    </r>
    <r>
      <rPr>
        <sz val="16"/>
        <rFont val="方正仿宋_GBK"/>
        <charset val="134"/>
      </rPr>
      <t>开展性能测定等。</t>
    </r>
  </si>
  <si>
    <t>高观镇高观村二社</t>
  </si>
  <si>
    <r>
      <rPr>
        <sz val="16"/>
        <rFont val="方正仿宋_GBK"/>
        <charset val="134"/>
      </rPr>
      <t>通过该项目，对山地鸡品种遗传资源进行保护，推广优良品种，带动</t>
    </r>
    <r>
      <rPr>
        <sz val="16"/>
        <rFont val="Times New Roman"/>
        <charset val="134"/>
      </rPr>
      <t>10</t>
    </r>
    <r>
      <rPr>
        <sz val="16"/>
        <rFont val="方正仿宋_GBK"/>
        <charset val="134"/>
      </rPr>
      <t>户以上养殖户增收。</t>
    </r>
  </si>
  <si>
    <r>
      <rPr>
        <sz val="16"/>
        <rFont val="方正仿宋_GBK"/>
        <charset val="134"/>
      </rPr>
      <t>群众参与直接养殖、销售；利益联结机制，</t>
    </r>
    <r>
      <rPr>
        <sz val="16"/>
        <rFont val="Times New Roman"/>
        <charset val="134"/>
      </rPr>
      <t>10</t>
    </r>
    <r>
      <rPr>
        <sz val="16"/>
        <rFont val="方正仿宋_GBK"/>
        <charset val="134"/>
      </rPr>
      <t>余户养殖户增收</t>
    </r>
    <r>
      <rPr>
        <sz val="16"/>
        <rFont val="Times New Roman"/>
        <charset val="134"/>
      </rPr>
      <t>1000</t>
    </r>
    <r>
      <rPr>
        <sz val="16"/>
        <rFont val="方正仿宋_GBK"/>
        <charset val="134"/>
      </rPr>
      <t>元左右。</t>
    </r>
  </si>
  <si>
    <t>完成年度城口山地鸡遗传资源研究任务</t>
  </si>
  <si>
    <r>
      <rPr>
        <sz val="16"/>
        <rFont val="方正仿宋_GBK"/>
        <charset val="134"/>
      </rPr>
      <t>选育后备种鸡</t>
    </r>
    <r>
      <rPr>
        <sz val="16"/>
        <rFont val="Times New Roman"/>
        <charset val="134"/>
      </rPr>
      <t>8000-9000</t>
    </r>
    <r>
      <rPr>
        <sz val="16"/>
        <rFont val="方正仿宋_GBK"/>
        <charset val="134"/>
      </rPr>
      <t>只。</t>
    </r>
  </si>
  <si>
    <r>
      <rPr>
        <sz val="16"/>
        <rFont val="方正仿宋_GBK"/>
        <charset val="134"/>
      </rPr>
      <t>项目验收合格率≧</t>
    </r>
    <r>
      <rPr>
        <sz val="16"/>
        <rFont val="Times New Roman"/>
        <charset val="134"/>
      </rPr>
      <t>100%</t>
    </r>
    <r>
      <rPr>
        <sz val="16"/>
        <rFont val="方正仿宋_GBK"/>
        <charset val="134"/>
      </rPr>
      <t>。</t>
    </r>
  </si>
  <si>
    <t>促进城口山地鸡保种和开发利用。</t>
  </si>
  <si>
    <r>
      <rPr>
        <sz val="16"/>
        <rFont val="方正仿宋_GBK"/>
        <charset val="134"/>
      </rPr>
      <t>城口县</t>
    </r>
    <r>
      <rPr>
        <sz val="16"/>
        <rFont val="Times New Roman"/>
        <charset val="134"/>
      </rPr>
      <t>2024</t>
    </r>
    <r>
      <rPr>
        <sz val="16"/>
        <rFont val="方正仿宋_GBK"/>
        <charset val="134"/>
      </rPr>
      <t>年渔业发展项目</t>
    </r>
  </si>
  <si>
    <t>建设多鳞白甲鱼繁育场，包括建设亲鱼池、苗种培育池、孵化车间、实验室等，购置生物显微镜、实验台等、亲鱼引进等。</t>
  </si>
  <si>
    <r>
      <rPr>
        <sz val="16"/>
        <rFont val="方正仿宋_GBK"/>
        <charset val="134"/>
      </rPr>
      <t>建设多鳞白甲鱼繁育场</t>
    </r>
    <r>
      <rPr>
        <sz val="16"/>
        <rFont val="Times New Roman"/>
        <charset val="134"/>
      </rPr>
      <t>1</t>
    </r>
    <r>
      <rPr>
        <sz val="16"/>
        <rFont val="方正仿宋_GBK"/>
        <charset val="134"/>
      </rPr>
      <t>个，培育亲鱼</t>
    </r>
    <r>
      <rPr>
        <sz val="16"/>
        <rFont val="Times New Roman"/>
        <charset val="134"/>
      </rPr>
      <t>100</t>
    </r>
    <r>
      <rPr>
        <sz val="16"/>
        <rFont val="方正仿宋_GBK"/>
        <charset val="134"/>
      </rPr>
      <t>组，繁育多鳞白甲鱼鱼苗</t>
    </r>
    <r>
      <rPr>
        <sz val="16"/>
        <rFont val="Times New Roman"/>
        <charset val="134"/>
      </rPr>
      <t>10</t>
    </r>
    <r>
      <rPr>
        <sz val="16"/>
        <rFont val="方正仿宋_GBK"/>
        <charset val="134"/>
      </rPr>
      <t>万尾。</t>
    </r>
  </si>
  <si>
    <r>
      <rPr>
        <sz val="16"/>
        <rFont val="方正仿宋_GBK"/>
        <charset val="134"/>
      </rPr>
      <t>通过实施项目，通过发展产业、务工等带动农户</t>
    </r>
    <r>
      <rPr>
        <sz val="16"/>
        <rFont val="Times New Roman"/>
        <charset val="134"/>
      </rPr>
      <t>20</t>
    </r>
    <r>
      <rPr>
        <sz val="16"/>
        <rFont val="方正仿宋_GBK"/>
        <charset val="134"/>
      </rPr>
      <t>人以上。</t>
    </r>
  </si>
  <si>
    <r>
      <rPr>
        <sz val="16"/>
        <rFont val="方正仿宋_GBK"/>
        <charset val="134"/>
      </rPr>
      <t>建设多鳞白甲鱼繁育场</t>
    </r>
    <r>
      <rPr>
        <sz val="16"/>
        <rFont val="Times New Roman"/>
        <charset val="134"/>
      </rPr>
      <t>1</t>
    </r>
    <r>
      <rPr>
        <sz val="16"/>
        <rFont val="方正仿宋_GBK"/>
        <charset val="134"/>
      </rPr>
      <t>个。</t>
    </r>
  </si>
  <si>
    <t>生态效益明显</t>
  </si>
  <si>
    <r>
      <rPr>
        <sz val="16"/>
        <rFont val="方正仿宋_GBK"/>
        <charset val="134"/>
      </rPr>
      <t>城口县</t>
    </r>
    <r>
      <rPr>
        <sz val="16"/>
        <rFont val="Times New Roman"/>
        <charset val="134"/>
      </rPr>
      <t>2024</t>
    </r>
    <r>
      <rPr>
        <sz val="16"/>
        <rFont val="方正仿宋_GBK"/>
        <charset val="134"/>
      </rPr>
      <t>年中蜂产业发展项目</t>
    </r>
  </si>
  <si>
    <t>建设中蜂保种场、示范场，包括生产管理用房、蜂台、蜂棚、生产便道及购买蜂具、蜂群等。</t>
  </si>
  <si>
    <r>
      <rPr>
        <sz val="16"/>
        <rFont val="方正仿宋_GBK"/>
        <charset val="134"/>
      </rPr>
      <t>通过该项目带动蜂农增收和保护中蜂种源，带动</t>
    </r>
    <r>
      <rPr>
        <sz val="16"/>
        <rFont val="Times New Roman"/>
        <charset val="134"/>
      </rPr>
      <t>20</t>
    </r>
    <r>
      <rPr>
        <sz val="16"/>
        <rFont val="方正仿宋_GBK"/>
        <charset val="134"/>
      </rPr>
      <t>户增收</t>
    </r>
    <r>
      <rPr>
        <sz val="16"/>
        <rFont val="Times New Roman"/>
        <charset val="134"/>
      </rPr>
      <t>1000</t>
    </r>
    <r>
      <rPr>
        <sz val="16"/>
        <rFont val="方正仿宋_GBK"/>
        <charset val="134"/>
      </rPr>
      <t>元以上。</t>
    </r>
  </si>
  <si>
    <r>
      <rPr>
        <sz val="16"/>
        <rFont val="方正仿宋_GBK"/>
        <charset val="134"/>
      </rPr>
      <t>群众参与直接养殖、销售；利益联结机制：通过产业龙头进行收购产业带动，养殖户增收</t>
    </r>
    <r>
      <rPr>
        <sz val="16"/>
        <rFont val="Times New Roman"/>
        <charset val="134"/>
      </rPr>
      <t>1000</t>
    </r>
    <r>
      <rPr>
        <sz val="16"/>
        <rFont val="方正仿宋_GBK"/>
        <charset val="134"/>
      </rPr>
      <t>元左右。</t>
    </r>
  </si>
  <si>
    <r>
      <rPr>
        <sz val="16"/>
        <rFont val="方正仿宋_GBK"/>
        <charset val="134"/>
      </rPr>
      <t>建设中蜂保种场</t>
    </r>
    <r>
      <rPr>
        <sz val="16"/>
        <rFont val="Times New Roman"/>
        <charset val="134"/>
      </rPr>
      <t>5</t>
    </r>
    <r>
      <rPr>
        <sz val="16"/>
        <rFont val="方正仿宋_GBK"/>
        <charset val="134"/>
      </rPr>
      <t>个以上。</t>
    </r>
  </si>
  <si>
    <t>提高保种场中蜂数量，增加蜂蜜产量</t>
  </si>
  <si>
    <t>提高城口中蜂保种能力</t>
  </si>
  <si>
    <r>
      <rPr>
        <sz val="16"/>
        <rFont val="方正仿宋_GBK"/>
        <charset val="134"/>
      </rPr>
      <t>城口县</t>
    </r>
    <r>
      <rPr>
        <sz val="16"/>
        <rFont val="Times New Roman"/>
        <charset val="134"/>
      </rPr>
      <t>2024</t>
    </r>
    <r>
      <rPr>
        <sz val="16"/>
        <rFont val="方正仿宋_GBK"/>
        <charset val="134"/>
      </rPr>
      <t>年肉牛产业发展项目</t>
    </r>
  </si>
  <si>
    <t>建设巴山牛、川南山地牛保种场、肉牛养殖示范场，包括建设生产管理用房、圈舍、粪污处理池、青贮池等基础设施，购置养殖、粪污处理、草料储存等设施设备，开展人工种草等。</t>
  </si>
  <si>
    <r>
      <rPr>
        <sz val="16"/>
        <rFont val="方正仿宋_GBK"/>
        <charset val="134"/>
      </rPr>
      <t>葛城街道等</t>
    </r>
    <r>
      <rPr>
        <sz val="16"/>
        <rFont val="Times New Roman"/>
        <charset val="134"/>
      </rPr>
      <t>25</t>
    </r>
    <r>
      <rPr>
        <sz val="16"/>
        <rFont val="方正仿宋_GBK"/>
        <charset val="134"/>
      </rPr>
      <t>个乡镇（街道）</t>
    </r>
  </si>
  <si>
    <r>
      <rPr>
        <sz val="16"/>
        <rFont val="方正仿宋_GBK"/>
        <charset val="134"/>
      </rPr>
      <t>通过该项目带动肉牛产业持续发展、健康发展，带动</t>
    </r>
    <r>
      <rPr>
        <sz val="16"/>
        <rFont val="Times New Roman"/>
        <charset val="134"/>
      </rPr>
      <t>20</t>
    </r>
    <r>
      <rPr>
        <sz val="16"/>
        <rFont val="方正仿宋_GBK"/>
        <charset val="134"/>
      </rPr>
      <t>头上养殖大户增收</t>
    </r>
    <r>
      <rPr>
        <sz val="16"/>
        <rFont val="Times New Roman"/>
        <charset val="134"/>
      </rPr>
      <t>1000</t>
    </r>
    <r>
      <rPr>
        <sz val="16"/>
        <rFont val="方正仿宋_GBK"/>
        <charset val="134"/>
      </rPr>
      <t>元以上。</t>
    </r>
  </si>
  <si>
    <t>全县的所有扶贫项目管理全覆盖。</t>
  </si>
  <si>
    <r>
      <rPr>
        <sz val="16"/>
        <rFont val="方正仿宋_GBK"/>
        <charset val="134"/>
      </rPr>
      <t>建设肉牛保种场、示范场</t>
    </r>
    <r>
      <rPr>
        <sz val="16"/>
        <rFont val="Times New Roman"/>
        <charset val="134"/>
      </rPr>
      <t>5</t>
    </r>
    <r>
      <rPr>
        <sz val="16"/>
        <rFont val="方正仿宋_GBK"/>
        <charset val="134"/>
      </rPr>
      <t>个以上。</t>
    </r>
  </si>
  <si>
    <t>提高肉牛数量，增加养殖收益。</t>
  </si>
  <si>
    <t>提高地方品种保种能力</t>
  </si>
  <si>
    <r>
      <rPr>
        <sz val="16"/>
        <rFont val="方正仿宋_GBK"/>
        <charset val="134"/>
      </rPr>
      <t>城口县</t>
    </r>
    <r>
      <rPr>
        <sz val="16"/>
        <rFont val="Times New Roman"/>
        <charset val="134"/>
      </rPr>
      <t>2024</t>
    </r>
    <r>
      <rPr>
        <sz val="16"/>
        <rFont val="方正仿宋_GBK"/>
        <charset val="134"/>
      </rPr>
      <t>年山羊产业发展项目</t>
    </r>
  </si>
  <si>
    <t>建设板角山羊保种场、山羊养殖示范场，包括建设生产管理用房、圈舍、粪污处理池、青贮池等基础设施，购置养殖、粪污处理、草料储存等设施设备，开展人工种草等。</t>
  </si>
  <si>
    <r>
      <rPr>
        <sz val="16"/>
        <rFont val="方正仿宋_GBK"/>
        <charset val="134"/>
      </rPr>
      <t>通过该项目带动山羊产业持续发展、健康发展，带动</t>
    </r>
    <r>
      <rPr>
        <sz val="16"/>
        <rFont val="Times New Roman"/>
        <charset val="134"/>
      </rPr>
      <t>30</t>
    </r>
    <r>
      <rPr>
        <sz val="16"/>
        <rFont val="方正仿宋_GBK"/>
        <charset val="134"/>
      </rPr>
      <t>只以上养殖大户增收</t>
    </r>
    <r>
      <rPr>
        <sz val="16"/>
        <rFont val="Times New Roman"/>
        <charset val="134"/>
      </rPr>
      <t>2000</t>
    </r>
    <r>
      <rPr>
        <sz val="16"/>
        <rFont val="方正仿宋_GBK"/>
        <charset val="134"/>
      </rPr>
      <t>元以上。</t>
    </r>
  </si>
  <si>
    <t>为全县易地扶贫搬迁融资资金按照银行反馈的利息清单给予贴息。</t>
  </si>
  <si>
    <r>
      <rPr>
        <sz val="16"/>
        <rFont val="方正仿宋_GBK"/>
        <charset val="134"/>
      </rPr>
      <t>建设板角山羊保种场、山羊养殖示范场</t>
    </r>
    <r>
      <rPr>
        <sz val="16"/>
        <rFont val="Times New Roman"/>
        <charset val="134"/>
      </rPr>
      <t>5</t>
    </r>
    <r>
      <rPr>
        <sz val="16"/>
        <rFont val="方正仿宋_GBK"/>
        <charset val="134"/>
      </rPr>
      <t>个以上。</t>
    </r>
  </si>
  <si>
    <t>提高山羊数量，增加养殖收益。</t>
  </si>
  <si>
    <r>
      <rPr>
        <sz val="16"/>
        <rFont val="方正仿宋_GBK"/>
        <charset val="134"/>
      </rPr>
      <t>城口县</t>
    </r>
    <r>
      <rPr>
        <sz val="16"/>
        <rFont val="Times New Roman"/>
        <charset val="134"/>
      </rPr>
      <t>2024</t>
    </r>
    <r>
      <rPr>
        <sz val="16"/>
        <rFont val="方正仿宋_GBK"/>
        <charset val="134"/>
      </rPr>
      <t>年畜禽特色产业社会化生产服务项目</t>
    </r>
  </si>
  <si>
    <r>
      <rPr>
        <sz val="16"/>
        <rFont val="方正仿宋_GBK"/>
        <charset val="134"/>
      </rPr>
      <t>对全县畜禽特色产业开展社会化生产服务，实施强制免疫病种免疫注射、圈舍及环境消毒、疫病普查等，预计完成全县强制免疫病种生猪免疫注射</t>
    </r>
    <r>
      <rPr>
        <sz val="16"/>
        <rFont val="Times New Roman"/>
        <charset val="134"/>
      </rPr>
      <t>32</t>
    </r>
    <r>
      <rPr>
        <sz val="16"/>
        <rFont val="方正仿宋_GBK"/>
        <charset val="134"/>
      </rPr>
      <t>万头、家禽免疫注射</t>
    </r>
    <r>
      <rPr>
        <sz val="16"/>
        <rFont val="Times New Roman"/>
        <charset val="134"/>
      </rPr>
      <t>350</t>
    </r>
    <r>
      <rPr>
        <sz val="16"/>
        <rFont val="方正仿宋_GBK"/>
        <charset val="134"/>
      </rPr>
      <t>万只、牛</t>
    </r>
    <r>
      <rPr>
        <sz val="16"/>
        <rFont val="Times New Roman"/>
        <charset val="134"/>
      </rPr>
      <t>1.3</t>
    </r>
    <r>
      <rPr>
        <sz val="16"/>
        <rFont val="方正仿宋_GBK"/>
        <charset val="134"/>
      </rPr>
      <t>万头、山羊</t>
    </r>
    <r>
      <rPr>
        <sz val="16"/>
        <rFont val="Times New Roman"/>
        <charset val="134"/>
      </rPr>
      <t>3.2</t>
    </r>
    <r>
      <rPr>
        <sz val="16"/>
        <rFont val="方正仿宋_GBK"/>
        <charset val="134"/>
      </rPr>
      <t>万只。</t>
    </r>
  </si>
  <si>
    <r>
      <rPr>
        <sz val="16"/>
        <rFont val="Times New Roman"/>
        <charset val="134"/>
      </rPr>
      <t>2024</t>
    </r>
    <r>
      <rPr>
        <sz val="16"/>
        <rFont val="方正仿宋_GBK"/>
        <charset val="134"/>
      </rPr>
      <t>年全县计划免疫生猪约</t>
    </r>
    <r>
      <rPr>
        <sz val="16"/>
        <rFont val="Times New Roman"/>
        <charset val="134"/>
      </rPr>
      <t>20</t>
    </r>
    <r>
      <rPr>
        <sz val="16"/>
        <rFont val="方正仿宋_GBK"/>
        <charset val="134"/>
      </rPr>
      <t>万头、家禽约</t>
    </r>
    <r>
      <rPr>
        <sz val="16"/>
        <rFont val="Times New Roman"/>
        <charset val="134"/>
      </rPr>
      <t>346.5</t>
    </r>
    <r>
      <rPr>
        <sz val="16"/>
        <rFont val="方正仿宋_GBK"/>
        <charset val="134"/>
      </rPr>
      <t>万羽、山羊约</t>
    </r>
    <r>
      <rPr>
        <sz val="16"/>
        <rFont val="Times New Roman"/>
        <charset val="134"/>
      </rPr>
      <t>3.12</t>
    </r>
    <r>
      <rPr>
        <sz val="16"/>
        <rFont val="方正仿宋_GBK"/>
        <charset val="134"/>
      </rPr>
      <t>万只、黄牛约</t>
    </r>
    <r>
      <rPr>
        <sz val="16"/>
        <rFont val="Times New Roman"/>
        <charset val="134"/>
      </rPr>
      <t>1.35</t>
    </r>
    <r>
      <rPr>
        <sz val="16"/>
        <rFont val="方正仿宋_GBK"/>
        <charset val="134"/>
      </rPr>
      <t>万头。口蹄疫、高致病性禽流感、小反刍兽疫等强制免疫病种的免疫密度达</t>
    </r>
    <r>
      <rPr>
        <sz val="16"/>
        <rFont val="Times New Roman"/>
        <charset val="134"/>
      </rPr>
      <t>100%</t>
    </r>
    <r>
      <rPr>
        <sz val="16"/>
        <rFont val="方正仿宋_GBK"/>
        <charset val="134"/>
      </rPr>
      <t>，抗体水平达到国家标准；畜禽圈舍消毒面达到</t>
    </r>
    <r>
      <rPr>
        <sz val="16"/>
        <rFont val="Times New Roman"/>
        <charset val="134"/>
      </rPr>
      <t>100%</t>
    </r>
    <r>
      <rPr>
        <sz val="16"/>
        <rFont val="方正仿宋_GBK"/>
        <charset val="134"/>
      </rPr>
      <t>，畜禽驱虫指导面达到</t>
    </r>
    <r>
      <rPr>
        <sz val="16"/>
        <rFont val="Times New Roman"/>
        <charset val="134"/>
      </rPr>
      <t>100%</t>
    </r>
    <r>
      <rPr>
        <sz val="16"/>
        <rFont val="方正仿宋_GBK"/>
        <charset val="134"/>
      </rPr>
      <t>；畜禽养殖场户动物疫病普查面达到</t>
    </r>
    <r>
      <rPr>
        <sz val="16"/>
        <rFont val="Times New Roman"/>
        <charset val="134"/>
      </rPr>
      <t>100%</t>
    </r>
  </si>
  <si>
    <r>
      <rPr>
        <sz val="16"/>
        <rFont val="方正仿宋_GBK"/>
        <charset val="134"/>
      </rPr>
      <t>群众参与直接养殖、销售；利益联结机制：通过发展产业，间接带动养殖户增收</t>
    </r>
    <r>
      <rPr>
        <sz val="16"/>
        <rFont val="Times New Roman"/>
        <charset val="134"/>
      </rPr>
      <t>1000</t>
    </r>
    <r>
      <rPr>
        <sz val="16"/>
        <rFont val="方正仿宋_GBK"/>
        <charset val="134"/>
      </rPr>
      <t>元左右。</t>
    </r>
  </si>
  <si>
    <t>完成全县重大动物疫病强制免疫病种免疫注射和圈舍环境消毒及疫病普查。</t>
  </si>
  <si>
    <r>
      <rPr>
        <sz val="16"/>
        <rFont val="方正仿宋_GBK"/>
        <charset val="134"/>
      </rPr>
      <t>完成全县强制免疫病种生猪免疫注射</t>
    </r>
    <r>
      <rPr>
        <sz val="16"/>
        <rFont val="Times New Roman"/>
        <charset val="134"/>
      </rPr>
      <t>32</t>
    </r>
    <r>
      <rPr>
        <sz val="16"/>
        <rFont val="方正仿宋_GBK"/>
        <charset val="134"/>
      </rPr>
      <t>万头（次）、家禽免疫注射</t>
    </r>
    <r>
      <rPr>
        <sz val="16"/>
        <rFont val="Times New Roman"/>
        <charset val="134"/>
      </rPr>
      <t>350</t>
    </r>
    <r>
      <rPr>
        <sz val="16"/>
        <rFont val="方正仿宋_GBK"/>
        <charset val="134"/>
      </rPr>
      <t>万只（次）、牛</t>
    </r>
    <r>
      <rPr>
        <sz val="16"/>
        <rFont val="Times New Roman"/>
        <charset val="134"/>
      </rPr>
      <t>1.3</t>
    </r>
    <r>
      <rPr>
        <sz val="16"/>
        <rFont val="方正仿宋_GBK"/>
        <charset val="134"/>
      </rPr>
      <t>万头（次）、山羊</t>
    </r>
    <r>
      <rPr>
        <sz val="16"/>
        <rFont val="Times New Roman"/>
        <charset val="134"/>
      </rPr>
      <t>3.2</t>
    </r>
    <r>
      <rPr>
        <sz val="16"/>
        <rFont val="方正仿宋_GBK"/>
        <charset val="134"/>
      </rPr>
      <t>万只（次）以上。</t>
    </r>
  </si>
  <si>
    <t>有效降低动物疫病对畜牧产业发展的危害，减少养殖损失，提高畜禽养殖效益</t>
  </si>
  <si>
    <t>减少重大动物疫病发生，保护畜牧养殖业健康发展，保障畜禽产品质量安全、生态环境安全。</t>
  </si>
  <si>
    <t>尹华山</t>
  </si>
  <si>
    <t>城口县2024年低收入家庭大学生资助</t>
  </si>
  <si>
    <t>巩固三保障成果</t>
  </si>
  <si>
    <t>教育</t>
  </si>
  <si>
    <t>其他教育类项目</t>
  </si>
  <si>
    <t>资助符合条件的原重庆建档立卡贫困（含监测测对象）大学生资助和符合条件“雨露计划”本科大学生资助，具体以实际资助为准。</t>
  </si>
  <si>
    <t>城口县各乡镇（街道）</t>
  </si>
  <si>
    <t>通过对原重庆建档立卡贫困大学生学费资助。引导学生接受高等教育，减少家庭教育支出。</t>
  </si>
  <si>
    <r>
      <rPr>
        <sz val="14"/>
        <rFont val="方正仿宋_GBK"/>
        <charset val="134"/>
      </rPr>
      <t>一、群众参与：直接补助到原重庆建档立卡贫困大学生参与。</t>
    </r>
    <r>
      <rPr>
        <sz val="14"/>
        <rFont val="Times New Roman"/>
        <charset val="134"/>
      </rPr>
      <t xml:space="preserve">                                                         </t>
    </r>
    <r>
      <rPr>
        <sz val="14"/>
        <rFont val="方正仿宋_GBK"/>
        <charset val="134"/>
      </rPr>
      <t>二、利益联结机制：通过资助，减少原建档立卡贫困大学生家庭支出。</t>
    </r>
  </si>
  <si>
    <t>资助90余人</t>
  </si>
  <si>
    <r>
      <rPr>
        <sz val="16"/>
        <rFont val="方正仿宋_GBK"/>
        <charset val="134"/>
      </rPr>
      <t>资助资金发放准确率</t>
    </r>
    <r>
      <rPr>
        <sz val="16"/>
        <rFont val="Times New Roman"/>
        <charset val="134"/>
      </rPr>
      <t>100%</t>
    </r>
  </si>
  <si>
    <r>
      <rPr>
        <sz val="16"/>
        <rFont val="方正仿宋_GBK"/>
        <charset val="134"/>
      </rPr>
      <t>资助资金发放及时率</t>
    </r>
    <r>
      <rPr>
        <sz val="16"/>
        <rFont val="Times New Roman"/>
        <charset val="134"/>
      </rPr>
      <t>100%</t>
    </r>
  </si>
  <si>
    <t>按标准进行补助</t>
  </si>
  <si>
    <t>满意度≥98%</t>
  </si>
  <si>
    <t>城口县教委</t>
  </si>
  <si>
    <t>90余人</t>
  </si>
  <si>
    <t>91余人</t>
  </si>
  <si>
    <t>唐真兴</t>
  </si>
  <si>
    <r>
      <rPr>
        <sz val="16"/>
        <rFont val="方正仿宋_GBK"/>
        <charset val="134"/>
      </rPr>
      <t>城口县</t>
    </r>
    <r>
      <rPr>
        <sz val="16"/>
        <rFont val="Times New Roman"/>
        <charset val="134"/>
      </rPr>
      <t>2024</t>
    </r>
    <r>
      <rPr>
        <sz val="16"/>
        <rFont val="方正仿宋_GBK"/>
        <charset val="134"/>
      </rPr>
      <t>年核桃产业质量提升建设项目</t>
    </r>
  </si>
  <si>
    <r>
      <rPr>
        <sz val="16"/>
        <rFont val="方正仿宋_GBK"/>
        <charset val="134"/>
      </rPr>
      <t>修齐镇、东安镇、明中乡、蓼子乡、周溪乡、双河乡、河鱼乡、左岚乡等乡镇相对集中连片的核桃产业示范区域进行核桃病虫害统防统治约</t>
    </r>
    <r>
      <rPr>
        <sz val="16"/>
        <rFont val="Times New Roman"/>
        <charset val="134"/>
      </rPr>
      <t>6500</t>
    </r>
    <r>
      <rPr>
        <sz val="16"/>
        <rFont val="方正仿宋_GBK"/>
        <charset val="134"/>
      </rPr>
      <t>亩，具体面积以作业规划设计为准。</t>
    </r>
  </si>
  <si>
    <t>修齐镇、东安镇、明中乡、蓼子乡、周溪乡、双河乡、河鱼乡、左岚乡等乡镇</t>
  </si>
  <si>
    <r>
      <rPr>
        <sz val="16"/>
        <rFont val="方正仿宋_GBK"/>
        <charset val="134"/>
      </rPr>
      <t>项目实施可使</t>
    </r>
    <r>
      <rPr>
        <sz val="16"/>
        <rFont val="Times New Roman"/>
        <charset val="134"/>
      </rPr>
      <t>10</t>
    </r>
    <r>
      <rPr>
        <sz val="16"/>
        <rFont val="方正仿宋_GBK"/>
        <charset val="134"/>
      </rPr>
      <t>余个村</t>
    </r>
    <r>
      <rPr>
        <sz val="16"/>
        <rFont val="Times New Roman"/>
        <charset val="134"/>
      </rPr>
      <t>800</t>
    </r>
    <r>
      <rPr>
        <sz val="16"/>
        <rFont val="方正仿宋_GBK"/>
        <charset val="134"/>
      </rPr>
      <t>余人受益，其中脱贫户和监测对象不少于</t>
    </r>
    <r>
      <rPr>
        <sz val="16"/>
        <rFont val="Times New Roman"/>
        <charset val="134"/>
      </rPr>
      <t>20</t>
    </r>
    <r>
      <rPr>
        <sz val="16"/>
        <rFont val="方正仿宋_GBK"/>
        <charset val="134"/>
      </rPr>
      <t>人，产业发展可持续多年</t>
    </r>
  </si>
  <si>
    <r>
      <rPr>
        <sz val="16"/>
        <rFont val="方正仿宋_GBK"/>
        <charset val="134"/>
      </rPr>
      <t>群众参与度，包括</t>
    </r>
    <r>
      <rPr>
        <sz val="16"/>
        <rFont val="Times New Roman"/>
        <charset val="134"/>
      </rPr>
      <t>10</t>
    </r>
    <r>
      <rPr>
        <sz val="16"/>
        <rFont val="方正仿宋_GBK"/>
        <charset val="134"/>
      </rPr>
      <t>人参与前期项目确定会议、决议，</t>
    </r>
    <r>
      <rPr>
        <sz val="16"/>
        <rFont val="Times New Roman"/>
        <charset val="134"/>
      </rPr>
      <t>5</t>
    </r>
    <r>
      <rPr>
        <sz val="16"/>
        <rFont val="方正仿宋_GBK"/>
        <charset val="134"/>
      </rPr>
      <t>人参与入库项目的选择，</t>
    </r>
    <r>
      <rPr>
        <sz val="16"/>
        <rFont val="Times New Roman"/>
        <charset val="134"/>
      </rPr>
      <t>5</t>
    </r>
    <r>
      <rPr>
        <sz val="16"/>
        <rFont val="方正仿宋_GBK"/>
        <charset val="134"/>
      </rPr>
      <t>人参与项目实施过程中施工质量和资金使用的监督等。</t>
    </r>
  </si>
  <si>
    <r>
      <rPr>
        <sz val="16"/>
        <rFont val="方正仿宋_GBK"/>
        <charset val="134"/>
      </rPr>
      <t>实施核桃病虫害统防统治面积</t>
    </r>
    <r>
      <rPr>
        <sz val="16"/>
        <rFont val="Times New Roman"/>
        <charset val="134"/>
      </rPr>
      <t>6500</t>
    </r>
    <r>
      <rPr>
        <sz val="16"/>
        <rFont val="方正仿宋_GBK"/>
        <charset val="134"/>
      </rPr>
      <t>亩以上，促进项目区核桃增产</t>
    </r>
  </si>
  <si>
    <r>
      <rPr>
        <sz val="16"/>
        <rFont val="方正仿宋_GBK"/>
        <charset val="134"/>
      </rPr>
      <t>实施核桃病虫害统防统治约</t>
    </r>
    <r>
      <rPr>
        <sz val="16"/>
        <rFont val="Times New Roman"/>
        <charset val="134"/>
      </rPr>
      <t>6500</t>
    </r>
    <r>
      <rPr>
        <sz val="16"/>
        <rFont val="方正仿宋_GBK"/>
        <charset val="134"/>
      </rPr>
      <t>万亩。</t>
    </r>
  </si>
  <si>
    <r>
      <rPr>
        <sz val="16"/>
        <rFont val="方正仿宋_GBK"/>
        <charset val="134"/>
      </rPr>
      <t>项目工程验收合格率</t>
    </r>
    <r>
      <rPr>
        <sz val="16"/>
        <rFont val="Times New Roman"/>
        <charset val="134"/>
      </rPr>
      <t>100%</t>
    </r>
  </si>
  <si>
    <r>
      <rPr>
        <sz val="16"/>
        <rFont val="方正仿宋_GBK"/>
        <charset val="134"/>
      </rPr>
      <t>防治成本约</t>
    </r>
    <r>
      <rPr>
        <sz val="16"/>
        <rFont val="Times New Roman"/>
        <charset val="134"/>
      </rPr>
      <t>120</t>
    </r>
    <r>
      <rPr>
        <sz val="16"/>
        <rFont val="方正仿宋_GBK"/>
        <charset val="134"/>
      </rPr>
      <t>元</t>
    </r>
    <r>
      <rPr>
        <sz val="16"/>
        <rFont val="Times New Roman"/>
        <charset val="134"/>
      </rPr>
      <t>/</t>
    </r>
    <r>
      <rPr>
        <sz val="16"/>
        <rFont val="方正仿宋_GBK"/>
        <charset val="134"/>
      </rPr>
      <t>亩。</t>
    </r>
  </si>
  <si>
    <r>
      <rPr>
        <sz val="16"/>
        <rFont val="方正仿宋_GBK"/>
        <charset val="134"/>
      </rPr>
      <t>促进防治区核桃农户户均增收</t>
    </r>
    <r>
      <rPr>
        <sz val="16"/>
        <rFont val="Times New Roman"/>
        <charset val="134"/>
      </rPr>
      <t>1000</t>
    </r>
    <r>
      <rPr>
        <sz val="16"/>
        <rFont val="方正仿宋_GBK"/>
        <charset val="134"/>
      </rPr>
      <t>元。</t>
    </r>
  </si>
  <si>
    <t>促进核桃产业高质量发展。</t>
  </si>
  <si>
    <t>黄座登</t>
  </si>
  <si>
    <r>
      <rPr>
        <sz val="16"/>
        <rFont val="方正仿宋_GBK"/>
        <charset val="134"/>
      </rPr>
      <t>城口县</t>
    </r>
    <r>
      <rPr>
        <sz val="16"/>
        <rFont val="Times New Roman"/>
        <charset val="134"/>
      </rPr>
      <t>2024</t>
    </r>
    <r>
      <rPr>
        <sz val="16"/>
        <rFont val="方正仿宋_GBK"/>
        <charset val="134"/>
      </rPr>
      <t>年核桃优良品种选育项目</t>
    </r>
  </si>
  <si>
    <r>
      <rPr>
        <sz val="16"/>
        <rFont val="方正仿宋_GBK"/>
        <charset val="134"/>
      </rPr>
      <t>在高观镇、厚坪乡等地选址新建核桃种质资源圃</t>
    </r>
    <r>
      <rPr>
        <sz val="16"/>
        <rFont val="Times New Roman"/>
        <charset val="134"/>
      </rPr>
      <t>20</t>
    </r>
    <r>
      <rPr>
        <sz val="16"/>
        <rFont val="方正仿宋_GBK"/>
        <charset val="134"/>
      </rPr>
      <t>亩，配套建设相关品种选育设施设备。</t>
    </r>
  </si>
  <si>
    <r>
      <rPr>
        <sz val="16"/>
        <rFont val="方正仿宋_GBK"/>
        <charset val="134"/>
      </rPr>
      <t>项目实施可使</t>
    </r>
    <r>
      <rPr>
        <sz val="16"/>
        <rFont val="Times New Roman"/>
        <charset val="134"/>
      </rPr>
      <t>1</t>
    </r>
    <r>
      <rPr>
        <sz val="16"/>
        <rFont val="方正仿宋_GBK"/>
        <charset val="134"/>
      </rPr>
      <t>个村</t>
    </r>
    <r>
      <rPr>
        <sz val="16"/>
        <rFont val="Times New Roman"/>
        <charset val="134"/>
      </rPr>
      <t>20</t>
    </r>
    <r>
      <rPr>
        <sz val="16"/>
        <rFont val="方正仿宋_GBK"/>
        <charset val="134"/>
      </rPr>
      <t>人人均增加收入</t>
    </r>
    <r>
      <rPr>
        <sz val="16"/>
        <rFont val="Times New Roman"/>
        <charset val="134"/>
      </rPr>
      <t>1200</t>
    </r>
    <r>
      <rPr>
        <sz val="16"/>
        <rFont val="方正仿宋_GBK"/>
        <charset val="134"/>
      </rPr>
      <t>元，其中脱贫户和监测对象</t>
    </r>
    <r>
      <rPr>
        <sz val="16"/>
        <rFont val="Times New Roman"/>
        <charset val="134"/>
      </rPr>
      <t>5</t>
    </r>
    <r>
      <rPr>
        <sz val="16"/>
        <rFont val="方正仿宋_GBK"/>
        <charset val="134"/>
      </rPr>
      <t>人，产业发展可持续多年。</t>
    </r>
  </si>
  <si>
    <r>
      <rPr>
        <sz val="16"/>
        <rFont val="方正仿宋_GBK"/>
        <charset val="134"/>
      </rPr>
      <t>新建核桃种质资源圃</t>
    </r>
    <r>
      <rPr>
        <sz val="16"/>
        <rFont val="Times New Roman"/>
        <charset val="134"/>
      </rPr>
      <t>20</t>
    </r>
    <r>
      <rPr>
        <sz val="16"/>
        <rFont val="方正仿宋_GBK"/>
        <charset val="134"/>
      </rPr>
      <t>亩。</t>
    </r>
  </si>
  <si>
    <r>
      <rPr>
        <sz val="16"/>
        <rFont val="方正仿宋_GBK"/>
        <charset val="134"/>
      </rPr>
      <t>核桃种质资源圃</t>
    </r>
    <r>
      <rPr>
        <sz val="16"/>
        <rFont val="Times New Roman"/>
        <charset val="134"/>
      </rPr>
      <t>20</t>
    </r>
    <r>
      <rPr>
        <sz val="16"/>
        <rFont val="方正仿宋_GBK"/>
        <charset val="134"/>
      </rPr>
      <t>亩。</t>
    </r>
  </si>
  <si>
    <r>
      <rPr>
        <sz val="16"/>
        <rFont val="方正仿宋_GBK"/>
        <charset val="134"/>
      </rPr>
      <t>亩均投入成本约</t>
    </r>
    <r>
      <rPr>
        <sz val="16"/>
        <rFont val="Times New Roman"/>
        <charset val="134"/>
      </rPr>
      <t>1.6</t>
    </r>
    <r>
      <rPr>
        <sz val="16"/>
        <rFont val="方正仿宋_GBK"/>
        <charset val="134"/>
      </rPr>
      <t>万元</t>
    </r>
  </si>
  <si>
    <r>
      <rPr>
        <sz val="16"/>
        <rFont val="方正仿宋_GBK"/>
        <charset val="134"/>
      </rPr>
      <t>项目可带动务工农户人均增收</t>
    </r>
    <r>
      <rPr>
        <sz val="16"/>
        <rFont val="Times New Roman"/>
        <charset val="134"/>
      </rPr>
      <t>1500</t>
    </r>
    <r>
      <rPr>
        <sz val="16"/>
        <rFont val="方正仿宋_GBK"/>
        <charset val="134"/>
      </rPr>
      <t>元。</t>
    </r>
  </si>
  <si>
    <t>褚亮</t>
  </si>
  <si>
    <r>
      <rPr>
        <sz val="16"/>
        <rFont val="方正仿宋_GBK"/>
        <charset val="134"/>
      </rPr>
      <t>城口县</t>
    </r>
    <r>
      <rPr>
        <sz val="16"/>
        <rFont val="Times New Roman"/>
        <charset val="134"/>
      </rPr>
      <t>2024</t>
    </r>
    <r>
      <rPr>
        <sz val="16"/>
        <rFont val="方正仿宋_GBK"/>
        <charset val="134"/>
      </rPr>
      <t>年欠发达国有林场管护通道建设项目</t>
    </r>
  </si>
  <si>
    <r>
      <rPr>
        <sz val="16"/>
        <rFont val="方正仿宋_GBK"/>
        <charset val="134"/>
      </rPr>
      <t>新建永红村火地坪至九重山国家森林公园管护通道</t>
    </r>
    <r>
      <rPr>
        <sz val="16"/>
        <rFont val="Times New Roman"/>
        <charset val="134"/>
      </rPr>
      <t>3.5</t>
    </r>
    <r>
      <rPr>
        <sz val="16"/>
        <rFont val="方正仿宋_GBK"/>
        <charset val="134"/>
      </rPr>
      <t>公里。</t>
    </r>
  </si>
  <si>
    <t>项目实施可有效保障九重山国家森林公园和国有林场森林资源得到有效保障，保障防火设备进入</t>
  </si>
  <si>
    <r>
      <rPr>
        <sz val="16"/>
        <rFont val="方正仿宋_GBK"/>
        <charset val="134"/>
      </rPr>
      <t>新建永红村火地坪至九重山国有林场防火通道</t>
    </r>
    <r>
      <rPr>
        <sz val="16"/>
        <rFont val="Times New Roman"/>
        <charset val="134"/>
      </rPr>
      <t>3.5</t>
    </r>
    <r>
      <rPr>
        <sz val="16"/>
        <rFont val="方正仿宋_GBK"/>
        <charset val="134"/>
      </rPr>
      <t>公里。宽</t>
    </r>
    <r>
      <rPr>
        <sz val="16"/>
        <rFont val="Times New Roman"/>
        <charset val="134"/>
      </rPr>
      <t>4.5</t>
    </r>
    <r>
      <rPr>
        <sz val="16"/>
        <rFont val="方正仿宋_GBK"/>
        <charset val="134"/>
      </rPr>
      <t>米。</t>
    </r>
  </si>
  <si>
    <r>
      <rPr>
        <sz val="16"/>
        <rFont val="方正仿宋_GBK"/>
        <charset val="134"/>
      </rPr>
      <t>管护及防火通道</t>
    </r>
    <r>
      <rPr>
        <sz val="16"/>
        <rFont val="Times New Roman"/>
        <charset val="134"/>
      </rPr>
      <t>3.5</t>
    </r>
    <r>
      <rPr>
        <sz val="16"/>
        <rFont val="方正仿宋_GBK"/>
        <charset val="134"/>
      </rPr>
      <t>公里</t>
    </r>
  </si>
  <si>
    <r>
      <rPr>
        <sz val="16"/>
        <rFont val="方正仿宋_GBK"/>
        <charset val="134"/>
      </rPr>
      <t>群众务工收入</t>
    </r>
    <r>
      <rPr>
        <sz val="16"/>
        <rFont val="Times New Roman"/>
        <charset val="134"/>
      </rPr>
      <t>2000</t>
    </r>
    <r>
      <rPr>
        <sz val="16"/>
        <rFont val="方正仿宋_GBK"/>
        <charset val="134"/>
      </rPr>
      <t>元</t>
    </r>
    <r>
      <rPr>
        <sz val="16"/>
        <rFont val="Times New Roman"/>
        <charset val="134"/>
      </rPr>
      <t>/</t>
    </r>
    <r>
      <rPr>
        <sz val="16"/>
        <rFont val="方正仿宋_GBK"/>
        <charset val="134"/>
      </rPr>
      <t>人</t>
    </r>
  </si>
  <si>
    <r>
      <rPr>
        <sz val="16"/>
        <rFont val="方正仿宋_GBK"/>
        <charset val="134"/>
      </rPr>
      <t>受益脱贫人口</t>
    </r>
    <r>
      <rPr>
        <sz val="16"/>
        <rFont val="Times New Roman"/>
        <charset val="134"/>
      </rPr>
      <t>32</t>
    </r>
    <r>
      <rPr>
        <sz val="16"/>
        <rFont val="方正仿宋_GBK"/>
        <charset val="134"/>
      </rPr>
      <t>户</t>
    </r>
    <r>
      <rPr>
        <sz val="16"/>
        <rFont val="Times New Roman"/>
        <charset val="134"/>
      </rPr>
      <t>120</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</si>
  <si>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年欠发达国有林场界限（界桩）建设项目</t>
    </r>
  </si>
  <si>
    <t>新建国有林场九重山森林公园及重点生态区位界碑界桩等标示标牌。</t>
  </si>
  <si>
    <t>庙坝镇、周溪乡等</t>
  </si>
  <si>
    <r>
      <rPr>
        <sz val="16"/>
        <rFont val="方正仿宋_GBK"/>
        <charset val="134"/>
      </rPr>
      <t>项目实施可实现国有贫困林场边界清晰，资源权属明细，项目务工人均增加收入</t>
    </r>
    <r>
      <rPr>
        <sz val="16"/>
        <rFont val="Times New Roman"/>
        <charset val="134"/>
      </rPr>
      <t>1000</t>
    </r>
    <r>
      <rPr>
        <sz val="16"/>
        <rFont val="方正仿宋_GBK"/>
        <charset val="134"/>
      </rPr>
      <t>元。</t>
    </r>
  </si>
  <si>
    <t>完成九重山森林公园及重点生态区位界碑界桩等标示标牌设置。</t>
  </si>
  <si>
    <t>完成国有林场界桩设置。</t>
  </si>
  <si>
    <r>
      <rPr>
        <sz val="16"/>
        <rFont val="方正仿宋_GBK"/>
        <charset val="134"/>
      </rPr>
      <t>受益脱贫人口</t>
    </r>
    <r>
      <rPr>
        <sz val="16"/>
        <rFont val="Times New Roman"/>
        <charset val="134"/>
      </rPr>
      <t>20</t>
    </r>
    <r>
      <rPr>
        <sz val="16"/>
        <rFont val="方正仿宋_GBK"/>
        <charset val="134"/>
      </rPr>
      <t>户</t>
    </r>
    <r>
      <rPr>
        <sz val="16"/>
        <rFont val="Times New Roman"/>
        <charset val="134"/>
      </rPr>
      <t>75</t>
    </r>
    <r>
      <rPr>
        <sz val="16"/>
        <rFont val="方正仿宋_GBK"/>
        <charset val="134"/>
      </rPr>
      <t>人</t>
    </r>
  </si>
  <si>
    <t>城口县国有林非国有林赎买项目林下产业项目</t>
  </si>
  <si>
    <r>
      <rPr>
        <sz val="16"/>
        <rFont val="方正仿宋_GBK"/>
        <charset val="134"/>
      </rPr>
      <t>实施国有林、非国有林赎买区林下产业</t>
    </r>
    <r>
      <rPr>
        <sz val="16"/>
        <rFont val="Times New Roman"/>
        <charset val="134"/>
      </rPr>
      <t>200</t>
    </r>
    <r>
      <rPr>
        <sz val="16"/>
        <rFont val="方正仿宋_GBK"/>
        <charset val="134"/>
      </rPr>
      <t>亩</t>
    </r>
  </si>
  <si>
    <t>高观镇、河鱼等乡镇</t>
  </si>
  <si>
    <r>
      <rPr>
        <sz val="16"/>
        <rFont val="方正仿宋_GBK"/>
        <charset val="134"/>
      </rPr>
      <t>项目实施发展国有林或非国有林赎买项目区林下产业及基地</t>
    </r>
    <r>
      <rPr>
        <sz val="16"/>
        <rFont val="Times New Roman"/>
        <charset val="134"/>
      </rPr>
      <t>200</t>
    </r>
    <r>
      <rPr>
        <sz val="16"/>
        <rFont val="方正仿宋_GBK"/>
        <charset val="134"/>
      </rPr>
      <t>亩，带动</t>
    </r>
    <r>
      <rPr>
        <sz val="16"/>
        <rFont val="Times New Roman"/>
        <charset val="134"/>
      </rPr>
      <t>25</t>
    </r>
    <r>
      <rPr>
        <sz val="16"/>
        <rFont val="方正仿宋_GBK"/>
        <charset val="134"/>
      </rPr>
      <t>户农户增收</t>
    </r>
  </si>
  <si>
    <r>
      <rPr>
        <sz val="16"/>
        <rFont val="Times New Roman"/>
        <charset val="134"/>
      </rPr>
      <t>5</t>
    </r>
    <r>
      <rPr>
        <sz val="16"/>
        <rFont val="方正仿宋_GBK"/>
        <charset val="134"/>
      </rPr>
      <t>户以上种植户参与基地建设、</t>
    </r>
    <r>
      <rPr>
        <sz val="16"/>
        <rFont val="Times New Roman"/>
        <charset val="134"/>
      </rPr>
      <t>25</t>
    </r>
    <r>
      <rPr>
        <sz val="16"/>
        <rFont val="方正仿宋_GBK"/>
        <charset val="134"/>
      </rPr>
      <t>户以上农户参与务工增收。</t>
    </r>
  </si>
  <si>
    <r>
      <rPr>
        <sz val="16"/>
        <rFont val="方正仿宋_GBK"/>
        <charset val="134"/>
      </rPr>
      <t>完成产业基地建设</t>
    </r>
    <r>
      <rPr>
        <sz val="16"/>
        <rFont val="Times New Roman"/>
        <charset val="134"/>
      </rPr>
      <t>200</t>
    </r>
    <r>
      <rPr>
        <sz val="16"/>
        <rFont val="方正仿宋_GBK"/>
        <charset val="134"/>
      </rPr>
      <t>亩</t>
    </r>
  </si>
  <si>
    <r>
      <rPr>
        <sz val="16"/>
        <rFont val="Times New Roman"/>
        <charset val="134"/>
      </rPr>
      <t>200</t>
    </r>
    <r>
      <rPr>
        <sz val="16"/>
        <rFont val="方正仿宋_GBK"/>
        <charset val="134"/>
      </rPr>
      <t>亩</t>
    </r>
  </si>
  <si>
    <r>
      <rPr>
        <sz val="16"/>
        <rFont val="方正仿宋_GBK"/>
        <charset val="134"/>
      </rPr>
      <t>合格率</t>
    </r>
    <r>
      <rPr>
        <sz val="16"/>
        <rFont val="Times New Roman"/>
        <charset val="134"/>
      </rPr>
      <t>100%</t>
    </r>
  </si>
  <si>
    <r>
      <rPr>
        <sz val="16"/>
        <rFont val="方正仿宋_GBK"/>
        <charset val="134"/>
      </rPr>
      <t>受益人口</t>
    </r>
    <r>
      <rPr>
        <sz val="16"/>
        <rFont val="Times New Roman"/>
        <charset val="134"/>
      </rPr>
      <t>25</t>
    </r>
    <r>
      <rPr>
        <sz val="16"/>
        <rFont val="方正仿宋_GBK"/>
        <charset val="134"/>
      </rPr>
      <t>户</t>
    </r>
    <r>
      <rPr>
        <sz val="16"/>
        <rFont val="Times New Roman"/>
        <charset val="134"/>
      </rPr>
      <t>70</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</si>
  <si>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年乡村非全日制公益性岗位项目</t>
    </r>
  </si>
  <si>
    <t>就业项目</t>
  </si>
  <si>
    <t>公益性岗位</t>
  </si>
  <si>
    <r>
      <rPr>
        <sz val="16"/>
        <rFont val="方正仿宋_GBK"/>
        <charset val="134"/>
      </rPr>
      <t>开发乡村非全日制公益性岗位</t>
    </r>
    <r>
      <rPr>
        <sz val="16"/>
        <rFont val="Times New Roman"/>
        <charset val="134"/>
      </rPr>
      <t>3900</t>
    </r>
    <r>
      <rPr>
        <sz val="16"/>
        <rFont val="方正仿宋_GBK"/>
        <charset val="134"/>
      </rPr>
      <t>名，补助标准为</t>
    </r>
    <r>
      <rPr>
        <sz val="16"/>
        <rFont val="Times New Roman"/>
        <charset val="134"/>
      </rPr>
      <t>5000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年，资助参保</t>
    </r>
    <r>
      <rPr>
        <sz val="16"/>
        <rFont val="Times New Roman"/>
        <charset val="134"/>
      </rPr>
      <t>300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年，合计</t>
    </r>
    <r>
      <rPr>
        <sz val="16"/>
        <rFont val="Times New Roman"/>
        <charset val="134"/>
      </rPr>
      <t>5300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t>
    </r>
  </si>
  <si>
    <r>
      <rPr>
        <sz val="16"/>
        <rFont val="Times New Roman"/>
        <charset val="134"/>
      </rPr>
      <t>25</t>
    </r>
    <r>
      <rPr>
        <sz val="16"/>
        <rFont val="方正仿宋_GBK"/>
        <charset val="134"/>
      </rPr>
      <t>个乡镇（街道）、</t>
    </r>
    <r>
      <rPr>
        <sz val="16"/>
        <rFont val="Times New Roman"/>
        <charset val="134"/>
      </rPr>
      <t>204</t>
    </r>
    <r>
      <rPr>
        <sz val="16"/>
        <rFont val="方正仿宋_GBK"/>
        <charset val="134"/>
      </rPr>
      <t>个村（社区）</t>
    </r>
  </si>
  <si>
    <r>
      <rPr>
        <sz val="16"/>
        <rFont val="方正仿宋_GBK"/>
        <charset val="134"/>
      </rPr>
      <t>开发乡村非全日制公益性岗位</t>
    </r>
    <r>
      <rPr>
        <sz val="16"/>
        <rFont val="Times New Roman"/>
        <charset val="134"/>
      </rPr>
      <t>3900</t>
    </r>
    <r>
      <rPr>
        <sz val="16"/>
        <rFont val="方正仿宋_GBK"/>
        <charset val="134"/>
      </rPr>
      <t>个，按照</t>
    </r>
    <r>
      <rPr>
        <sz val="16"/>
        <rFont val="Times New Roman"/>
        <charset val="134"/>
      </rPr>
      <t>5000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年标准进行补助，并按照</t>
    </r>
    <r>
      <rPr>
        <sz val="16"/>
        <rFont val="Times New Roman"/>
        <charset val="134"/>
      </rPr>
      <t>300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年进行参保资助，促进就业，增加收入，巩固拓展脱贫攻坚成果。</t>
    </r>
  </si>
  <si>
    <r>
      <rPr>
        <sz val="16"/>
        <rFont val="方正仿宋_GBK"/>
        <charset val="134"/>
      </rPr>
      <t>一、群众参与：群众直接参与。</t>
    </r>
    <r>
      <rPr>
        <sz val="16"/>
        <rFont val="Times New Roman"/>
        <charset val="134"/>
      </rPr>
      <t xml:space="preserve">
</t>
    </r>
    <r>
      <rPr>
        <sz val="16"/>
        <rFont val="方正仿宋_GBK"/>
        <charset val="134"/>
      </rPr>
      <t>二、利益联结：提供就业岗位</t>
    </r>
    <r>
      <rPr>
        <sz val="16"/>
        <rFont val="Times New Roman"/>
        <charset val="134"/>
      </rPr>
      <t>3900</t>
    </r>
    <r>
      <rPr>
        <sz val="16"/>
        <rFont val="方正仿宋_GBK"/>
        <charset val="134"/>
      </rPr>
      <t>个，增加工资性收入</t>
    </r>
    <r>
      <rPr>
        <sz val="16"/>
        <rFont val="Times New Roman"/>
        <charset val="134"/>
      </rPr>
      <t>5000</t>
    </r>
    <r>
      <rPr>
        <sz val="16"/>
        <rFont val="方正仿宋_GBK"/>
        <charset val="134"/>
      </rPr>
      <t>元</t>
    </r>
    <r>
      <rPr>
        <sz val="16"/>
        <rFont val="Times New Roman"/>
        <charset val="134"/>
      </rPr>
      <t>/</t>
    </r>
    <r>
      <rPr>
        <sz val="16"/>
        <rFont val="方正仿宋_GBK"/>
        <charset val="134"/>
      </rPr>
      <t>人</t>
    </r>
    <r>
      <rPr>
        <sz val="16"/>
        <rFont val="Times New Roman"/>
        <charset val="134"/>
      </rPr>
      <t xml:space="preserve"> •</t>
    </r>
    <r>
      <rPr>
        <sz val="16"/>
        <rFont val="方正仿宋_GBK"/>
        <charset val="134"/>
      </rPr>
      <t>年。</t>
    </r>
  </si>
  <si>
    <r>
      <rPr>
        <sz val="16"/>
        <rFont val="方正仿宋_GBK"/>
        <charset val="134"/>
      </rPr>
      <t>开发乡村非全日制公益性岗位，按照</t>
    </r>
    <r>
      <rPr>
        <sz val="16"/>
        <rFont val="Times New Roman"/>
        <charset val="134"/>
      </rPr>
      <t>5000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年补助，并按照</t>
    </r>
    <r>
      <rPr>
        <sz val="16"/>
        <rFont val="Times New Roman"/>
        <charset val="134"/>
      </rPr>
      <t>300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年进行参保资助，促进就业，增加收入，巩固拓展脱贫攻坚成果。</t>
    </r>
  </si>
  <si>
    <r>
      <rPr>
        <sz val="16"/>
        <rFont val="方正仿宋_GBK"/>
        <charset val="134"/>
      </rPr>
      <t>补贴人次数</t>
    </r>
    <r>
      <rPr>
        <sz val="16"/>
        <rFont val="Times New Roman"/>
        <charset val="134"/>
      </rPr>
      <t>≥3900</t>
    </r>
    <r>
      <rPr>
        <sz val="16"/>
        <rFont val="方正仿宋_GBK"/>
        <charset val="134"/>
      </rPr>
      <t>人次</t>
    </r>
  </si>
  <si>
    <r>
      <rPr>
        <sz val="16"/>
        <rFont val="方正仿宋_GBK"/>
        <charset val="134"/>
      </rPr>
      <t>任务完成率</t>
    </r>
    <r>
      <rPr>
        <sz val="16"/>
        <rFont val="Times New Roman"/>
        <charset val="134"/>
      </rPr>
      <t>100%</t>
    </r>
  </si>
  <si>
    <r>
      <rPr>
        <sz val="16"/>
        <rFont val="Times New Roman"/>
        <charset val="134"/>
      </rPr>
      <t>5300</t>
    </r>
    <r>
      <rPr>
        <sz val="16"/>
        <rFont val="方正仿宋_GBK"/>
        <charset val="134"/>
      </rPr>
      <t>元</t>
    </r>
    <r>
      <rPr>
        <sz val="16"/>
        <rFont val="Times New Roman"/>
        <charset val="134"/>
      </rPr>
      <t>/</t>
    </r>
    <r>
      <rPr>
        <sz val="16"/>
        <rFont val="方正仿宋_GBK"/>
        <charset val="134"/>
      </rPr>
      <t>年</t>
    </r>
    <r>
      <rPr>
        <sz val="16"/>
        <rFont val="Times New Roman"/>
        <charset val="134"/>
      </rPr>
      <t>·</t>
    </r>
    <r>
      <rPr>
        <sz val="16"/>
        <rFont val="方正仿宋_GBK"/>
        <charset val="134"/>
      </rPr>
      <t>人</t>
    </r>
  </si>
  <si>
    <r>
      <rPr>
        <sz val="16"/>
        <rFont val="方正仿宋_GBK"/>
        <charset val="134"/>
      </rPr>
      <t>人均增加收入</t>
    </r>
    <r>
      <rPr>
        <sz val="16"/>
        <rFont val="Times New Roman"/>
        <charset val="134"/>
      </rPr>
      <t>416.6</t>
    </r>
    <r>
      <rPr>
        <sz val="16"/>
        <rFont val="方正仿宋_GBK"/>
        <charset val="134"/>
      </rPr>
      <t>元</t>
    </r>
    <r>
      <rPr>
        <sz val="16"/>
        <rFont val="Times New Roman"/>
        <charset val="134"/>
      </rPr>
      <t>/</t>
    </r>
    <r>
      <rPr>
        <sz val="16"/>
        <rFont val="方正仿宋_GBK"/>
        <charset val="134"/>
      </rPr>
      <t>月。</t>
    </r>
  </si>
  <si>
    <r>
      <rPr>
        <sz val="16"/>
        <rFont val="方正仿宋_GBK"/>
        <charset val="134"/>
      </rPr>
      <t>受益脱贫人口数</t>
    </r>
    <r>
      <rPr>
        <sz val="16"/>
        <rFont val="Times New Roman"/>
        <charset val="134"/>
      </rPr>
      <t>≥3500</t>
    </r>
    <r>
      <rPr>
        <sz val="16"/>
        <rFont val="方正仿宋_GBK"/>
        <charset val="134"/>
      </rPr>
      <t>人</t>
    </r>
  </si>
  <si>
    <t>城口县人力社保局</t>
  </si>
  <si>
    <t>杜海燕</t>
  </si>
  <si>
    <r>
      <rPr>
        <sz val="16"/>
        <rFont val="方正仿宋_GBK"/>
        <charset val="134"/>
      </rPr>
      <t>城口县</t>
    </r>
    <r>
      <rPr>
        <sz val="16"/>
        <rFont val="Times New Roman"/>
        <charset val="134"/>
      </rPr>
      <t>2024</t>
    </r>
    <r>
      <rPr>
        <sz val="16"/>
        <rFont val="方正仿宋_GBK"/>
        <charset val="134"/>
      </rPr>
      <t>年巴渝工匠</t>
    </r>
    <r>
      <rPr>
        <sz val="16"/>
        <rFont val="Times New Roman"/>
        <charset val="134"/>
      </rPr>
      <t>·</t>
    </r>
    <r>
      <rPr>
        <sz val="16"/>
        <rFont val="方正仿宋_GBK"/>
        <charset val="134"/>
      </rPr>
      <t>乡村驿站建设项目</t>
    </r>
  </si>
  <si>
    <t>就业</t>
  </si>
  <si>
    <t>乡村工匠传习所</t>
  </si>
  <si>
    <r>
      <rPr>
        <sz val="16"/>
        <rFont val="方正仿宋_GBK"/>
        <charset val="134"/>
      </rPr>
      <t>建设</t>
    </r>
    <r>
      <rPr>
        <sz val="16"/>
        <rFont val="Times New Roman"/>
        <charset val="134"/>
      </rPr>
      <t>“</t>
    </r>
    <r>
      <rPr>
        <sz val="16"/>
        <rFont val="方正仿宋_GBK"/>
        <charset val="134"/>
      </rPr>
      <t>巴渝工匠</t>
    </r>
    <r>
      <rPr>
        <sz val="16"/>
        <rFont val="Times New Roman"/>
        <charset val="134"/>
      </rPr>
      <t>”</t>
    </r>
    <r>
      <rPr>
        <sz val="16"/>
        <rFont val="方正仿宋_GBK"/>
        <charset val="134"/>
      </rPr>
      <t>乡村驿站</t>
    </r>
    <r>
      <rPr>
        <sz val="16"/>
        <rFont val="Times New Roman"/>
        <charset val="134"/>
      </rPr>
      <t>3</t>
    </r>
    <r>
      <rPr>
        <sz val="16"/>
        <rFont val="方正仿宋_GBK"/>
        <charset val="134"/>
      </rPr>
      <t>个及以上，搭建农村实用技术技能培训平台，通过购买设施设备、开展培训等方式，培养乡村技能人才，助力乡村人才振兴。</t>
    </r>
  </si>
  <si>
    <t>乡镇公共服务中心、村（社区）党群服务中心企业、职业院校、职业培训机构等。</t>
  </si>
  <si>
    <r>
      <rPr>
        <sz val="16"/>
        <rFont val="方正仿宋_GBK"/>
        <charset val="134"/>
      </rPr>
      <t>项目建成后，作为基层农业实用技术培训和技能人才培养平台，开展职业技能和农村实用技术培训，力争每年为乡村振兴培养技能人才</t>
    </r>
    <r>
      <rPr>
        <sz val="16"/>
        <rFont val="Times New Roman"/>
        <charset val="134"/>
      </rPr>
      <t>300</t>
    </r>
    <r>
      <rPr>
        <sz val="16"/>
        <rFont val="方正仿宋_GBK"/>
        <charset val="134"/>
      </rPr>
      <t>人次。</t>
    </r>
  </si>
  <si>
    <r>
      <rPr>
        <sz val="16"/>
        <rFont val="方正仿宋_GBK"/>
        <charset val="134"/>
      </rPr>
      <t>一、群众参与：群众直接参与培训，参与项目实施过程中施工质量和资金使用的监督。</t>
    </r>
    <r>
      <rPr>
        <sz val="16"/>
        <rFont val="Times New Roman"/>
        <charset val="134"/>
      </rPr>
      <t xml:space="preserve">
</t>
    </r>
    <r>
      <rPr>
        <sz val="16"/>
        <rFont val="方正仿宋_GBK"/>
        <charset val="134"/>
      </rPr>
      <t>二、利益联结：通过培训提升</t>
    </r>
    <r>
      <rPr>
        <sz val="16"/>
        <rFont val="Times New Roman"/>
        <charset val="134"/>
      </rPr>
      <t>300</t>
    </r>
    <r>
      <rPr>
        <sz val="16"/>
        <rFont val="方正仿宋_GBK"/>
        <charset val="134"/>
      </rPr>
      <t>人的就业技能水平。</t>
    </r>
  </si>
  <si>
    <r>
      <rPr>
        <sz val="16"/>
        <rFont val="方正仿宋_GBK"/>
        <charset val="134"/>
      </rPr>
      <t>建设</t>
    </r>
    <r>
      <rPr>
        <sz val="16"/>
        <rFont val="Times New Roman"/>
        <charset val="134"/>
      </rPr>
      <t>“</t>
    </r>
    <r>
      <rPr>
        <sz val="16"/>
        <rFont val="方正仿宋_GBK"/>
        <charset val="134"/>
      </rPr>
      <t>巴渝工匠</t>
    </r>
    <r>
      <rPr>
        <sz val="16"/>
        <rFont val="Times New Roman"/>
        <charset val="134"/>
      </rPr>
      <t>”</t>
    </r>
    <r>
      <rPr>
        <sz val="16"/>
        <rFont val="方正仿宋_GBK"/>
        <charset val="134"/>
      </rPr>
      <t>乡村驿站</t>
    </r>
    <r>
      <rPr>
        <sz val="16"/>
        <rFont val="Times New Roman"/>
        <charset val="134"/>
      </rPr>
      <t>3</t>
    </r>
    <r>
      <rPr>
        <sz val="16"/>
        <rFont val="方正仿宋_GBK"/>
        <charset val="134"/>
      </rPr>
      <t>个，力争每年为乡村振兴培养技能人才</t>
    </r>
    <r>
      <rPr>
        <sz val="16"/>
        <rFont val="Times New Roman"/>
        <charset val="134"/>
      </rPr>
      <t>300</t>
    </r>
    <r>
      <rPr>
        <sz val="16"/>
        <rFont val="方正仿宋_GBK"/>
        <charset val="134"/>
      </rPr>
      <t>人次，带动就业。</t>
    </r>
  </si>
  <si>
    <r>
      <rPr>
        <sz val="16"/>
        <rFont val="方正仿宋_GBK"/>
        <charset val="134"/>
      </rPr>
      <t>补贴数量</t>
    </r>
    <r>
      <rPr>
        <sz val="16"/>
        <rFont val="Times New Roman"/>
        <charset val="134"/>
      </rPr>
      <t>≥3</t>
    </r>
    <r>
      <rPr>
        <sz val="16"/>
        <rFont val="方正仿宋_GBK"/>
        <charset val="134"/>
      </rPr>
      <t>个</t>
    </r>
  </si>
  <si>
    <r>
      <rPr>
        <sz val="16"/>
        <rFont val="方正仿宋_GBK"/>
        <charset val="134"/>
      </rPr>
      <t>补贴标准</t>
    </r>
    <r>
      <rPr>
        <sz val="16"/>
        <rFont val="Times New Roman"/>
        <charset val="134"/>
      </rPr>
      <t>≤10</t>
    </r>
    <r>
      <rPr>
        <sz val="16"/>
        <rFont val="方正仿宋_GBK"/>
        <charset val="134"/>
      </rPr>
      <t>万元</t>
    </r>
    <r>
      <rPr>
        <sz val="16"/>
        <rFont val="Times New Roman"/>
        <charset val="134"/>
      </rPr>
      <t>/</t>
    </r>
    <r>
      <rPr>
        <sz val="16"/>
        <rFont val="方正仿宋_GBK"/>
        <charset val="134"/>
      </rPr>
      <t>个</t>
    </r>
  </si>
  <si>
    <t>减少群众技能提升培训成本</t>
  </si>
  <si>
    <r>
      <rPr>
        <sz val="16"/>
        <rFont val="方正仿宋_GBK"/>
        <charset val="134"/>
      </rPr>
      <t>培训人数</t>
    </r>
    <r>
      <rPr>
        <sz val="16"/>
        <rFont val="Times New Roman"/>
        <charset val="134"/>
      </rPr>
      <t>≥300</t>
    </r>
    <r>
      <rPr>
        <sz val="16"/>
        <rFont val="方正仿宋_GBK"/>
        <charset val="134"/>
      </rPr>
      <t>人</t>
    </r>
  </si>
  <si>
    <r>
      <rPr>
        <sz val="16"/>
        <rFont val="方正仿宋_GBK"/>
        <charset val="134"/>
      </rPr>
      <t>培训对象满意度</t>
    </r>
    <r>
      <rPr>
        <sz val="16"/>
        <rFont val="Times New Roman"/>
        <charset val="134"/>
      </rPr>
      <t>≥90%</t>
    </r>
  </si>
  <si>
    <r>
      <rPr>
        <sz val="16"/>
        <rFont val="方正仿宋_GBK"/>
        <charset val="134"/>
      </rPr>
      <t>城口县</t>
    </r>
    <r>
      <rPr>
        <sz val="16"/>
        <rFont val="Times New Roman"/>
        <charset val="134"/>
      </rPr>
      <t>2024</t>
    </r>
    <r>
      <rPr>
        <sz val="16"/>
        <rFont val="方正仿宋_GBK"/>
        <charset val="134"/>
      </rPr>
      <t>年以工代赈技能培训项目</t>
    </r>
  </si>
  <si>
    <t>技能培训</t>
  </si>
  <si>
    <r>
      <rPr>
        <sz val="16"/>
        <rFont val="方正仿宋_GBK"/>
        <charset val="134"/>
      </rPr>
      <t>开展技能培训</t>
    </r>
    <r>
      <rPr>
        <sz val="16"/>
        <rFont val="Times New Roman"/>
        <charset val="134"/>
      </rPr>
      <t>800</t>
    </r>
    <r>
      <rPr>
        <sz val="16"/>
        <rFont val="方正仿宋_GBK"/>
        <charset val="134"/>
      </rPr>
      <t>人次。</t>
    </r>
  </si>
  <si>
    <r>
      <rPr>
        <sz val="16"/>
        <rFont val="方正仿宋_GBK"/>
        <charset val="134"/>
      </rPr>
      <t>通过该项目开展农户技能培训</t>
    </r>
    <r>
      <rPr>
        <sz val="16"/>
        <rFont val="Times New Roman"/>
        <charset val="134"/>
      </rPr>
      <t>800</t>
    </r>
    <r>
      <rPr>
        <sz val="16"/>
        <rFont val="方正仿宋_GBK"/>
        <charset val="134"/>
      </rPr>
      <t>人次，推动就业，提高收入。</t>
    </r>
  </si>
  <si>
    <r>
      <rPr>
        <sz val="16"/>
        <rFont val="方正仿宋_GBK"/>
        <charset val="134"/>
      </rPr>
      <t>一、群众参与：群众直接参与培训，参与项目实施过程中施工质量和资金使用的监督。</t>
    </r>
    <r>
      <rPr>
        <sz val="16"/>
        <rFont val="Times New Roman"/>
        <charset val="134"/>
      </rPr>
      <t xml:space="preserve">
</t>
    </r>
    <r>
      <rPr>
        <sz val="16"/>
        <rFont val="方正仿宋_GBK"/>
        <charset val="134"/>
      </rPr>
      <t>二、利益联结：通过培训提升</t>
    </r>
    <r>
      <rPr>
        <sz val="16"/>
        <rFont val="Times New Roman"/>
        <charset val="134"/>
      </rPr>
      <t>800</t>
    </r>
    <r>
      <rPr>
        <sz val="16"/>
        <rFont val="方正仿宋_GBK"/>
        <charset val="134"/>
      </rPr>
      <t>人的就业技能水平。</t>
    </r>
  </si>
  <si>
    <r>
      <rPr>
        <sz val="16"/>
        <rFont val="方正仿宋_GBK"/>
        <charset val="134"/>
      </rPr>
      <t>开展农户技能培训</t>
    </r>
    <r>
      <rPr>
        <sz val="16"/>
        <rFont val="Times New Roman"/>
        <charset val="134"/>
      </rPr>
      <t>800</t>
    </r>
    <r>
      <rPr>
        <sz val="16"/>
        <rFont val="方正仿宋_GBK"/>
        <charset val="134"/>
      </rPr>
      <t>人次，促进就业</t>
    </r>
    <r>
      <rPr>
        <sz val="16"/>
        <rFont val="Times New Roman"/>
        <charset val="134"/>
      </rPr>
      <t>200</t>
    </r>
    <r>
      <rPr>
        <sz val="16"/>
        <rFont val="方正仿宋_GBK"/>
        <charset val="134"/>
      </rPr>
      <t>人次，稳定脱贫户就业，持续稳定增收。</t>
    </r>
  </si>
  <si>
    <r>
      <rPr>
        <sz val="16"/>
        <rFont val="方正仿宋_GBK"/>
        <charset val="134"/>
      </rPr>
      <t>补贴人次数</t>
    </r>
    <r>
      <rPr>
        <sz val="16"/>
        <rFont val="Times New Roman"/>
        <charset val="134"/>
      </rPr>
      <t>≥800</t>
    </r>
    <r>
      <rPr>
        <sz val="16"/>
        <rFont val="方正仿宋_GBK"/>
        <charset val="134"/>
      </rPr>
      <t>人次</t>
    </r>
  </si>
  <si>
    <r>
      <rPr>
        <sz val="16"/>
        <rFont val="方正仿宋_GBK"/>
        <charset val="134"/>
      </rPr>
      <t>培训费用标准</t>
    </r>
    <r>
      <rPr>
        <sz val="16"/>
        <rFont val="Times New Roman"/>
        <charset val="134"/>
      </rPr>
      <t>≤170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天</t>
    </r>
  </si>
  <si>
    <r>
      <rPr>
        <sz val="16"/>
        <rFont val="方正仿宋_GBK"/>
        <charset val="134"/>
      </rPr>
      <t>受益脱贫人口数</t>
    </r>
    <r>
      <rPr>
        <sz val="16"/>
        <rFont val="Times New Roman"/>
        <charset val="134"/>
      </rPr>
      <t>≥100</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</si>
  <si>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年脱贫人口（含防止返贫监测对象）跨区域外出务工交通补贴</t>
    </r>
  </si>
  <si>
    <t>外出务工补助</t>
  </si>
  <si>
    <r>
      <rPr>
        <sz val="16"/>
        <rFont val="方正仿宋_GBK"/>
        <charset val="134"/>
      </rPr>
      <t>每年对跨区域外出务工的脱贫人口（含防止返贫监测对象）给予交通补助。</t>
    </r>
    <r>
      <rPr>
        <sz val="16"/>
        <rFont val="Times New Roman"/>
        <charset val="134"/>
      </rPr>
      <t>1.</t>
    </r>
    <r>
      <rPr>
        <sz val="16"/>
        <rFont val="方正仿宋_GBK"/>
        <charset val="134"/>
      </rPr>
      <t>能提供报销凭证的脱贫人口，按外出务工乘坐火车硬座、高铁（动车）二等座和省际（县际）班车客运的往返票据据实补助；</t>
    </r>
    <r>
      <rPr>
        <sz val="16"/>
        <rFont val="Times New Roman"/>
        <charset val="134"/>
      </rPr>
      <t>2.</t>
    </r>
    <r>
      <rPr>
        <sz val="16"/>
        <rFont val="方正仿宋_GBK"/>
        <charset val="134"/>
      </rPr>
      <t>对无法提供报销凭证的脱贫人口，按（县外）市内就业</t>
    </r>
    <r>
      <rPr>
        <sz val="16"/>
        <rFont val="Times New Roman"/>
        <charset val="134"/>
      </rPr>
      <t xml:space="preserve"> 50 </t>
    </r>
    <r>
      <rPr>
        <sz val="16"/>
        <rFont val="方正仿宋_GBK"/>
        <charset val="134"/>
      </rPr>
      <t>元、到市外就业</t>
    </r>
    <r>
      <rPr>
        <sz val="16"/>
        <rFont val="Times New Roman"/>
        <charset val="134"/>
      </rPr>
      <t xml:space="preserve"> 200 </t>
    </r>
    <r>
      <rPr>
        <sz val="16"/>
        <rFont val="方正仿宋_GBK"/>
        <charset val="134"/>
      </rPr>
      <t>元的标准给予定额补助（含往返费用），每年仅可享受一次。</t>
    </r>
    <r>
      <rPr>
        <sz val="16"/>
        <rFont val="Times New Roman"/>
        <charset val="134"/>
      </rPr>
      <t>3.</t>
    </r>
    <r>
      <rPr>
        <sz val="16"/>
        <rFont val="方正仿宋_GBK"/>
        <charset val="134"/>
      </rPr>
      <t>补足差额。对已给予定额交通补贴且能提供报销凭证的外出务工脱贫人口，在外出务工脱贫人口集中返乡时段主动收集报销凭证，按往返有效票据金额补足差额。</t>
    </r>
  </si>
  <si>
    <t>每年对跨区域外出务工的脱贫人口（含防止返贫监测对象）给予交通补助。</t>
  </si>
  <si>
    <r>
      <rPr>
        <sz val="16"/>
        <rFont val="方正仿宋_GBK"/>
        <charset val="134"/>
      </rPr>
      <t>脱贫人口（含防止返贫监测对象）直接参与项目实施、监督，减少</t>
    </r>
    <r>
      <rPr>
        <sz val="16"/>
        <rFont val="Times New Roman"/>
        <charset val="134"/>
      </rPr>
      <t>10000</t>
    </r>
    <r>
      <rPr>
        <sz val="16"/>
        <rFont val="方正仿宋_GBK"/>
        <charset val="134"/>
      </rPr>
      <t>名左右市外务工脱贫人口（含防止返贫监测对象）外出务工交通费用支出</t>
    </r>
    <r>
      <rPr>
        <sz val="16"/>
        <rFont val="Times New Roman"/>
        <charset val="134"/>
      </rPr>
      <t>200</t>
    </r>
    <r>
      <rPr>
        <sz val="16"/>
        <rFont val="方正仿宋_GBK"/>
        <charset val="134"/>
      </rPr>
      <t>元</t>
    </r>
    <r>
      <rPr>
        <sz val="16"/>
        <rFont val="Times New Roman"/>
        <charset val="134"/>
      </rPr>
      <t>/</t>
    </r>
    <r>
      <rPr>
        <sz val="16"/>
        <rFont val="方正仿宋_GBK"/>
        <charset val="134"/>
      </rPr>
      <t>人。</t>
    </r>
  </si>
  <si>
    <r>
      <rPr>
        <sz val="16"/>
        <rFont val="方正仿宋_GBK"/>
        <charset val="134"/>
      </rPr>
      <t>为全县</t>
    </r>
    <r>
      <rPr>
        <sz val="16"/>
        <rFont val="Times New Roman"/>
        <charset val="134"/>
      </rPr>
      <t>10000</t>
    </r>
    <r>
      <rPr>
        <sz val="16"/>
        <rFont val="方正仿宋_GBK"/>
        <charset val="134"/>
      </rPr>
      <t>名左右市外务工脱贫人口（含防止返贫监测对象）给予交通补助。</t>
    </r>
  </si>
  <si>
    <r>
      <rPr>
        <sz val="16"/>
        <rFont val="方正仿宋_GBK"/>
        <charset val="134"/>
      </rPr>
      <t>全县</t>
    </r>
    <r>
      <rPr>
        <sz val="16"/>
        <rFont val="Times New Roman"/>
        <charset val="134"/>
      </rPr>
      <t>10000</t>
    </r>
    <r>
      <rPr>
        <sz val="16"/>
        <rFont val="方正仿宋_GBK"/>
        <charset val="134"/>
      </rPr>
      <t>名左右市外务工脱贫人口（含防止返贫监测对象）。</t>
    </r>
  </si>
  <si>
    <r>
      <rPr>
        <sz val="16"/>
        <rFont val="方正仿宋_GBK"/>
        <charset val="134"/>
      </rPr>
      <t>补助资金发放准确率</t>
    </r>
    <r>
      <rPr>
        <sz val="16"/>
        <rFont val="Times New Roman"/>
        <charset val="134"/>
      </rPr>
      <t>100%</t>
    </r>
  </si>
  <si>
    <r>
      <rPr>
        <sz val="16"/>
        <rFont val="方正仿宋_GBK"/>
        <charset val="134"/>
      </rPr>
      <t>定额补助标准：</t>
    </r>
    <r>
      <rPr>
        <sz val="16"/>
        <rFont val="Times New Roman"/>
        <charset val="134"/>
      </rPr>
      <t>200</t>
    </r>
    <r>
      <rPr>
        <sz val="16"/>
        <rFont val="方正仿宋_GBK"/>
        <charset val="134"/>
      </rPr>
      <t>元</t>
    </r>
    <r>
      <rPr>
        <sz val="16"/>
        <rFont val="Times New Roman"/>
        <charset val="134"/>
      </rPr>
      <t>/</t>
    </r>
    <r>
      <rPr>
        <sz val="16"/>
        <rFont val="方正仿宋_GBK"/>
        <charset val="134"/>
      </rPr>
      <t>人</t>
    </r>
  </si>
  <si>
    <r>
      <rPr>
        <sz val="16"/>
        <rFont val="方正仿宋_GBK"/>
        <charset val="134"/>
      </rPr>
      <t>减少脱贫人口（含防止返贫监测对象）外出务工交通费用支出</t>
    </r>
    <r>
      <rPr>
        <sz val="16"/>
        <rFont val="Times New Roman"/>
        <charset val="134"/>
      </rPr>
      <t>200</t>
    </r>
    <r>
      <rPr>
        <sz val="16"/>
        <rFont val="方正仿宋_GBK"/>
        <charset val="134"/>
      </rPr>
      <t>万元</t>
    </r>
  </si>
  <si>
    <r>
      <rPr>
        <sz val="16"/>
        <rFont val="方正仿宋_GBK"/>
        <charset val="134"/>
      </rPr>
      <t>促进全县</t>
    </r>
    <r>
      <rPr>
        <sz val="16"/>
        <rFont val="Times New Roman"/>
        <charset val="134"/>
      </rPr>
      <t>10000</t>
    </r>
    <r>
      <rPr>
        <sz val="16"/>
        <rFont val="方正仿宋_GBK"/>
        <charset val="134"/>
      </rPr>
      <t>名左右市外务工脱贫人口（含防止返贫监测对象）外出务工，增加家庭年收入，防止返贫。</t>
    </r>
  </si>
  <si>
    <t>激励脱贫人口（含防止返贫监测对象）外出务工，增加家庭年收入，防止返贫。</t>
  </si>
  <si>
    <r>
      <rPr>
        <sz val="16"/>
        <rFont val="方正仿宋_GBK"/>
        <charset val="134"/>
      </rPr>
      <t>受益脱贫户（含防止返贫监测对象）满意度</t>
    </r>
    <r>
      <rPr>
        <sz val="16"/>
        <rFont val="Times New Roman"/>
        <charset val="134"/>
      </rPr>
      <t>≥90%</t>
    </r>
  </si>
  <si>
    <t>城口县就业和人才中心</t>
  </si>
  <si>
    <t>龚涌</t>
  </si>
  <si>
    <r>
      <rPr>
        <sz val="16"/>
        <rFont val="方正仿宋_GBK"/>
        <charset val="134"/>
      </rPr>
      <t>城口县</t>
    </r>
    <r>
      <rPr>
        <sz val="16"/>
        <rFont val="Times New Roman"/>
        <charset val="134"/>
      </rPr>
      <t>2023</t>
    </r>
    <r>
      <rPr>
        <sz val="16"/>
        <rFont val="方正仿宋_GBK"/>
        <charset val="134"/>
      </rPr>
      <t>年易地扶贫搬迁融资资金贴息</t>
    </r>
  </si>
  <si>
    <t>易地扶贫搬迁贷款债券贴息补助</t>
  </si>
  <si>
    <r>
      <rPr>
        <sz val="16"/>
        <rFont val="方正仿宋_GBK"/>
        <charset val="134"/>
      </rPr>
      <t>通过该项目为全县易地扶贫搬迁融资资金按照银行反馈的利息清单给予贴息，</t>
    </r>
    <r>
      <rPr>
        <sz val="16"/>
        <rFont val="Times New Roman"/>
        <charset val="134"/>
      </rPr>
      <t>2971</t>
    </r>
    <r>
      <rPr>
        <sz val="16"/>
        <rFont val="方正仿宋_GBK"/>
        <charset val="134"/>
      </rPr>
      <t>户</t>
    </r>
    <r>
      <rPr>
        <sz val="16"/>
        <rFont val="Times New Roman"/>
        <charset val="134"/>
      </rPr>
      <t>10830</t>
    </r>
    <r>
      <rPr>
        <sz val="16"/>
        <rFont val="方正仿宋_GBK"/>
        <charset val="134"/>
      </rPr>
      <t>万人受益。</t>
    </r>
  </si>
  <si>
    <r>
      <rPr>
        <sz val="16"/>
        <rFont val="Times New Roman"/>
        <charset val="134"/>
      </rPr>
      <t>1.</t>
    </r>
    <r>
      <rPr>
        <sz val="16"/>
        <rFont val="方正仿宋_GBK"/>
        <charset val="134"/>
      </rPr>
      <t>群众参与：全县</t>
    </r>
    <r>
      <rPr>
        <sz val="16"/>
        <rFont val="Times New Roman"/>
        <charset val="134"/>
      </rPr>
      <t>2971</t>
    </r>
    <r>
      <rPr>
        <sz val="16"/>
        <rFont val="方正仿宋_GBK"/>
        <charset val="134"/>
      </rPr>
      <t>户</t>
    </r>
    <r>
      <rPr>
        <sz val="16"/>
        <rFont val="Times New Roman"/>
        <charset val="134"/>
      </rPr>
      <t>10830</t>
    </r>
    <r>
      <rPr>
        <sz val="16"/>
        <rFont val="方正仿宋_GBK"/>
        <charset val="134"/>
      </rPr>
      <t>人参与。</t>
    </r>
    <r>
      <rPr>
        <sz val="16"/>
        <rFont val="Times New Roman"/>
        <charset val="134"/>
      </rPr>
      <t xml:space="preserve">
2.</t>
    </r>
    <r>
      <rPr>
        <sz val="16"/>
        <rFont val="方正仿宋_GBK"/>
        <charset val="134"/>
      </rPr>
      <t>利益机制：通过融资贴息，减少</t>
    </r>
    <r>
      <rPr>
        <sz val="16"/>
        <rFont val="Times New Roman"/>
        <charset val="134"/>
      </rPr>
      <t>10830</t>
    </r>
    <r>
      <rPr>
        <sz val="16"/>
        <rFont val="方正仿宋_GBK"/>
        <charset val="134"/>
      </rPr>
      <t>人贷款成本</t>
    </r>
    <r>
      <rPr>
        <sz val="16"/>
        <rFont val="Times New Roman"/>
        <charset val="134"/>
      </rPr>
      <t>1960</t>
    </r>
    <r>
      <rPr>
        <sz val="16"/>
        <rFont val="方正仿宋_GBK"/>
        <charset val="134"/>
      </rPr>
      <t>万元。</t>
    </r>
  </si>
  <si>
    <r>
      <rPr>
        <sz val="16"/>
        <rFont val="方正仿宋_GBK"/>
        <charset val="134"/>
      </rPr>
      <t>贴息资金覆盖易地扶贫搬迁融资贴息贷款金额</t>
    </r>
    <r>
      <rPr>
        <sz val="16"/>
        <rFont val="Times New Roman"/>
        <charset val="134"/>
      </rPr>
      <t>≥4.62</t>
    </r>
    <r>
      <rPr>
        <sz val="16"/>
        <rFont val="方正仿宋_GBK"/>
        <charset val="134"/>
      </rPr>
      <t>亿元。</t>
    </r>
  </si>
  <si>
    <r>
      <rPr>
        <sz val="16"/>
        <rFont val="方正仿宋_GBK"/>
        <charset val="134"/>
      </rPr>
      <t>贴息资金兑付率</t>
    </r>
    <r>
      <rPr>
        <sz val="16"/>
        <rFont val="Times New Roman"/>
        <charset val="134"/>
      </rPr>
      <t>≥90%</t>
    </r>
    <r>
      <rPr>
        <sz val="16"/>
        <rFont val="方正仿宋_GBK"/>
        <charset val="134"/>
      </rPr>
      <t>。</t>
    </r>
  </si>
  <si>
    <r>
      <rPr>
        <sz val="16"/>
        <rFont val="方正仿宋_GBK"/>
        <charset val="134"/>
      </rPr>
      <t>贴息资金及时拨付率</t>
    </r>
    <r>
      <rPr>
        <sz val="16"/>
        <rFont val="Times New Roman"/>
        <charset val="134"/>
      </rPr>
      <t>100%</t>
    </r>
    <r>
      <rPr>
        <sz val="16"/>
        <rFont val="方正仿宋_GBK"/>
        <charset val="134"/>
      </rPr>
      <t>。</t>
    </r>
  </si>
  <si>
    <r>
      <rPr>
        <sz val="16"/>
        <rFont val="方正仿宋_GBK"/>
        <charset val="134"/>
      </rPr>
      <t>易地扶贫搬迁融资贷款利率</t>
    </r>
    <r>
      <rPr>
        <sz val="16"/>
        <rFont val="Times New Roman"/>
        <charset val="134"/>
      </rPr>
      <t>≤4.5%</t>
    </r>
    <r>
      <rPr>
        <sz val="16"/>
        <rFont val="方正仿宋_GBK"/>
        <charset val="134"/>
      </rPr>
      <t>。</t>
    </r>
  </si>
  <si>
    <r>
      <rPr>
        <sz val="16"/>
        <rFont val="方正仿宋_GBK"/>
        <charset val="134"/>
      </rPr>
      <t>带动增加脱贫户或边缘易致贫户经济收入（总收入）</t>
    </r>
    <r>
      <rPr>
        <sz val="16"/>
        <rFont val="Times New Roman"/>
        <charset val="134"/>
      </rPr>
      <t>≥1960</t>
    </r>
    <r>
      <rPr>
        <sz val="16"/>
        <rFont val="方正仿宋_GBK"/>
        <charset val="134"/>
      </rPr>
      <t>万元。</t>
    </r>
  </si>
  <si>
    <r>
      <rPr>
        <sz val="16"/>
        <rFont val="方正仿宋_GBK"/>
        <charset val="134"/>
      </rPr>
      <t>受益脱贫户或边缘易致贫户人数</t>
    </r>
    <r>
      <rPr>
        <sz val="16"/>
        <rFont val="Times New Roman"/>
        <charset val="134"/>
      </rPr>
      <t>≥1.08</t>
    </r>
    <r>
      <rPr>
        <sz val="16"/>
        <rFont val="方正仿宋_GBK"/>
        <charset val="134"/>
      </rPr>
      <t>万人</t>
    </r>
  </si>
  <si>
    <t>陈宇</t>
  </si>
  <si>
    <r>
      <rPr>
        <sz val="16"/>
        <rFont val="方正仿宋_GBK"/>
        <charset val="134"/>
      </rPr>
      <t>城口县</t>
    </r>
    <r>
      <rPr>
        <sz val="16"/>
        <rFont val="Times New Roman"/>
        <charset val="134"/>
      </rPr>
      <t>2024</t>
    </r>
    <r>
      <rPr>
        <sz val="16"/>
        <rFont val="方正仿宋_GBK"/>
        <charset val="134"/>
      </rPr>
      <t>年脱贫人口小额信贷贴息</t>
    </r>
  </si>
  <si>
    <t>小额贷款贴息</t>
  </si>
  <si>
    <t>对脱贫人口小额信贷工作发放的贷款财政资金全额贴息</t>
  </si>
  <si>
    <r>
      <rPr>
        <sz val="16"/>
        <rFont val="方正仿宋_GBK"/>
        <charset val="134"/>
      </rPr>
      <t>补贴</t>
    </r>
    <r>
      <rPr>
        <sz val="16"/>
        <rFont val="Times New Roman"/>
        <charset val="134"/>
      </rPr>
      <t>3000</t>
    </r>
    <r>
      <rPr>
        <sz val="16"/>
        <rFont val="方正仿宋_GBK"/>
        <charset val="134"/>
      </rPr>
      <t>名脱贫人口小额贷款产生的利息金额</t>
    </r>
  </si>
  <si>
    <r>
      <rPr>
        <sz val="16"/>
        <rFont val="方正仿宋_GBK"/>
        <charset val="134"/>
      </rPr>
      <t>约</t>
    </r>
    <r>
      <rPr>
        <sz val="16"/>
        <rFont val="Times New Roman"/>
        <charset val="134"/>
      </rPr>
      <t>3000</t>
    </r>
    <r>
      <rPr>
        <sz val="16"/>
        <rFont val="方正仿宋_GBK"/>
        <charset val="134"/>
      </rPr>
      <t>名脱贫人口数量直接享受贴息政策，总贴息约</t>
    </r>
    <r>
      <rPr>
        <sz val="16"/>
        <rFont val="Times New Roman"/>
        <charset val="134"/>
      </rPr>
      <t>600</t>
    </r>
    <r>
      <rPr>
        <sz val="16"/>
        <rFont val="方正仿宋_GBK"/>
        <charset val="134"/>
      </rPr>
      <t>万。</t>
    </r>
  </si>
  <si>
    <r>
      <rPr>
        <sz val="16"/>
        <rFont val="方正仿宋_GBK"/>
        <charset val="134"/>
      </rPr>
      <t>为</t>
    </r>
    <r>
      <rPr>
        <sz val="16"/>
        <rFont val="Times New Roman"/>
        <charset val="134"/>
      </rPr>
      <t>3000</t>
    </r>
    <r>
      <rPr>
        <sz val="16"/>
        <rFont val="方正仿宋_GBK"/>
        <charset val="134"/>
      </rPr>
      <t>名脱贫户贴息</t>
    </r>
  </si>
  <si>
    <r>
      <rPr>
        <sz val="16"/>
        <rFont val="方正仿宋_GBK"/>
        <charset val="134"/>
      </rPr>
      <t>贴息</t>
    </r>
    <r>
      <rPr>
        <sz val="16"/>
        <rFont val="Times New Roman"/>
        <charset val="134"/>
      </rPr>
      <t>3000</t>
    </r>
    <r>
      <rPr>
        <sz val="16"/>
        <rFont val="方正仿宋_GBK"/>
        <charset val="134"/>
      </rPr>
      <t>人</t>
    </r>
  </si>
  <si>
    <r>
      <rPr>
        <sz val="16"/>
        <rFont val="方正仿宋_GBK"/>
        <charset val="134"/>
      </rPr>
      <t>贴息资金到账率</t>
    </r>
    <r>
      <rPr>
        <sz val="16"/>
        <rFont val="Times New Roman"/>
        <charset val="134"/>
      </rPr>
      <t>100%</t>
    </r>
    <r>
      <rPr>
        <sz val="16"/>
        <rFont val="方正仿宋_GBK"/>
        <charset val="134"/>
      </rPr>
      <t>。</t>
    </r>
  </si>
  <si>
    <r>
      <rPr>
        <sz val="16"/>
        <rFont val="方正仿宋_GBK"/>
        <charset val="134"/>
      </rPr>
      <t>年度资金支出率</t>
    </r>
    <r>
      <rPr>
        <sz val="16"/>
        <rFont val="Times New Roman"/>
        <charset val="134"/>
      </rPr>
      <t>100%</t>
    </r>
  </si>
  <si>
    <t>根据各承贷银行利率及贷款户额度年份进行贴息</t>
  </si>
  <si>
    <t>减少支出</t>
  </si>
  <si>
    <t>解决脱贫户发展生产贷款难、风险高，减少贷款支出，巩固脱贫攻坚成果</t>
  </si>
  <si>
    <r>
      <rPr>
        <sz val="16"/>
        <rFont val="Times New Roman"/>
        <charset val="134"/>
      </rPr>
      <t>1</t>
    </r>
    <r>
      <rPr>
        <sz val="16"/>
        <rFont val="方正仿宋_GBK"/>
        <charset val="134"/>
      </rPr>
      <t>年</t>
    </r>
  </si>
  <si>
    <r>
      <rPr>
        <sz val="16"/>
        <rFont val="Times New Roman"/>
        <charset val="134"/>
      </rPr>
      <t>2800</t>
    </r>
    <r>
      <rPr>
        <sz val="16"/>
        <rFont val="方正仿宋_GBK"/>
        <charset val="134"/>
      </rPr>
      <t>名脱贫户</t>
    </r>
  </si>
  <si>
    <r>
      <rPr>
        <sz val="16"/>
        <rFont val="方正仿宋_GBK"/>
        <charset val="134"/>
      </rPr>
      <t>城口县</t>
    </r>
    <r>
      <rPr>
        <sz val="16"/>
        <rFont val="Times New Roman"/>
        <charset val="134"/>
      </rPr>
      <t>2024</t>
    </r>
    <r>
      <rPr>
        <sz val="16"/>
        <rFont val="方正仿宋_GBK"/>
        <charset val="134"/>
      </rPr>
      <t>年乡村振兴技能培训</t>
    </r>
  </si>
  <si>
    <t>人才培养</t>
  </si>
  <si>
    <r>
      <rPr>
        <sz val="16"/>
        <rFont val="方正仿宋_GBK"/>
        <charset val="134"/>
      </rPr>
      <t>每年对全县年龄在</t>
    </r>
    <r>
      <rPr>
        <sz val="16"/>
        <rFont val="Times New Roman"/>
        <charset val="134"/>
      </rPr>
      <t>16—60</t>
    </r>
    <r>
      <rPr>
        <sz val="16"/>
        <rFont val="方正仿宋_GBK"/>
        <charset val="134"/>
      </rPr>
      <t>周岁的农村居民开展技能培训</t>
    </r>
  </si>
  <si>
    <r>
      <rPr>
        <sz val="16"/>
        <rFont val="方正仿宋_GBK"/>
        <charset val="134"/>
      </rPr>
      <t>通过开展培训，激发农村困难群众内生动力，进一步夯实就业创业基础，约</t>
    </r>
    <r>
      <rPr>
        <sz val="16"/>
        <rFont val="Times New Roman"/>
        <charset val="134"/>
      </rPr>
      <t>800</t>
    </r>
    <r>
      <rPr>
        <sz val="16"/>
        <rFont val="方正仿宋_GBK"/>
        <charset val="134"/>
      </rPr>
      <t>人受益，其中包含脱贫人口和监测对象</t>
    </r>
  </si>
  <si>
    <r>
      <rPr>
        <sz val="16"/>
        <rFont val="方正仿宋_GBK"/>
        <charset val="134"/>
      </rPr>
      <t>农户免费参加培训，保证脱贫人口及监测对象因培训导致暂时无法务工时的收入。提升约</t>
    </r>
    <r>
      <rPr>
        <sz val="16"/>
        <rFont val="Times New Roman"/>
        <charset val="134"/>
      </rPr>
      <t>800</t>
    </r>
    <r>
      <rPr>
        <sz val="16"/>
        <rFont val="方正仿宋_GBK"/>
        <charset val="134"/>
      </rPr>
      <t>人就业技能。</t>
    </r>
  </si>
  <si>
    <r>
      <rPr>
        <sz val="16"/>
        <rFont val="方正仿宋_GBK"/>
        <charset val="134"/>
      </rPr>
      <t>培训</t>
    </r>
    <r>
      <rPr>
        <sz val="16"/>
        <rFont val="Times New Roman"/>
        <charset val="134"/>
      </rPr>
      <t>800</t>
    </r>
    <r>
      <rPr>
        <sz val="16"/>
        <rFont val="方正仿宋_GBK"/>
        <charset val="134"/>
      </rPr>
      <t>人</t>
    </r>
  </si>
  <si>
    <r>
      <rPr>
        <sz val="16"/>
        <rFont val="方正仿宋_GBK"/>
        <charset val="134"/>
      </rPr>
      <t>培训满意度</t>
    </r>
    <r>
      <rPr>
        <sz val="16"/>
        <rFont val="Times New Roman"/>
        <charset val="134"/>
      </rPr>
      <t>90%</t>
    </r>
  </si>
  <si>
    <r>
      <rPr>
        <sz val="16"/>
        <rFont val="方正仿宋_GBK"/>
        <charset val="134"/>
      </rPr>
      <t>人均</t>
    </r>
    <r>
      <rPr>
        <sz val="16"/>
        <rFont val="Times New Roman"/>
        <charset val="134"/>
      </rPr>
      <t>170</t>
    </r>
    <r>
      <rPr>
        <sz val="16"/>
        <rFont val="方正仿宋_GBK"/>
        <charset val="134"/>
      </rPr>
      <t>元</t>
    </r>
    <r>
      <rPr>
        <sz val="16"/>
        <rFont val="Times New Roman"/>
        <charset val="134"/>
      </rPr>
      <t>/</t>
    </r>
    <r>
      <rPr>
        <sz val="16"/>
        <rFont val="方正仿宋_GBK"/>
        <charset val="134"/>
      </rPr>
      <t>天</t>
    </r>
  </si>
  <si>
    <t>促进脱贫人口创业增收</t>
  </si>
  <si>
    <r>
      <rPr>
        <sz val="16"/>
        <rFont val="Times New Roman"/>
        <charset val="134"/>
      </rPr>
      <t>≥1</t>
    </r>
    <r>
      <rPr>
        <sz val="16"/>
        <rFont val="方正仿宋_GBK"/>
        <charset val="134"/>
      </rPr>
      <t>年</t>
    </r>
  </si>
  <si>
    <t>≥90%</t>
  </si>
  <si>
    <r>
      <rPr>
        <sz val="16"/>
        <rFont val="方正仿宋_GBK"/>
        <charset val="134"/>
      </rPr>
      <t>全县</t>
    </r>
    <r>
      <rPr>
        <sz val="16"/>
        <rFont val="Times New Roman"/>
        <charset val="134"/>
      </rPr>
      <t>800</t>
    </r>
    <r>
      <rPr>
        <sz val="16"/>
        <rFont val="方正仿宋_GBK"/>
        <charset val="134"/>
      </rPr>
      <t>名农村居民</t>
    </r>
  </si>
  <si>
    <t>所有农村户籍人口均可免费参加培训</t>
  </si>
  <si>
    <t>谢艺</t>
  </si>
  <si>
    <t>‘199220398698</t>
  </si>
  <si>
    <r>
      <rPr>
        <sz val="16"/>
        <rFont val="方正仿宋_GBK"/>
        <charset val="134"/>
      </rPr>
      <t>城口县</t>
    </r>
    <r>
      <rPr>
        <sz val="16"/>
        <rFont val="Times New Roman"/>
        <charset val="134"/>
      </rPr>
      <t>2024</t>
    </r>
    <r>
      <rPr>
        <sz val="16"/>
        <rFont val="方正仿宋_GBK"/>
        <charset val="134"/>
      </rPr>
      <t>年</t>
    </r>
    <r>
      <rPr>
        <sz val="16"/>
        <rFont val="Times New Roman"/>
        <charset val="134"/>
      </rPr>
      <t>“</t>
    </r>
    <r>
      <rPr>
        <sz val="16"/>
        <rFont val="方正仿宋_GBK"/>
        <charset val="134"/>
      </rPr>
      <t>渝快保</t>
    </r>
    <r>
      <rPr>
        <sz val="16"/>
        <rFont val="Times New Roman"/>
        <charset val="134"/>
      </rPr>
      <t>”</t>
    </r>
    <r>
      <rPr>
        <sz val="16"/>
        <rFont val="方正仿宋_GBK"/>
        <charset val="134"/>
      </rPr>
      <t>参保资助项目</t>
    </r>
  </si>
  <si>
    <t>健康</t>
  </si>
  <si>
    <t>参加其他补充医疗保险</t>
  </si>
  <si>
    <r>
      <rPr>
        <sz val="16"/>
        <rFont val="方正仿宋_GBK"/>
        <charset val="134"/>
      </rPr>
      <t>脱贫人口购买</t>
    </r>
    <r>
      <rPr>
        <sz val="16"/>
        <rFont val="Times New Roman"/>
        <charset val="134"/>
      </rPr>
      <t>“</t>
    </r>
    <r>
      <rPr>
        <sz val="16"/>
        <rFont val="方正仿宋_GBK"/>
        <charset val="134"/>
      </rPr>
      <t>渝快保</t>
    </r>
    <r>
      <rPr>
        <sz val="16"/>
        <rFont val="Times New Roman"/>
        <charset val="134"/>
      </rPr>
      <t>”</t>
    </r>
    <r>
      <rPr>
        <sz val="16"/>
        <rFont val="方正仿宋_GBK"/>
        <charset val="134"/>
      </rPr>
      <t>普惠款和升级款按照</t>
    </r>
    <r>
      <rPr>
        <sz val="16"/>
        <rFont val="Times New Roman"/>
        <charset val="134"/>
      </rPr>
      <t>50</t>
    </r>
    <r>
      <rPr>
        <sz val="16"/>
        <rFont val="方正仿宋_GBK"/>
        <charset val="134"/>
      </rPr>
      <t>元</t>
    </r>
    <r>
      <rPr>
        <sz val="16"/>
        <rFont val="Times New Roman"/>
        <charset val="134"/>
      </rPr>
      <t>/</t>
    </r>
    <r>
      <rPr>
        <sz val="16"/>
        <rFont val="方正仿宋_GBK"/>
        <charset val="134"/>
      </rPr>
      <t>人定额补助；监测对象购买升级款按照</t>
    </r>
    <r>
      <rPr>
        <sz val="16"/>
        <rFont val="Times New Roman"/>
        <charset val="134"/>
      </rPr>
      <t>150</t>
    </r>
    <r>
      <rPr>
        <sz val="16"/>
        <rFont val="方正仿宋_GBK"/>
        <charset val="134"/>
      </rPr>
      <t>元</t>
    </r>
    <r>
      <rPr>
        <sz val="16"/>
        <rFont val="Times New Roman"/>
        <charset val="134"/>
      </rPr>
      <t>/</t>
    </r>
    <r>
      <rPr>
        <sz val="16"/>
        <rFont val="方正仿宋_GBK"/>
        <charset val="134"/>
      </rPr>
      <t>人定额补助，购买普惠款按照</t>
    </r>
    <r>
      <rPr>
        <sz val="16"/>
        <rFont val="Times New Roman"/>
        <charset val="134"/>
      </rPr>
      <t>69</t>
    </r>
    <r>
      <rPr>
        <sz val="16"/>
        <rFont val="方正仿宋_GBK"/>
        <charset val="134"/>
      </rPr>
      <t>元</t>
    </r>
    <r>
      <rPr>
        <sz val="16"/>
        <rFont val="Times New Roman"/>
        <charset val="134"/>
      </rPr>
      <t>/</t>
    </r>
    <r>
      <rPr>
        <sz val="16"/>
        <rFont val="方正仿宋_GBK"/>
        <charset val="134"/>
      </rPr>
      <t>人定额补助。</t>
    </r>
  </si>
  <si>
    <r>
      <rPr>
        <sz val="16"/>
        <rFont val="方正仿宋_GBK"/>
        <charset val="134"/>
      </rPr>
      <t>预计为</t>
    </r>
    <r>
      <rPr>
        <sz val="16"/>
        <rFont val="Times New Roman"/>
        <charset val="134"/>
      </rPr>
      <t>4.5</t>
    </r>
    <r>
      <rPr>
        <sz val="16"/>
        <rFont val="方正仿宋_GBK"/>
        <charset val="134"/>
      </rPr>
      <t>万人脱贫人口和监测对象每人资助渝快保参保。</t>
    </r>
  </si>
  <si>
    <r>
      <rPr>
        <sz val="16"/>
        <rFont val="方正仿宋_GBK"/>
        <charset val="134"/>
      </rPr>
      <t>脱贫人口购买</t>
    </r>
    <r>
      <rPr>
        <sz val="16"/>
        <rFont val="Times New Roman"/>
        <charset val="134"/>
      </rPr>
      <t>“</t>
    </r>
    <r>
      <rPr>
        <sz val="16"/>
        <rFont val="方正仿宋_GBK"/>
        <charset val="134"/>
      </rPr>
      <t>渝快保</t>
    </r>
    <r>
      <rPr>
        <sz val="16"/>
        <rFont val="Times New Roman"/>
        <charset val="134"/>
      </rPr>
      <t>”</t>
    </r>
    <r>
      <rPr>
        <sz val="16"/>
        <rFont val="方正仿宋_GBK"/>
        <charset val="134"/>
      </rPr>
      <t>普惠款和升级款均按照</t>
    </r>
    <r>
      <rPr>
        <sz val="16"/>
        <rFont val="Times New Roman"/>
        <charset val="134"/>
      </rPr>
      <t>50</t>
    </r>
    <r>
      <rPr>
        <sz val="16"/>
        <rFont val="方正仿宋_GBK"/>
        <charset val="134"/>
      </rPr>
      <t>元</t>
    </r>
    <r>
      <rPr>
        <sz val="16"/>
        <rFont val="Times New Roman"/>
        <charset val="134"/>
      </rPr>
      <t>/</t>
    </r>
    <r>
      <rPr>
        <sz val="16"/>
        <rFont val="方正仿宋_GBK"/>
        <charset val="134"/>
      </rPr>
      <t>人标准给予定额补助；监测对象购买升级款的按照</t>
    </r>
    <r>
      <rPr>
        <sz val="16"/>
        <rFont val="Times New Roman"/>
        <charset val="134"/>
      </rPr>
      <t>150</t>
    </r>
    <r>
      <rPr>
        <sz val="16"/>
        <rFont val="方正仿宋_GBK"/>
        <charset val="134"/>
      </rPr>
      <t>元</t>
    </r>
    <r>
      <rPr>
        <sz val="16"/>
        <rFont val="Times New Roman"/>
        <charset val="134"/>
      </rPr>
      <t>/</t>
    </r>
    <r>
      <rPr>
        <sz val="16"/>
        <rFont val="方正仿宋_GBK"/>
        <charset val="134"/>
      </rPr>
      <t>人标准给予定额补助，购买普惠款的按照</t>
    </r>
    <r>
      <rPr>
        <sz val="16"/>
        <rFont val="Times New Roman"/>
        <charset val="134"/>
      </rPr>
      <t>69</t>
    </r>
    <r>
      <rPr>
        <sz val="16"/>
        <rFont val="方正仿宋_GBK"/>
        <charset val="134"/>
      </rPr>
      <t>元标准给予全额资助</t>
    </r>
  </si>
  <si>
    <r>
      <rPr>
        <sz val="16"/>
        <rFont val="方正仿宋_GBK"/>
        <charset val="134"/>
      </rPr>
      <t>预计为</t>
    </r>
    <r>
      <rPr>
        <sz val="16"/>
        <rFont val="Times New Roman"/>
        <charset val="134"/>
      </rPr>
      <t>4.5</t>
    </r>
    <r>
      <rPr>
        <sz val="16"/>
        <rFont val="方正仿宋_GBK"/>
        <charset val="134"/>
      </rPr>
      <t>万人脱贫人口和监测对象每人资助参保渝快保。</t>
    </r>
  </si>
  <si>
    <r>
      <rPr>
        <sz val="16"/>
        <rFont val="Times New Roman"/>
        <charset val="134"/>
      </rPr>
      <t>4.5</t>
    </r>
    <r>
      <rPr>
        <sz val="16"/>
        <rFont val="方正仿宋_GBK"/>
        <charset val="134"/>
      </rPr>
      <t>万人</t>
    </r>
  </si>
  <si>
    <t>脱贫人口和监测对象</t>
  </si>
  <si>
    <t>一年</t>
  </si>
  <si>
    <t>促进脱贫人口和监测对象参保，享受商保。</t>
  </si>
  <si>
    <t>可享受保险报销。</t>
  </si>
  <si>
    <t>许令</t>
  </si>
  <si>
    <r>
      <rPr>
        <sz val="16"/>
        <rFont val="方正仿宋_GBK"/>
        <charset val="134"/>
      </rPr>
      <t>城口县</t>
    </r>
    <r>
      <rPr>
        <sz val="16"/>
        <rFont val="Times New Roman"/>
        <charset val="134"/>
      </rPr>
      <t>2024</t>
    </r>
    <r>
      <rPr>
        <sz val="16"/>
        <rFont val="方正仿宋_GBK"/>
        <charset val="134"/>
      </rPr>
      <t>年雨露计划项目</t>
    </r>
  </si>
  <si>
    <r>
      <rPr>
        <sz val="16"/>
        <rFont val="方正仿宋_GBK"/>
        <charset val="134"/>
      </rPr>
      <t>享受</t>
    </r>
    <r>
      <rPr>
        <sz val="16"/>
        <rFont val="Times New Roman"/>
        <charset val="134"/>
      </rPr>
      <t>“</t>
    </r>
    <r>
      <rPr>
        <sz val="16"/>
        <rFont val="方正仿宋_GBK"/>
        <charset val="134"/>
      </rPr>
      <t>雨露计划</t>
    </r>
    <r>
      <rPr>
        <sz val="16"/>
        <rFont val="Times New Roman"/>
        <charset val="134"/>
      </rPr>
      <t>”</t>
    </r>
    <r>
      <rPr>
        <sz val="16"/>
        <rFont val="方正仿宋_GBK"/>
        <charset val="134"/>
      </rPr>
      <t>职业教育补助</t>
    </r>
  </si>
  <si>
    <r>
      <rPr>
        <sz val="16"/>
        <rFont val="方正仿宋_GBK"/>
        <charset val="134"/>
      </rPr>
      <t>对有子女接受中、高等职业教育的脱贫户或监测户家庭进行教育补助。引导</t>
    </r>
    <r>
      <rPr>
        <sz val="16"/>
        <rFont val="Times New Roman"/>
        <charset val="134"/>
      </rPr>
      <t>1900</t>
    </r>
    <r>
      <rPr>
        <sz val="16"/>
        <rFont val="方正仿宋_GBK"/>
        <charset val="134"/>
      </rPr>
      <t>余名学生接受职业教育。</t>
    </r>
  </si>
  <si>
    <r>
      <rPr>
        <sz val="16"/>
        <rFont val="方正仿宋_GBK"/>
        <charset val="134"/>
      </rPr>
      <t>通过对有子女接受中、高等职业教育的脱贫户或监测户家庭进行教育补助。引导</t>
    </r>
    <r>
      <rPr>
        <sz val="16"/>
        <rFont val="Times New Roman"/>
        <charset val="134"/>
      </rPr>
      <t>1900</t>
    </r>
    <r>
      <rPr>
        <sz val="16"/>
        <rFont val="方正仿宋_GBK"/>
        <charset val="134"/>
      </rPr>
      <t>余名学生接受职业教育，减少家庭教育支出。其中脱贫户</t>
    </r>
    <r>
      <rPr>
        <sz val="16"/>
        <rFont val="Times New Roman"/>
        <charset val="134"/>
      </rPr>
      <t>1799</t>
    </r>
    <r>
      <rPr>
        <sz val="16"/>
        <rFont val="方正仿宋_GBK"/>
        <charset val="134"/>
      </rPr>
      <t>户、监测户</t>
    </r>
    <r>
      <rPr>
        <sz val="16"/>
        <rFont val="Times New Roman"/>
        <charset val="134"/>
      </rPr>
      <t>102</t>
    </r>
    <r>
      <rPr>
        <sz val="16"/>
        <rFont val="方正仿宋_GBK"/>
        <charset val="134"/>
      </rPr>
      <t>户</t>
    </r>
  </si>
  <si>
    <r>
      <rPr>
        <sz val="16"/>
        <rFont val="方正仿宋_GBK"/>
        <charset val="134"/>
      </rPr>
      <t>直接补助到</t>
    </r>
    <r>
      <rPr>
        <sz val="16"/>
        <rFont val="Times New Roman"/>
        <charset val="134"/>
      </rPr>
      <t>1900</t>
    </r>
    <r>
      <rPr>
        <sz val="16"/>
        <rFont val="方正仿宋_GBK"/>
        <charset val="134"/>
      </rPr>
      <t>余名学生，人均补助</t>
    </r>
    <r>
      <rPr>
        <sz val="16"/>
        <rFont val="Times New Roman"/>
        <charset val="134"/>
      </rPr>
      <t>3000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t>
    </r>
  </si>
  <si>
    <r>
      <rPr>
        <sz val="16"/>
        <rFont val="方正仿宋_GBK"/>
        <charset val="134"/>
      </rPr>
      <t>补助</t>
    </r>
    <r>
      <rPr>
        <sz val="16"/>
        <rFont val="Times New Roman"/>
        <charset val="134"/>
      </rPr>
      <t>1900</t>
    </r>
    <r>
      <rPr>
        <sz val="16"/>
        <rFont val="方正仿宋_GBK"/>
        <charset val="134"/>
      </rPr>
      <t>余人</t>
    </r>
  </si>
  <si>
    <r>
      <rPr>
        <sz val="16"/>
        <rFont val="方正仿宋_GBK"/>
        <charset val="134"/>
      </rPr>
      <t>补助资金发放及时率</t>
    </r>
    <r>
      <rPr>
        <sz val="16"/>
        <rFont val="Times New Roman"/>
        <charset val="134"/>
      </rPr>
      <t>100%</t>
    </r>
  </si>
  <si>
    <r>
      <rPr>
        <sz val="16"/>
        <rFont val="Times New Roman"/>
        <charset val="134"/>
      </rPr>
      <t>3000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t>
    </r>
  </si>
  <si>
    <t>通过教育补助，减少接受中、高等职业教育的脱贫户或监测户家庭教育支出。通过职业教育，提升职业技能，促进就业增收。</t>
  </si>
  <si>
    <t>通过职业教育，提升职业技能，促进就业增收</t>
  </si>
  <si>
    <r>
      <rPr>
        <sz val="16"/>
        <rFont val="Times New Roman"/>
        <charset val="134"/>
      </rPr>
      <t>1900</t>
    </r>
    <r>
      <rPr>
        <sz val="16"/>
        <rFont val="方正仿宋_GBK"/>
        <charset val="134"/>
      </rPr>
      <t>余人</t>
    </r>
  </si>
  <si>
    <r>
      <rPr>
        <sz val="16"/>
        <rFont val="方正仿宋_GBK"/>
        <charset val="134"/>
      </rPr>
      <t>城口县</t>
    </r>
    <r>
      <rPr>
        <sz val="16"/>
        <rFont val="Times New Roman"/>
        <charset val="134"/>
      </rPr>
      <t>2024</t>
    </r>
    <r>
      <rPr>
        <sz val="16"/>
        <rFont val="方正仿宋_GBK"/>
        <charset val="134"/>
      </rPr>
      <t>年项目管理费</t>
    </r>
  </si>
  <si>
    <t>项目管理费</t>
  </si>
  <si>
    <t>项目管理费主要用于项目前期设计、评审、招标、监理以及验收等与项目管理相关的支出。</t>
  </si>
  <si>
    <t>规范衔接资金项目管理，促进资金使用绩效</t>
  </si>
  <si>
    <r>
      <rPr>
        <sz val="16"/>
        <rFont val="方正仿宋_GBK"/>
        <charset val="134"/>
      </rPr>
      <t>按照</t>
    </r>
    <r>
      <rPr>
        <sz val="16"/>
        <rFont val="Times New Roman"/>
        <charset val="134"/>
      </rPr>
      <t>1%</t>
    </r>
    <r>
      <rPr>
        <sz val="16"/>
        <rFont val="方正仿宋_GBK"/>
        <charset val="134"/>
      </rPr>
      <t>的标准在市级以上衔接资金中提取，县级资金中根据需要按适当比例提取</t>
    </r>
  </si>
  <si>
    <t>促进衔接资金项目规范管理</t>
  </si>
  <si>
    <r>
      <rPr>
        <sz val="16"/>
        <rFont val="方正仿宋_GBK"/>
        <charset val="134"/>
      </rPr>
      <t>受益脱贫户</t>
    </r>
    <r>
      <rPr>
        <sz val="16"/>
        <rFont val="Times New Roman"/>
        <charset val="134"/>
      </rPr>
      <t>4.4</t>
    </r>
    <r>
      <rPr>
        <sz val="16"/>
        <rFont val="方正仿宋_GBK"/>
        <charset val="134"/>
      </rPr>
      <t>万人</t>
    </r>
  </si>
  <si>
    <r>
      <rPr>
        <sz val="16"/>
        <rFont val="方正仿宋_GBK"/>
        <charset val="134"/>
      </rPr>
      <t>使用年限约</t>
    </r>
    <r>
      <rPr>
        <sz val="16"/>
        <rFont val="Times New Roman"/>
        <charset val="134"/>
      </rPr>
      <t>1</t>
    </r>
    <r>
      <rPr>
        <sz val="16"/>
        <rFont val="方正仿宋_GBK"/>
        <charset val="134"/>
      </rPr>
      <t>年</t>
    </r>
  </si>
  <si>
    <r>
      <rPr>
        <sz val="16"/>
        <rFont val="方正仿宋_GBK"/>
        <charset val="134"/>
      </rPr>
      <t>受益群众满意度≧</t>
    </r>
    <r>
      <rPr>
        <sz val="16"/>
        <rFont val="Times New Roman"/>
        <charset val="134"/>
      </rPr>
      <t>95%</t>
    </r>
  </si>
  <si>
    <r>
      <rPr>
        <sz val="16"/>
        <rFont val="方正仿宋_GBK"/>
        <charset val="134"/>
      </rPr>
      <t>全县</t>
    </r>
    <r>
      <rPr>
        <sz val="16"/>
        <rFont val="Times New Roman"/>
        <charset val="134"/>
      </rPr>
      <t>1.1</t>
    </r>
    <r>
      <rPr>
        <sz val="16"/>
        <rFont val="方正仿宋_GBK"/>
        <charset val="134"/>
      </rPr>
      <t>万户脱贫户</t>
    </r>
  </si>
  <si>
    <r>
      <rPr>
        <sz val="16"/>
        <rFont val="方正仿宋_GBK"/>
        <charset val="134"/>
      </rPr>
      <t>城口县</t>
    </r>
    <r>
      <rPr>
        <sz val="16"/>
        <rFont val="Times New Roman"/>
        <charset val="134"/>
      </rPr>
      <t>2024</t>
    </r>
    <r>
      <rPr>
        <sz val="16"/>
        <rFont val="方正仿宋_GBK"/>
        <charset val="134"/>
      </rPr>
      <t>年消费帮扶项目</t>
    </r>
  </si>
  <si>
    <r>
      <rPr>
        <sz val="16"/>
        <rFont val="方正仿宋_GBK"/>
        <charset val="134"/>
      </rPr>
      <t>为推进全县消费帮扶工作，通过会展推介、产销对接、产品包装、滞销消纳、</t>
    </r>
    <r>
      <rPr>
        <sz val="16"/>
        <rFont val="Times New Roman"/>
        <charset val="134"/>
      </rPr>
      <t>“</t>
    </r>
    <r>
      <rPr>
        <sz val="16"/>
        <rFont val="方正仿宋_GBK"/>
        <charset val="134"/>
      </rPr>
      <t>三专</t>
    </r>
    <r>
      <rPr>
        <sz val="16"/>
        <rFont val="Times New Roman"/>
        <charset val="134"/>
      </rPr>
      <t>”</t>
    </r>
    <r>
      <rPr>
        <sz val="16"/>
        <rFont val="方正仿宋_GBK"/>
        <charset val="134"/>
      </rPr>
      <t>建设及运营、兑现物流补贴、公益性农产品市场建设、农贸市场改造等工作，拓宽全县消费帮扶产品销售渠道</t>
    </r>
  </si>
  <si>
    <t>全县范围</t>
  </si>
  <si>
    <r>
      <rPr>
        <sz val="16"/>
        <rFont val="方正仿宋_GBK"/>
        <charset val="134"/>
      </rPr>
      <t>开展消费帮扶工作，销售农特产品</t>
    </r>
    <r>
      <rPr>
        <sz val="16"/>
        <rFont val="Times New Roman"/>
        <charset val="134"/>
      </rPr>
      <t>8000</t>
    </r>
    <r>
      <rPr>
        <sz val="16"/>
        <rFont val="方正仿宋_GBK"/>
        <charset val="134"/>
      </rPr>
      <t>万元，促进</t>
    </r>
    <r>
      <rPr>
        <sz val="16"/>
        <rFont val="Times New Roman"/>
        <charset val="134"/>
      </rPr>
      <t>1000</t>
    </r>
    <r>
      <rPr>
        <sz val="16"/>
        <rFont val="方正仿宋_GBK"/>
        <charset val="134"/>
      </rPr>
      <t>户增收及特色产业持续发展</t>
    </r>
  </si>
  <si>
    <r>
      <rPr>
        <sz val="16"/>
        <rFont val="方正仿宋_GBK"/>
        <charset val="134"/>
      </rPr>
      <t>通过销售群众产品、流转土地、吸纳务工、固定分红等形式，带动</t>
    </r>
    <r>
      <rPr>
        <sz val="16"/>
        <rFont val="Times New Roman"/>
        <charset val="134"/>
      </rPr>
      <t>1000</t>
    </r>
    <r>
      <rPr>
        <sz val="16"/>
        <rFont val="方正仿宋_GBK"/>
        <charset val="134"/>
      </rPr>
      <t>户农户增收</t>
    </r>
    <r>
      <rPr>
        <sz val="16"/>
        <rFont val="Times New Roman"/>
        <charset val="134"/>
      </rPr>
      <t>1000</t>
    </r>
    <r>
      <rPr>
        <sz val="16"/>
        <rFont val="方正仿宋_GBK"/>
        <charset val="134"/>
      </rPr>
      <t>元以上。</t>
    </r>
  </si>
  <si>
    <r>
      <rPr>
        <sz val="16"/>
        <rFont val="方正仿宋_GBK"/>
        <charset val="134"/>
      </rPr>
      <t>完成消费帮扶销售城口县农特产品</t>
    </r>
    <r>
      <rPr>
        <sz val="16"/>
        <rFont val="Times New Roman"/>
        <charset val="134"/>
      </rPr>
      <t>8000</t>
    </r>
    <r>
      <rPr>
        <sz val="16"/>
        <rFont val="方正仿宋_GBK"/>
        <charset val="134"/>
      </rPr>
      <t>万元以上</t>
    </r>
  </si>
  <si>
    <r>
      <rPr>
        <sz val="16"/>
        <rFont val="方正仿宋_GBK"/>
        <charset val="134"/>
      </rPr>
      <t>消费帮扶采购</t>
    </r>
    <r>
      <rPr>
        <sz val="16"/>
        <rFont val="Times New Roman"/>
        <charset val="134"/>
      </rPr>
      <t>≥8000</t>
    </r>
    <r>
      <rPr>
        <sz val="16"/>
        <rFont val="方正仿宋_GBK"/>
        <charset val="134"/>
      </rPr>
      <t>万元</t>
    </r>
  </si>
  <si>
    <r>
      <rPr>
        <sz val="16"/>
        <rFont val="方正仿宋_GBK"/>
        <charset val="134"/>
      </rPr>
      <t>补助标准</t>
    </r>
    <r>
      <rPr>
        <sz val="16"/>
        <rFont val="Times New Roman"/>
        <charset val="134"/>
      </rPr>
      <t>≤50%</t>
    </r>
    <r>
      <rPr>
        <sz val="16"/>
        <rFont val="方正仿宋_GBK"/>
        <charset val="134"/>
      </rPr>
      <t>总投资</t>
    </r>
  </si>
  <si>
    <r>
      <rPr>
        <sz val="16"/>
        <rFont val="方正仿宋_GBK"/>
        <charset val="134"/>
      </rPr>
      <t>带动</t>
    </r>
    <r>
      <rPr>
        <sz val="16"/>
        <rFont val="Times New Roman"/>
        <charset val="134"/>
      </rPr>
      <t>1000</t>
    </r>
    <r>
      <rPr>
        <sz val="16"/>
        <rFont val="方正仿宋_GBK"/>
        <charset val="134"/>
      </rPr>
      <t>户农户增收</t>
    </r>
    <r>
      <rPr>
        <sz val="16"/>
        <rFont val="Times New Roman"/>
        <charset val="134"/>
      </rPr>
      <t>1000</t>
    </r>
    <r>
      <rPr>
        <sz val="16"/>
        <rFont val="方正仿宋_GBK"/>
        <charset val="134"/>
      </rPr>
      <t>元以上</t>
    </r>
  </si>
  <si>
    <r>
      <rPr>
        <sz val="16"/>
        <rFont val="方正仿宋_GBK"/>
        <charset val="134"/>
      </rPr>
      <t>受益人口</t>
    </r>
    <r>
      <rPr>
        <sz val="16"/>
        <rFont val="Times New Roman"/>
        <charset val="134"/>
      </rPr>
      <t>≥1000</t>
    </r>
    <r>
      <rPr>
        <sz val="16"/>
        <rFont val="方正仿宋_GBK"/>
        <charset val="134"/>
      </rPr>
      <t>人</t>
    </r>
  </si>
  <si>
    <r>
      <rPr>
        <sz val="16"/>
        <rFont val="方正仿宋_GBK"/>
        <charset val="134"/>
      </rPr>
      <t>正常运行年限</t>
    </r>
    <r>
      <rPr>
        <sz val="16"/>
        <rFont val="Times New Roman"/>
        <charset val="134"/>
      </rPr>
      <t>≥1</t>
    </r>
    <r>
      <rPr>
        <sz val="16"/>
        <rFont val="方正仿宋_GBK"/>
        <charset val="134"/>
      </rPr>
      <t>年</t>
    </r>
  </si>
  <si>
    <t>李海军</t>
  </si>
  <si>
    <r>
      <rPr>
        <sz val="16"/>
        <rFont val="方正仿宋_GBK"/>
        <charset val="134"/>
      </rPr>
      <t>城口县</t>
    </r>
    <r>
      <rPr>
        <sz val="16"/>
        <rFont val="Times New Roman"/>
        <charset val="134"/>
      </rPr>
      <t>2024</t>
    </r>
    <r>
      <rPr>
        <sz val="16"/>
        <rFont val="方正仿宋_GBK"/>
        <charset val="134"/>
      </rPr>
      <t>年大巴山森林人家融资担保贷款贴息及森林人家奖补项目</t>
    </r>
  </si>
  <si>
    <t>新型经营主体贷款贴息</t>
  </si>
  <si>
    <t>用于发展乡村旅游产业大巴山森林人家新建、改建、运营融资贷款贴息及森林人家、民宿星级奖补。</t>
  </si>
  <si>
    <r>
      <rPr>
        <sz val="16"/>
        <rFont val="方正仿宋_GBK"/>
        <charset val="134"/>
      </rPr>
      <t>全县</t>
    </r>
    <r>
      <rPr>
        <sz val="16"/>
        <rFont val="Times New Roman"/>
        <charset val="134"/>
      </rPr>
      <t>25</t>
    </r>
    <r>
      <rPr>
        <sz val="16"/>
        <rFont val="方正仿宋_GBK"/>
        <charset val="134"/>
      </rPr>
      <t>个乡镇街道</t>
    </r>
  </si>
  <si>
    <r>
      <rPr>
        <sz val="16"/>
        <rFont val="方正仿宋_GBK"/>
        <charset val="134"/>
      </rPr>
      <t>农户稳定增收，带动农民就业，撬动社会投资，发展大巴山森林人家</t>
    </r>
    <r>
      <rPr>
        <sz val="16"/>
        <rFont val="Times New Roman"/>
        <charset val="134"/>
      </rPr>
      <t>100</t>
    </r>
    <r>
      <rPr>
        <sz val="16"/>
        <rFont val="方正仿宋_GBK"/>
        <charset val="134"/>
      </rPr>
      <t>家以上，促进乡村旅游发展。</t>
    </r>
  </si>
  <si>
    <r>
      <rPr>
        <sz val="16"/>
        <rFont val="方正仿宋_GBK"/>
        <charset val="134"/>
      </rPr>
      <t>带动</t>
    </r>
    <r>
      <rPr>
        <sz val="16"/>
        <rFont val="Times New Roman"/>
        <charset val="134"/>
      </rPr>
      <t>300</t>
    </r>
    <r>
      <rPr>
        <sz val="16"/>
        <rFont val="方正仿宋_GBK"/>
        <charset val="134"/>
      </rPr>
      <t>户脱贫户户均增收</t>
    </r>
    <r>
      <rPr>
        <sz val="16"/>
        <rFont val="Times New Roman"/>
        <charset val="134"/>
      </rPr>
      <t>1000</t>
    </r>
    <r>
      <rPr>
        <sz val="16"/>
        <rFont val="方正仿宋_GBK"/>
        <charset val="134"/>
      </rPr>
      <t>元以上。</t>
    </r>
  </si>
  <si>
    <r>
      <rPr>
        <sz val="16"/>
        <rFont val="方正仿宋_GBK"/>
        <charset val="134"/>
      </rPr>
      <t>用于发展乡村旅游产业大巴山森林人家新建、改建、运营不低于</t>
    </r>
    <r>
      <rPr>
        <sz val="16"/>
        <rFont val="Times New Roman"/>
        <charset val="134"/>
      </rPr>
      <t>50</t>
    </r>
    <r>
      <rPr>
        <sz val="16"/>
        <rFont val="方正仿宋_GBK"/>
        <charset val="134"/>
      </rPr>
      <t>家</t>
    </r>
  </si>
  <si>
    <r>
      <rPr>
        <sz val="16"/>
        <rFont val="方正仿宋_GBK"/>
        <charset val="134"/>
      </rPr>
      <t>发展森林人家</t>
    </r>
    <r>
      <rPr>
        <sz val="16"/>
        <rFont val="Times New Roman"/>
        <charset val="134"/>
      </rPr>
      <t>≥100</t>
    </r>
    <r>
      <rPr>
        <sz val="16"/>
        <rFont val="方正仿宋_GBK"/>
        <charset val="134"/>
      </rPr>
      <t>家</t>
    </r>
  </si>
  <si>
    <r>
      <rPr>
        <sz val="16"/>
        <rFont val="方正仿宋_GBK"/>
        <charset val="134"/>
      </rPr>
      <t>补助资金</t>
    </r>
    <r>
      <rPr>
        <sz val="16"/>
        <rFont val="Times New Roman"/>
        <charset val="134"/>
      </rPr>
      <t>≤7.1</t>
    </r>
    <r>
      <rPr>
        <sz val="16"/>
        <rFont val="方正仿宋_GBK"/>
        <charset val="134"/>
      </rPr>
      <t>万元</t>
    </r>
    <r>
      <rPr>
        <sz val="16"/>
        <rFont val="Times New Roman"/>
        <charset val="134"/>
      </rPr>
      <t>/</t>
    </r>
    <r>
      <rPr>
        <sz val="16"/>
        <rFont val="方正仿宋_GBK"/>
        <charset val="134"/>
      </rPr>
      <t>户</t>
    </r>
    <r>
      <rPr>
        <sz val="16"/>
        <rFont val="Times New Roman"/>
        <charset val="134"/>
      </rPr>
      <t>.</t>
    </r>
    <r>
      <rPr>
        <sz val="16"/>
        <rFont val="方正仿宋_GBK"/>
        <charset val="134"/>
      </rPr>
      <t>年</t>
    </r>
  </si>
  <si>
    <r>
      <rPr>
        <sz val="16"/>
        <rFont val="方正仿宋_GBK"/>
        <charset val="134"/>
      </rPr>
      <t>带动</t>
    </r>
    <r>
      <rPr>
        <sz val="16"/>
        <rFont val="Times New Roman"/>
        <charset val="134"/>
      </rPr>
      <t>300</t>
    </r>
    <r>
      <rPr>
        <sz val="16"/>
        <rFont val="方正仿宋_GBK"/>
        <charset val="134"/>
      </rPr>
      <t>户脱贫户户均增收</t>
    </r>
    <r>
      <rPr>
        <sz val="16"/>
        <rFont val="Times New Roman"/>
        <charset val="134"/>
      </rPr>
      <t>1000</t>
    </r>
    <r>
      <rPr>
        <sz val="16"/>
        <rFont val="方正仿宋_GBK"/>
        <charset val="134"/>
      </rPr>
      <t>元以上</t>
    </r>
  </si>
  <si>
    <r>
      <rPr>
        <sz val="16"/>
        <rFont val="方正仿宋_GBK"/>
        <charset val="134"/>
      </rPr>
      <t>受益人口</t>
    </r>
    <r>
      <rPr>
        <sz val="16"/>
        <rFont val="Times New Roman"/>
        <charset val="134"/>
      </rPr>
      <t>≥300</t>
    </r>
    <r>
      <rPr>
        <sz val="16"/>
        <rFont val="方正仿宋_GBK"/>
        <charset val="134"/>
      </rPr>
      <t>人</t>
    </r>
  </si>
  <si>
    <t>毕飞</t>
  </si>
  <si>
    <t>城口县坪坝镇场镇供水改造工程</t>
  </si>
  <si>
    <r>
      <rPr>
        <sz val="16"/>
        <rFont val="方正仿宋_GBK"/>
        <charset val="134"/>
      </rPr>
      <t>安装水厂进水流量水质监测设备</t>
    </r>
    <r>
      <rPr>
        <sz val="16"/>
        <rFont val="Times New Roman"/>
        <charset val="134"/>
      </rPr>
      <t>1</t>
    </r>
    <r>
      <rPr>
        <sz val="16"/>
        <rFont val="方正仿宋_GBK"/>
        <charset val="134"/>
      </rPr>
      <t>台，将坪坝水厂供水范围内的机械水表升级更换为物联网智能水表</t>
    </r>
    <r>
      <rPr>
        <sz val="16"/>
        <rFont val="Times New Roman"/>
        <charset val="134"/>
      </rPr>
      <t>1500</t>
    </r>
    <r>
      <rPr>
        <sz val="16"/>
        <rFont val="方正仿宋_GBK"/>
        <charset val="134"/>
      </rPr>
      <t>只，达到用水量的在线监测和远程抄表，安装智能化系统</t>
    </r>
    <r>
      <rPr>
        <sz val="16"/>
        <rFont val="Times New Roman"/>
        <charset val="134"/>
      </rPr>
      <t>1</t>
    </r>
    <r>
      <rPr>
        <sz val="16"/>
        <rFont val="方正仿宋_GBK"/>
        <charset val="134"/>
      </rPr>
      <t>套及其附属设施设备，实现水厂从进水、制水、输水的全过程自动化管理。</t>
    </r>
  </si>
  <si>
    <t>坪坝镇场镇</t>
  </si>
  <si>
    <r>
      <rPr>
        <sz val="16"/>
        <rFont val="方正仿宋_GBK"/>
        <charset val="134"/>
      </rPr>
      <t>通过项目实施，改善约</t>
    </r>
    <r>
      <rPr>
        <sz val="16"/>
        <rFont val="Times New Roman"/>
        <charset val="134"/>
      </rPr>
      <t>1500</t>
    </r>
    <r>
      <rPr>
        <sz val="16"/>
        <rFont val="方正仿宋_GBK"/>
        <charset val="134"/>
      </rPr>
      <t>户居民的供水保障问题，确保饮水安全到户，不断提高供水保障能力，其中：脱贫人口</t>
    </r>
    <r>
      <rPr>
        <sz val="16"/>
        <rFont val="Times New Roman"/>
        <charset val="134"/>
      </rPr>
      <t>110</t>
    </r>
    <r>
      <rPr>
        <sz val="16"/>
        <rFont val="方正仿宋_GBK"/>
        <charset val="134"/>
      </rPr>
      <t>余人。</t>
    </r>
  </si>
  <si>
    <r>
      <rPr>
        <sz val="16"/>
        <rFont val="方正仿宋_GBK"/>
        <charset val="134"/>
      </rPr>
      <t>一、群众参与：</t>
    </r>
    <r>
      <rPr>
        <sz val="16"/>
        <rFont val="Times New Roman"/>
        <charset val="134"/>
      </rPr>
      <t>1500</t>
    </r>
    <r>
      <rPr>
        <sz val="16"/>
        <rFont val="方正仿宋_GBK"/>
        <charset val="134"/>
      </rPr>
      <t>户群众参与项目前期申报。</t>
    </r>
    <r>
      <rPr>
        <sz val="16"/>
        <rFont val="Times New Roman"/>
        <charset val="134"/>
      </rPr>
      <t xml:space="preserve">                    </t>
    </r>
    <r>
      <rPr>
        <sz val="16"/>
        <rFont val="方正仿宋_GBK"/>
        <charset val="134"/>
      </rPr>
      <t>二、利益联结机制：项目实施中，提务工岗位</t>
    </r>
    <r>
      <rPr>
        <sz val="16"/>
        <rFont val="Times New Roman"/>
        <charset val="134"/>
      </rPr>
      <t>10</t>
    </r>
    <r>
      <rPr>
        <sz val="16"/>
        <rFont val="方正仿宋_GBK"/>
        <charset val="134"/>
      </rPr>
      <t>个，人均增收</t>
    </r>
    <r>
      <rPr>
        <sz val="16"/>
        <rFont val="Times New Roman"/>
        <charset val="134"/>
      </rPr>
      <t>1000</t>
    </r>
    <r>
      <rPr>
        <sz val="16"/>
        <rFont val="方正仿宋_GBK"/>
        <charset val="134"/>
      </rPr>
      <t>元。</t>
    </r>
    <r>
      <rPr>
        <sz val="16"/>
        <rFont val="Times New Roman"/>
        <charset val="134"/>
      </rPr>
      <t>2</t>
    </r>
    <r>
      <rPr>
        <sz val="16"/>
        <rFont val="方正仿宋_GBK"/>
        <charset val="134"/>
      </rPr>
      <t>、改善</t>
    </r>
    <r>
      <rPr>
        <sz val="16"/>
        <rFont val="Times New Roman"/>
        <charset val="134"/>
      </rPr>
      <t>1500</t>
    </r>
    <r>
      <rPr>
        <sz val="16"/>
        <rFont val="方正仿宋_GBK"/>
        <charset val="134"/>
      </rPr>
      <t>户居民供水。</t>
    </r>
  </si>
  <si>
    <r>
      <rPr>
        <sz val="16"/>
        <rFont val="方正仿宋_GBK"/>
        <charset val="134"/>
      </rPr>
      <t>升级更换物联网智能水表</t>
    </r>
    <r>
      <rPr>
        <sz val="16"/>
        <rFont val="Times New Roman"/>
        <charset val="134"/>
      </rPr>
      <t>1500</t>
    </r>
    <r>
      <rPr>
        <sz val="16"/>
        <rFont val="方正仿宋_GBK"/>
        <charset val="134"/>
      </rPr>
      <t>只</t>
    </r>
  </si>
  <si>
    <r>
      <rPr>
        <sz val="16"/>
        <rFont val="方正仿宋_GBK"/>
        <charset val="134"/>
      </rPr>
      <t>项目完工及时率：</t>
    </r>
    <r>
      <rPr>
        <sz val="16"/>
        <rFont val="Times New Roman"/>
        <charset val="134"/>
      </rPr>
      <t>100%</t>
    </r>
  </si>
  <si>
    <t>提升水厂管理水平，降低水厂运行能耗，提高供水保障率和水费收缴率</t>
  </si>
  <si>
    <r>
      <rPr>
        <sz val="16"/>
        <rFont val="方正仿宋_GBK"/>
        <charset val="134"/>
      </rPr>
      <t>受益人口</t>
    </r>
    <r>
      <rPr>
        <sz val="16"/>
        <rFont val="Times New Roman"/>
        <charset val="134"/>
      </rPr>
      <t>6000</t>
    </r>
    <r>
      <rPr>
        <sz val="16"/>
        <rFont val="方正仿宋_GBK"/>
        <charset val="134"/>
      </rPr>
      <t>人</t>
    </r>
  </si>
  <si>
    <r>
      <rPr>
        <sz val="16"/>
        <rFont val="方正仿宋_GBK"/>
        <charset val="134"/>
      </rPr>
      <t>使用年限</t>
    </r>
    <r>
      <rPr>
        <sz val="16"/>
        <rFont val="Times New Roman"/>
        <charset val="134"/>
      </rPr>
      <t>≥15</t>
    </r>
    <r>
      <rPr>
        <sz val="16"/>
        <rFont val="方正仿宋_GBK"/>
        <charset val="134"/>
      </rPr>
      <t>年。</t>
    </r>
  </si>
  <si>
    <t>杨华良</t>
  </si>
  <si>
    <t>城口县庙坝镇场镇供水改造工程</t>
  </si>
  <si>
    <r>
      <rPr>
        <sz val="16"/>
        <rFont val="方正仿宋_GBK"/>
        <charset val="134"/>
      </rPr>
      <t>安装水厂进水流量水质监测设备</t>
    </r>
    <r>
      <rPr>
        <sz val="16"/>
        <rFont val="Times New Roman"/>
        <charset val="134"/>
      </rPr>
      <t>1</t>
    </r>
    <r>
      <rPr>
        <sz val="16"/>
        <rFont val="方正仿宋_GBK"/>
        <charset val="134"/>
      </rPr>
      <t>台，将庙坝水厂供水范围内的机械水表升级更换为物联网智能水表</t>
    </r>
    <r>
      <rPr>
        <sz val="16"/>
        <rFont val="Times New Roman"/>
        <charset val="134"/>
      </rPr>
      <t>1500</t>
    </r>
    <r>
      <rPr>
        <sz val="16"/>
        <rFont val="方正仿宋_GBK"/>
        <charset val="134"/>
      </rPr>
      <t>只，达到用水量的在线监测和远程抄表，安装智能化系统</t>
    </r>
    <r>
      <rPr>
        <sz val="16"/>
        <rFont val="Times New Roman"/>
        <charset val="134"/>
      </rPr>
      <t>1</t>
    </r>
    <r>
      <rPr>
        <sz val="16"/>
        <rFont val="方正仿宋_GBK"/>
        <charset val="134"/>
      </rPr>
      <t>套及其附属设施设备，实现水厂从进水、制水、输水的全过程自动化管理。</t>
    </r>
  </si>
  <si>
    <r>
      <rPr>
        <sz val="16"/>
        <rFont val="方正仿宋_GBK"/>
        <charset val="134"/>
      </rPr>
      <t>通过项目实施，改善约</t>
    </r>
    <r>
      <rPr>
        <sz val="16"/>
        <rFont val="Times New Roman"/>
        <charset val="134"/>
      </rPr>
      <t>1500</t>
    </r>
    <r>
      <rPr>
        <sz val="16"/>
        <rFont val="方正仿宋_GBK"/>
        <charset val="134"/>
      </rPr>
      <t>户居民的供水保障问题，确保饮水安全到户，不断提高供水保障能力，其中：脱贫人口</t>
    </r>
    <r>
      <rPr>
        <sz val="16"/>
        <rFont val="Times New Roman"/>
        <charset val="134"/>
      </rPr>
      <t>130</t>
    </r>
    <r>
      <rPr>
        <sz val="16"/>
        <rFont val="方正仿宋_GBK"/>
        <charset val="134"/>
      </rPr>
      <t>余人。</t>
    </r>
  </si>
  <si>
    <r>
      <rPr>
        <sz val="16"/>
        <rFont val="方正仿宋_GBK"/>
        <charset val="134"/>
      </rPr>
      <t>城口县</t>
    </r>
    <r>
      <rPr>
        <sz val="16"/>
        <rFont val="Times New Roman"/>
        <charset val="134"/>
      </rPr>
      <t>2024</t>
    </r>
    <r>
      <rPr>
        <sz val="16"/>
        <rFont val="方正仿宋_GBK"/>
        <charset val="134"/>
      </rPr>
      <t>年高观镇智慧人饮项目</t>
    </r>
  </si>
  <si>
    <r>
      <rPr>
        <sz val="16"/>
        <rFont val="方正仿宋_GBK"/>
        <charset val="134"/>
      </rPr>
      <t>安装水厂进水流量水质监测设备</t>
    </r>
    <r>
      <rPr>
        <sz val="16"/>
        <rFont val="Times New Roman"/>
        <charset val="134"/>
      </rPr>
      <t>1</t>
    </r>
    <r>
      <rPr>
        <sz val="16"/>
        <rFont val="方正仿宋_GBK"/>
        <charset val="134"/>
      </rPr>
      <t>台，将高观水厂供水范围内的机械水表升级更换为物联网智能水表</t>
    </r>
    <r>
      <rPr>
        <sz val="16"/>
        <rFont val="Times New Roman"/>
        <charset val="134"/>
      </rPr>
      <t>1800</t>
    </r>
    <r>
      <rPr>
        <sz val="16"/>
        <rFont val="方正仿宋_GBK"/>
        <charset val="134"/>
      </rPr>
      <t>只，达到用水量的在线监测和远程抄表，安装智能化系统</t>
    </r>
    <r>
      <rPr>
        <sz val="16"/>
        <rFont val="Times New Roman"/>
        <charset val="134"/>
      </rPr>
      <t>1</t>
    </r>
    <r>
      <rPr>
        <sz val="16"/>
        <rFont val="方正仿宋_GBK"/>
        <charset val="134"/>
      </rPr>
      <t>套及其附属设施设备，实现水厂从进水、制水、输水的全过程自动化管理。</t>
    </r>
  </si>
  <si>
    <r>
      <rPr>
        <sz val="16"/>
        <rFont val="方正仿宋_GBK"/>
        <charset val="134"/>
      </rPr>
      <t>通过项目实施，改善约</t>
    </r>
    <r>
      <rPr>
        <sz val="16"/>
        <rFont val="Times New Roman"/>
        <charset val="134"/>
      </rPr>
      <t>1800</t>
    </r>
    <r>
      <rPr>
        <sz val="16"/>
        <rFont val="方正仿宋_GBK"/>
        <charset val="134"/>
      </rPr>
      <t>户居民的供水保障问题，确保饮水安全到户，不断提高供水保障能力，其中：脱贫人口</t>
    </r>
    <r>
      <rPr>
        <sz val="16"/>
        <rFont val="Times New Roman"/>
        <charset val="134"/>
      </rPr>
      <t>150</t>
    </r>
    <r>
      <rPr>
        <sz val="16"/>
        <rFont val="方正仿宋_GBK"/>
        <charset val="134"/>
      </rPr>
      <t>余人。</t>
    </r>
  </si>
  <si>
    <r>
      <rPr>
        <sz val="16"/>
        <rFont val="方正仿宋_GBK"/>
        <charset val="134"/>
      </rPr>
      <t>一、群众参与：</t>
    </r>
    <r>
      <rPr>
        <sz val="16"/>
        <rFont val="Times New Roman"/>
        <charset val="134"/>
      </rPr>
      <t>1800</t>
    </r>
    <r>
      <rPr>
        <sz val="16"/>
        <rFont val="方正仿宋_GBK"/>
        <charset val="134"/>
      </rPr>
      <t>户群众参与项目前期申报。</t>
    </r>
    <r>
      <rPr>
        <sz val="16"/>
        <rFont val="Times New Roman"/>
        <charset val="134"/>
      </rPr>
      <t xml:space="preserve">                    </t>
    </r>
    <r>
      <rPr>
        <sz val="16"/>
        <rFont val="方正仿宋_GBK"/>
        <charset val="134"/>
      </rPr>
      <t>二、利益联结机制：项目实施中，提务工岗位</t>
    </r>
    <r>
      <rPr>
        <sz val="16"/>
        <rFont val="Times New Roman"/>
        <charset val="134"/>
      </rPr>
      <t>10</t>
    </r>
    <r>
      <rPr>
        <sz val="16"/>
        <rFont val="方正仿宋_GBK"/>
        <charset val="134"/>
      </rPr>
      <t>个，人均增收</t>
    </r>
    <r>
      <rPr>
        <sz val="16"/>
        <rFont val="Times New Roman"/>
        <charset val="134"/>
      </rPr>
      <t>1000</t>
    </r>
    <r>
      <rPr>
        <sz val="16"/>
        <rFont val="方正仿宋_GBK"/>
        <charset val="134"/>
      </rPr>
      <t>元。</t>
    </r>
    <r>
      <rPr>
        <sz val="16"/>
        <rFont val="Times New Roman"/>
        <charset val="134"/>
      </rPr>
      <t>2</t>
    </r>
    <r>
      <rPr>
        <sz val="16"/>
        <rFont val="方正仿宋_GBK"/>
        <charset val="134"/>
      </rPr>
      <t>、改善</t>
    </r>
    <r>
      <rPr>
        <sz val="16"/>
        <rFont val="Times New Roman"/>
        <charset val="134"/>
      </rPr>
      <t>1800</t>
    </r>
    <r>
      <rPr>
        <sz val="16"/>
        <rFont val="方正仿宋_GBK"/>
        <charset val="134"/>
      </rPr>
      <t>户居民供水。</t>
    </r>
  </si>
  <si>
    <r>
      <rPr>
        <sz val="16"/>
        <rFont val="方正仿宋_GBK"/>
        <charset val="134"/>
      </rPr>
      <t>升级更换物联网智能水表</t>
    </r>
    <r>
      <rPr>
        <sz val="16"/>
        <rFont val="Times New Roman"/>
        <charset val="134"/>
      </rPr>
      <t>1800</t>
    </r>
    <r>
      <rPr>
        <sz val="16"/>
        <rFont val="方正仿宋_GBK"/>
        <charset val="134"/>
      </rPr>
      <t>只</t>
    </r>
  </si>
  <si>
    <r>
      <rPr>
        <sz val="16"/>
        <rFont val="方正仿宋_GBK"/>
        <charset val="134"/>
      </rPr>
      <t>受益人口</t>
    </r>
    <r>
      <rPr>
        <sz val="16"/>
        <rFont val="Times New Roman"/>
        <charset val="134"/>
      </rPr>
      <t>4000</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</si>
  <si>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年农村供水保障应急工程</t>
    </r>
  </si>
  <si>
    <r>
      <rPr>
        <sz val="16"/>
        <rFont val="方正仿宋_GBK"/>
        <charset val="134"/>
      </rPr>
      <t>新建取水口</t>
    </r>
    <r>
      <rPr>
        <sz val="16"/>
        <rFont val="Times New Roman"/>
        <charset val="134"/>
      </rPr>
      <t>50</t>
    </r>
    <r>
      <rPr>
        <sz val="16"/>
        <rFont val="方正仿宋_GBK"/>
        <charset val="134"/>
      </rPr>
      <t>处，取水池</t>
    </r>
    <r>
      <rPr>
        <sz val="16"/>
        <rFont val="Times New Roman"/>
        <charset val="134"/>
      </rPr>
      <t>45</t>
    </r>
    <r>
      <rPr>
        <sz val="16"/>
        <rFont val="方正仿宋_GBK"/>
        <charset val="134"/>
      </rPr>
      <t>口，蓄水池</t>
    </r>
    <r>
      <rPr>
        <sz val="16"/>
        <rFont val="Times New Roman"/>
        <charset val="134"/>
      </rPr>
      <t>12</t>
    </r>
    <r>
      <rPr>
        <sz val="16"/>
        <rFont val="方正仿宋_GBK"/>
        <charset val="134"/>
      </rPr>
      <t>口，铺设管道</t>
    </r>
    <r>
      <rPr>
        <sz val="16"/>
        <rFont val="Times New Roman"/>
        <charset val="134"/>
      </rPr>
      <t>30000</t>
    </r>
    <r>
      <rPr>
        <sz val="16"/>
        <rFont val="方正仿宋_GBK"/>
        <charset val="134"/>
      </rPr>
      <t>米。</t>
    </r>
  </si>
  <si>
    <r>
      <rPr>
        <sz val="16"/>
        <rFont val="方正仿宋_GBK"/>
        <charset val="134"/>
      </rPr>
      <t>全县</t>
    </r>
    <r>
      <rPr>
        <sz val="16"/>
        <rFont val="Times New Roman"/>
        <charset val="134"/>
      </rPr>
      <t>25</t>
    </r>
    <r>
      <rPr>
        <sz val="16"/>
        <rFont val="方正仿宋_GBK"/>
        <charset val="134"/>
      </rPr>
      <t>个乡镇、街道</t>
    </r>
  </si>
  <si>
    <r>
      <rPr>
        <sz val="16"/>
        <rFont val="方正仿宋_GBK"/>
        <charset val="134"/>
      </rPr>
      <t>保障</t>
    </r>
    <r>
      <rPr>
        <sz val="16"/>
        <rFont val="Times New Roman"/>
        <charset val="134"/>
      </rPr>
      <t>5000</t>
    </r>
    <r>
      <rPr>
        <sz val="16"/>
        <rFont val="方正仿宋_GBK"/>
        <charset val="134"/>
      </rPr>
      <t>人的农村饮水安全，巩固饮水安全保障成果。其中：脱贫人口</t>
    </r>
    <r>
      <rPr>
        <sz val="16"/>
        <rFont val="Times New Roman"/>
        <charset val="134"/>
      </rPr>
      <t>200</t>
    </r>
    <r>
      <rPr>
        <sz val="16"/>
        <rFont val="方正仿宋_GBK"/>
        <charset val="134"/>
      </rPr>
      <t>余人，监测对象</t>
    </r>
    <r>
      <rPr>
        <sz val="16"/>
        <rFont val="Times New Roman"/>
        <charset val="134"/>
      </rPr>
      <t>20</t>
    </r>
    <r>
      <rPr>
        <sz val="16"/>
        <rFont val="方正仿宋_GBK"/>
        <charset val="134"/>
      </rPr>
      <t>人。</t>
    </r>
  </si>
  <si>
    <r>
      <rPr>
        <sz val="16"/>
        <rFont val="方正仿宋_GBK"/>
        <charset val="134"/>
      </rPr>
      <t>一、群众参与：</t>
    </r>
    <r>
      <rPr>
        <sz val="16"/>
        <rFont val="Times New Roman"/>
        <charset val="134"/>
      </rPr>
      <t>5000</t>
    </r>
    <r>
      <rPr>
        <sz val="16"/>
        <rFont val="方正仿宋_GBK"/>
        <charset val="134"/>
      </rPr>
      <t>户群众参与项目决策、实施、监督。二、利益联结机制：项目实施中，提务工岗位</t>
    </r>
    <r>
      <rPr>
        <sz val="16"/>
        <rFont val="Times New Roman"/>
        <charset val="134"/>
      </rPr>
      <t>20</t>
    </r>
    <r>
      <rPr>
        <sz val="16"/>
        <rFont val="方正仿宋_GBK"/>
        <charset val="134"/>
      </rPr>
      <t>个，改善</t>
    </r>
    <r>
      <rPr>
        <sz val="16"/>
        <rFont val="Times New Roman"/>
        <charset val="134"/>
      </rPr>
      <t>5000</t>
    </r>
    <r>
      <rPr>
        <sz val="16"/>
        <rFont val="方正仿宋_GBK"/>
        <charset val="134"/>
      </rPr>
      <t>户居民供水。</t>
    </r>
  </si>
  <si>
    <r>
      <rPr>
        <sz val="16"/>
        <rFont val="方正仿宋_GBK"/>
        <charset val="134"/>
      </rPr>
      <t>铺设管道</t>
    </r>
    <r>
      <rPr>
        <sz val="16"/>
        <rFont val="Times New Roman"/>
        <charset val="134"/>
      </rPr>
      <t>30000</t>
    </r>
    <r>
      <rPr>
        <sz val="16"/>
        <rFont val="方正仿宋_GBK"/>
        <charset val="134"/>
      </rPr>
      <t>米</t>
    </r>
  </si>
  <si>
    <r>
      <rPr>
        <sz val="16"/>
        <rFont val="方正仿宋_GBK"/>
        <charset val="134"/>
      </rPr>
      <t>群众参与项目决策、实施、监督，通过就近务工提高家庭年收入</t>
    </r>
    <r>
      <rPr>
        <sz val="16"/>
        <rFont val="Times New Roman"/>
        <charset val="134"/>
      </rPr>
      <t>1000</t>
    </r>
    <r>
      <rPr>
        <sz val="16"/>
        <rFont val="方正仿宋_GBK"/>
        <charset val="134"/>
      </rPr>
      <t>元。</t>
    </r>
  </si>
  <si>
    <r>
      <rPr>
        <sz val="16"/>
        <rFont val="方正仿宋_GBK"/>
        <charset val="134"/>
      </rPr>
      <t>受益人口</t>
    </r>
    <r>
      <rPr>
        <sz val="16"/>
        <rFont val="Times New Roman"/>
        <charset val="134"/>
      </rPr>
      <t>8000</t>
    </r>
    <r>
      <rPr>
        <sz val="16"/>
        <rFont val="方正仿宋_GBK"/>
        <charset val="134"/>
      </rPr>
      <t>人</t>
    </r>
  </si>
  <si>
    <t>城口县东安镇场镇及亢谷景区供水改造工程</t>
  </si>
  <si>
    <r>
      <rPr>
        <sz val="16"/>
        <rFont val="方正仿宋_GBK"/>
        <charset val="134"/>
      </rPr>
      <t>安装水厂进水流量水质监测设备</t>
    </r>
    <r>
      <rPr>
        <sz val="16"/>
        <rFont val="Times New Roman"/>
        <charset val="134"/>
      </rPr>
      <t>2</t>
    </r>
    <r>
      <rPr>
        <sz val="16"/>
        <rFont val="方正仿宋_GBK"/>
        <charset val="134"/>
      </rPr>
      <t>台，将场镇及亢谷景区水厂供水范围内的机械水表升级更换为物联网智能水表</t>
    </r>
    <r>
      <rPr>
        <sz val="16"/>
        <rFont val="Times New Roman"/>
        <charset val="134"/>
      </rPr>
      <t>1000</t>
    </r>
    <r>
      <rPr>
        <sz val="16"/>
        <rFont val="方正仿宋_GBK"/>
        <charset val="134"/>
      </rPr>
      <t>只，达到用水量的在线监测和远程抄表，安装智能化系统</t>
    </r>
    <r>
      <rPr>
        <sz val="16"/>
        <rFont val="Times New Roman"/>
        <charset val="134"/>
      </rPr>
      <t>1</t>
    </r>
    <r>
      <rPr>
        <sz val="16"/>
        <rFont val="方正仿宋_GBK"/>
        <charset val="134"/>
      </rPr>
      <t>套及其附属设施设备，实现水厂从进水、制水、输水的全过程自动化管理。</t>
    </r>
  </si>
  <si>
    <t>东安镇仁河社区、兴田村</t>
  </si>
  <si>
    <r>
      <rPr>
        <sz val="16"/>
        <rFont val="方正仿宋_GBK"/>
        <charset val="134"/>
      </rPr>
      <t>通过项目实施，改善约</t>
    </r>
    <r>
      <rPr>
        <sz val="16"/>
        <rFont val="Times New Roman"/>
        <charset val="134"/>
      </rPr>
      <t>1000</t>
    </r>
    <r>
      <rPr>
        <sz val="16"/>
        <rFont val="方正仿宋_GBK"/>
        <charset val="134"/>
      </rPr>
      <t>户居民的供水保障问题，确保饮水安全到户，不断提高供水保障能力，其中：脱贫人口</t>
    </r>
    <r>
      <rPr>
        <sz val="16"/>
        <rFont val="Times New Roman"/>
        <charset val="134"/>
      </rPr>
      <t>120</t>
    </r>
    <r>
      <rPr>
        <sz val="16"/>
        <rFont val="方正仿宋_GBK"/>
        <charset val="134"/>
      </rPr>
      <t>余人。</t>
    </r>
  </si>
  <si>
    <r>
      <rPr>
        <sz val="16"/>
        <rFont val="方正仿宋_GBK"/>
        <charset val="134"/>
      </rPr>
      <t>一、群众参与：</t>
    </r>
    <r>
      <rPr>
        <sz val="16"/>
        <rFont val="Times New Roman"/>
        <charset val="134"/>
      </rPr>
      <t>1000</t>
    </r>
    <r>
      <rPr>
        <sz val="16"/>
        <rFont val="方正仿宋_GBK"/>
        <charset val="134"/>
      </rPr>
      <t>户群众参与项目决策、实施、监督。二、利益联结机制：项目实施中，提务工岗位</t>
    </r>
    <r>
      <rPr>
        <sz val="16"/>
        <rFont val="Times New Roman"/>
        <charset val="134"/>
      </rPr>
      <t>5</t>
    </r>
    <r>
      <rPr>
        <sz val="16"/>
        <rFont val="方正仿宋_GBK"/>
        <charset val="134"/>
      </rPr>
      <t>个，改善</t>
    </r>
    <r>
      <rPr>
        <sz val="16"/>
        <rFont val="Times New Roman"/>
        <charset val="134"/>
      </rPr>
      <t>1000</t>
    </r>
    <r>
      <rPr>
        <sz val="16"/>
        <rFont val="方正仿宋_GBK"/>
        <charset val="134"/>
      </rPr>
      <t>户居民供水。</t>
    </r>
  </si>
  <si>
    <r>
      <rPr>
        <sz val="16"/>
        <rFont val="方正仿宋_GBK"/>
        <charset val="134"/>
      </rPr>
      <t>升级更换物联网智能水表</t>
    </r>
    <r>
      <rPr>
        <sz val="16"/>
        <rFont val="Times New Roman"/>
        <charset val="134"/>
      </rPr>
      <t>1000</t>
    </r>
    <r>
      <rPr>
        <sz val="16"/>
        <rFont val="方正仿宋_GBK"/>
        <charset val="134"/>
      </rPr>
      <t>只</t>
    </r>
  </si>
  <si>
    <r>
      <rPr>
        <sz val="16"/>
        <rFont val="方正仿宋_GBK"/>
        <charset val="134"/>
      </rPr>
      <t>受益人口</t>
    </r>
    <r>
      <rPr>
        <sz val="16"/>
        <rFont val="Times New Roman"/>
        <charset val="134"/>
      </rPr>
      <t>3000</t>
    </r>
    <r>
      <rPr>
        <sz val="16"/>
        <rFont val="方正仿宋_GBK"/>
        <charset val="134"/>
      </rPr>
      <t>人</t>
    </r>
  </si>
  <si>
    <t>城口县沿河乡场镇供水改造工程</t>
  </si>
  <si>
    <r>
      <rPr>
        <sz val="16"/>
        <rFont val="方正仿宋_GBK"/>
        <charset val="134"/>
      </rPr>
      <t>安装水厂进水流量水质监测设备</t>
    </r>
    <r>
      <rPr>
        <sz val="16"/>
        <rFont val="Times New Roman"/>
        <charset val="134"/>
      </rPr>
      <t>1</t>
    </r>
    <r>
      <rPr>
        <sz val="16"/>
        <rFont val="方正仿宋_GBK"/>
        <charset val="134"/>
      </rPr>
      <t>台，将场镇水厂供水范围内的机械水表升级更换为物联网智能水表</t>
    </r>
    <r>
      <rPr>
        <sz val="16"/>
        <rFont val="Times New Roman"/>
        <charset val="134"/>
      </rPr>
      <t>500</t>
    </r>
    <r>
      <rPr>
        <sz val="16"/>
        <rFont val="方正仿宋_GBK"/>
        <charset val="134"/>
      </rPr>
      <t>只，达到用水量的在线监测和远程抄表，安装智能化系统</t>
    </r>
    <r>
      <rPr>
        <sz val="16"/>
        <rFont val="Times New Roman"/>
        <charset val="134"/>
      </rPr>
      <t>1</t>
    </r>
    <r>
      <rPr>
        <sz val="16"/>
        <rFont val="方正仿宋_GBK"/>
        <charset val="134"/>
      </rPr>
      <t>套及其附属设施设备，实现水厂从进水、制水、输水的全过程自动化管理。</t>
    </r>
  </si>
  <si>
    <r>
      <rPr>
        <sz val="16"/>
        <rFont val="方正仿宋_GBK"/>
        <charset val="134"/>
      </rPr>
      <t>通过项目实施，改善约</t>
    </r>
    <r>
      <rPr>
        <sz val="16"/>
        <rFont val="Times New Roman"/>
        <charset val="134"/>
      </rPr>
      <t>500</t>
    </r>
    <r>
      <rPr>
        <sz val="16"/>
        <rFont val="方正仿宋_GBK"/>
        <charset val="134"/>
      </rPr>
      <t>户居民的供水保障问题，确保饮水安全到户，不断提高供水保障能力，其中：脱贫人口</t>
    </r>
    <r>
      <rPr>
        <sz val="16"/>
        <rFont val="Times New Roman"/>
        <charset val="134"/>
      </rPr>
      <t>60</t>
    </r>
    <r>
      <rPr>
        <sz val="16"/>
        <rFont val="方正仿宋_GBK"/>
        <charset val="134"/>
      </rPr>
      <t>余人。</t>
    </r>
  </si>
  <si>
    <r>
      <rPr>
        <sz val="16"/>
        <rFont val="方正仿宋_GBK"/>
        <charset val="134"/>
      </rPr>
      <t>一、群众参与：</t>
    </r>
    <r>
      <rPr>
        <sz val="16"/>
        <rFont val="Times New Roman"/>
        <charset val="134"/>
      </rPr>
      <t>500</t>
    </r>
    <r>
      <rPr>
        <sz val="16"/>
        <rFont val="方正仿宋_GBK"/>
        <charset val="134"/>
      </rPr>
      <t>户群众参与项目决策、实施、监督。二、利益联结机制：项目实施中，提务工岗位</t>
    </r>
    <r>
      <rPr>
        <sz val="16"/>
        <rFont val="Times New Roman"/>
        <charset val="134"/>
      </rPr>
      <t>5</t>
    </r>
    <r>
      <rPr>
        <sz val="16"/>
        <rFont val="方正仿宋_GBK"/>
        <charset val="134"/>
      </rPr>
      <t>个，改善</t>
    </r>
    <r>
      <rPr>
        <sz val="16"/>
        <rFont val="Times New Roman"/>
        <charset val="134"/>
      </rPr>
      <t>500</t>
    </r>
    <r>
      <rPr>
        <sz val="16"/>
        <rFont val="方正仿宋_GBK"/>
        <charset val="134"/>
      </rPr>
      <t>户居民供水。</t>
    </r>
  </si>
  <si>
    <r>
      <rPr>
        <sz val="16"/>
        <rFont val="方正仿宋_GBK"/>
        <charset val="134"/>
      </rPr>
      <t>升级更换物联网智能水表</t>
    </r>
    <r>
      <rPr>
        <sz val="16"/>
        <rFont val="Times New Roman"/>
        <charset val="134"/>
      </rPr>
      <t>500</t>
    </r>
    <r>
      <rPr>
        <sz val="16"/>
        <rFont val="方正仿宋_GBK"/>
        <charset val="134"/>
      </rPr>
      <t>只</t>
    </r>
  </si>
  <si>
    <r>
      <rPr>
        <sz val="16"/>
        <rFont val="方正仿宋_GBK"/>
        <charset val="134"/>
      </rPr>
      <t>受益人口</t>
    </r>
    <r>
      <rPr>
        <sz val="16"/>
        <rFont val="Times New Roman"/>
        <charset val="134"/>
      </rPr>
      <t>2000</t>
    </r>
    <r>
      <rPr>
        <sz val="16"/>
        <rFont val="方正仿宋_GBK"/>
        <charset val="134"/>
      </rPr>
      <t>人</t>
    </r>
  </si>
  <si>
    <t>城口县河鱼乡场镇供水改造工程</t>
  </si>
  <si>
    <r>
      <rPr>
        <sz val="16"/>
        <rFont val="方正仿宋_GBK"/>
        <charset val="134"/>
      </rPr>
      <t>安装水厂进水流量水质监测设备</t>
    </r>
    <r>
      <rPr>
        <sz val="16"/>
        <rFont val="Times New Roman"/>
        <charset val="134"/>
      </rPr>
      <t>1</t>
    </r>
    <r>
      <rPr>
        <sz val="16"/>
        <rFont val="方正仿宋_GBK"/>
        <charset val="134"/>
      </rPr>
      <t>台，将河鱼水厂供水范围内的机械水表升级更换为物联网智能水表</t>
    </r>
    <r>
      <rPr>
        <sz val="16"/>
        <rFont val="Times New Roman"/>
        <charset val="134"/>
      </rPr>
      <t>625</t>
    </r>
    <r>
      <rPr>
        <sz val="16"/>
        <rFont val="方正仿宋_GBK"/>
        <charset val="134"/>
      </rPr>
      <t>只，达到用水量的在线监测和远程抄表，安装智能化系统</t>
    </r>
    <r>
      <rPr>
        <sz val="16"/>
        <rFont val="Times New Roman"/>
        <charset val="134"/>
      </rPr>
      <t>1</t>
    </r>
    <r>
      <rPr>
        <sz val="16"/>
        <rFont val="方正仿宋_GBK"/>
        <charset val="134"/>
      </rPr>
      <t>套及其附属设施设备，实现水厂从进水、制水、输水的全过程自动化管理。</t>
    </r>
  </si>
  <si>
    <t>河鱼乡</t>
  </si>
  <si>
    <r>
      <rPr>
        <sz val="16"/>
        <rFont val="方正仿宋_GBK"/>
        <charset val="134"/>
      </rPr>
      <t>通过项目实施，改善约</t>
    </r>
    <r>
      <rPr>
        <sz val="16"/>
        <rFont val="Times New Roman"/>
        <charset val="134"/>
      </rPr>
      <t>625</t>
    </r>
    <r>
      <rPr>
        <sz val="16"/>
        <rFont val="方正仿宋_GBK"/>
        <charset val="134"/>
      </rPr>
      <t>户居民的供水保障问题，确保饮水安全到户，不断提高供水保障能力，其中：脱贫人口</t>
    </r>
    <r>
      <rPr>
        <sz val="16"/>
        <rFont val="Times New Roman"/>
        <charset val="134"/>
      </rPr>
      <t>90</t>
    </r>
    <r>
      <rPr>
        <sz val="16"/>
        <rFont val="方正仿宋_GBK"/>
        <charset val="134"/>
      </rPr>
      <t>余人。</t>
    </r>
  </si>
  <si>
    <r>
      <rPr>
        <sz val="16"/>
        <rFont val="方正仿宋_GBK"/>
        <charset val="134"/>
      </rPr>
      <t>一、群众参与：</t>
    </r>
    <r>
      <rPr>
        <sz val="16"/>
        <rFont val="Times New Roman"/>
        <charset val="134"/>
      </rPr>
      <t>625</t>
    </r>
    <r>
      <rPr>
        <sz val="16"/>
        <rFont val="方正仿宋_GBK"/>
        <charset val="134"/>
      </rPr>
      <t>户群众参与项目前期申报。二、利益联结机制：项目实施可提务工岗位</t>
    </r>
    <r>
      <rPr>
        <sz val="16"/>
        <rFont val="Times New Roman"/>
        <charset val="134"/>
      </rPr>
      <t>5</t>
    </r>
    <r>
      <rPr>
        <sz val="16"/>
        <rFont val="方正仿宋_GBK"/>
        <charset val="134"/>
      </rPr>
      <t>个，改善</t>
    </r>
    <r>
      <rPr>
        <sz val="16"/>
        <rFont val="Times New Roman"/>
        <charset val="134"/>
      </rPr>
      <t>625</t>
    </r>
    <r>
      <rPr>
        <sz val="16"/>
        <rFont val="方正仿宋_GBK"/>
        <charset val="134"/>
      </rPr>
      <t>户居民供水。</t>
    </r>
  </si>
  <si>
    <r>
      <rPr>
        <sz val="16"/>
        <rFont val="方正仿宋_GBK"/>
        <charset val="134"/>
      </rPr>
      <t>升级更换物联网智能水表</t>
    </r>
    <r>
      <rPr>
        <sz val="16"/>
        <rFont val="Times New Roman"/>
        <charset val="134"/>
      </rPr>
      <t>625</t>
    </r>
    <r>
      <rPr>
        <sz val="16"/>
        <rFont val="方正仿宋_GBK"/>
        <charset val="134"/>
      </rPr>
      <t>只</t>
    </r>
  </si>
  <si>
    <r>
      <rPr>
        <sz val="16"/>
        <rFont val="方正仿宋_GBK"/>
        <charset val="134"/>
      </rPr>
      <t>受益人口</t>
    </r>
    <r>
      <rPr>
        <sz val="16"/>
        <rFont val="Times New Roman"/>
        <charset val="134"/>
      </rPr>
      <t>2500</t>
    </r>
    <r>
      <rPr>
        <sz val="16"/>
        <rFont val="方正仿宋_GBK"/>
        <charset val="134"/>
      </rPr>
      <t>人</t>
    </r>
  </si>
  <si>
    <t>城口县产业供水配套设施项目</t>
  </si>
  <si>
    <r>
      <rPr>
        <sz val="16"/>
        <rFont val="方正仿宋_GBK"/>
        <charset val="134"/>
      </rPr>
      <t>维修整治病险山坪塘</t>
    </r>
    <r>
      <rPr>
        <sz val="16"/>
        <rFont val="Times New Roman"/>
        <charset val="134"/>
      </rPr>
      <t>10</t>
    </r>
    <r>
      <rPr>
        <sz val="16"/>
        <rFont val="方正仿宋_GBK"/>
        <charset val="134"/>
      </rPr>
      <t>口及其附属设施</t>
    </r>
  </si>
  <si>
    <t>咸宜、鸡鸣、蓼子、高燕、修齐等</t>
  </si>
  <si>
    <r>
      <rPr>
        <sz val="16"/>
        <rFont val="方正仿宋_GBK"/>
        <charset val="134"/>
      </rPr>
      <t>维修整治病险山坪塘</t>
    </r>
    <r>
      <rPr>
        <sz val="16"/>
        <rFont val="Times New Roman"/>
        <charset val="134"/>
      </rPr>
      <t>10</t>
    </r>
    <r>
      <rPr>
        <sz val="16"/>
        <rFont val="方正仿宋_GBK"/>
        <charset val="134"/>
      </rPr>
      <t>口及其附属设施，提高产业项目生产能力，受益群众约</t>
    </r>
    <r>
      <rPr>
        <sz val="16"/>
        <rFont val="Times New Roman"/>
        <charset val="134"/>
      </rPr>
      <t>500</t>
    </r>
    <r>
      <rPr>
        <sz val="16"/>
        <rFont val="方正仿宋_GBK"/>
        <charset val="134"/>
      </rPr>
      <t>余人。</t>
    </r>
  </si>
  <si>
    <r>
      <rPr>
        <sz val="16"/>
        <rFont val="方正仿宋_GBK"/>
        <charset val="134"/>
      </rPr>
      <t>一、</t>
    </r>
    <r>
      <rPr>
        <sz val="16"/>
        <rFont val="Times New Roman"/>
        <charset val="134"/>
      </rPr>
      <t>15000</t>
    </r>
    <r>
      <rPr>
        <sz val="16"/>
        <rFont val="方正仿宋_GBK"/>
        <charset val="134"/>
      </rPr>
      <t>名群众参与项目决策、实施、监督。二、利益联结机制：项目实施可提务工岗位</t>
    </r>
    <r>
      <rPr>
        <sz val="16"/>
        <rFont val="Times New Roman"/>
        <charset val="134"/>
      </rPr>
      <t>20</t>
    </r>
    <r>
      <rPr>
        <sz val="16"/>
        <rFont val="方正仿宋_GBK"/>
        <charset val="134"/>
      </rPr>
      <t>个，改善</t>
    </r>
    <r>
      <rPr>
        <sz val="16"/>
        <rFont val="Times New Roman"/>
        <charset val="134"/>
      </rPr>
      <t>4000</t>
    </r>
    <r>
      <rPr>
        <sz val="16"/>
        <rFont val="方正仿宋_GBK"/>
        <charset val="134"/>
      </rPr>
      <t>户居民供水。</t>
    </r>
  </si>
  <si>
    <t>提升产业项目供水能力，提高产业项目生产能力</t>
  </si>
  <si>
    <r>
      <rPr>
        <sz val="16"/>
        <rFont val="方正仿宋_GBK"/>
        <charset val="134"/>
      </rPr>
      <t>城口县</t>
    </r>
    <r>
      <rPr>
        <sz val="16"/>
        <rFont val="Times New Roman"/>
        <charset val="134"/>
      </rPr>
      <t>2024</t>
    </r>
    <r>
      <rPr>
        <sz val="16"/>
        <rFont val="方正仿宋_GBK"/>
        <charset val="134"/>
      </rPr>
      <t>年生态清洁小流域治理工程</t>
    </r>
  </si>
  <si>
    <r>
      <rPr>
        <sz val="16"/>
        <rFont val="方正仿宋_GBK"/>
        <charset val="134"/>
      </rPr>
      <t>治理水土流失面积</t>
    </r>
    <r>
      <rPr>
        <sz val="16"/>
        <rFont val="Times New Roman"/>
        <charset val="134"/>
      </rPr>
      <t>25</t>
    </r>
    <r>
      <rPr>
        <sz val="16"/>
        <rFont val="方正仿宋_GBK"/>
        <charset val="134"/>
      </rPr>
      <t>平方公里</t>
    </r>
  </si>
  <si>
    <t>北屏乡太平村</t>
  </si>
  <si>
    <r>
      <rPr>
        <sz val="16"/>
        <rFont val="方正仿宋_GBK"/>
        <charset val="134"/>
      </rPr>
      <t>治理水土流失面积</t>
    </r>
    <r>
      <rPr>
        <sz val="16"/>
        <rFont val="Times New Roman"/>
        <charset val="134"/>
      </rPr>
      <t>25</t>
    </r>
    <r>
      <rPr>
        <sz val="16"/>
        <rFont val="方正仿宋_GBK"/>
        <charset val="134"/>
      </rPr>
      <t>平方公里，配套产业基础设施，实现三大效益，富民增收约</t>
    </r>
    <r>
      <rPr>
        <sz val="16"/>
        <rFont val="Times New Roman"/>
        <charset val="134"/>
      </rPr>
      <t>1400</t>
    </r>
    <r>
      <rPr>
        <sz val="16"/>
        <rFont val="方正仿宋_GBK"/>
        <charset val="134"/>
      </rPr>
      <t>人受益。</t>
    </r>
  </si>
  <si>
    <r>
      <rPr>
        <sz val="16"/>
        <rFont val="方正仿宋_GBK"/>
        <charset val="134"/>
      </rPr>
      <t>提供务工岗位</t>
    </r>
    <r>
      <rPr>
        <sz val="16"/>
        <rFont val="Times New Roman"/>
        <charset val="134"/>
      </rPr>
      <t>100</t>
    </r>
    <r>
      <rPr>
        <sz val="16"/>
        <rFont val="方正仿宋_GBK"/>
        <charset val="134"/>
      </rPr>
      <t>余个，共计发放劳务报酬</t>
    </r>
    <r>
      <rPr>
        <sz val="16"/>
        <rFont val="Times New Roman"/>
        <charset val="134"/>
      </rPr>
      <t>90-100</t>
    </r>
    <r>
      <rPr>
        <sz val="16"/>
        <rFont val="方正仿宋_GBK"/>
        <charset val="134"/>
      </rPr>
      <t>万元。</t>
    </r>
  </si>
  <si>
    <t>完成全部建设任务</t>
  </si>
  <si>
    <t>概算内</t>
  </si>
  <si>
    <r>
      <rPr>
        <sz val="16"/>
        <rFont val="方正仿宋_GBK"/>
        <charset val="134"/>
      </rPr>
      <t>发放劳务报酬不低于</t>
    </r>
    <r>
      <rPr>
        <sz val="16"/>
        <rFont val="Times New Roman"/>
        <charset val="134"/>
      </rPr>
      <t>150</t>
    </r>
    <r>
      <rPr>
        <sz val="16"/>
        <rFont val="方正仿宋_GBK"/>
        <charset val="134"/>
      </rPr>
      <t>万元</t>
    </r>
  </si>
  <si>
    <t>治理水土流失，改善农业产业发展条件</t>
  </si>
  <si>
    <t>&gt;95</t>
  </si>
  <si>
    <t>2024.10</t>
  </si>
  <si>
    <r>
      <rPr>
        <sz val="16"/>
        <rFont val="方正仿宋_GBK"/>
        <charset val="134"/>
      </rPr>
      <t>否</t>
    </r>
    <r>
      <rPr>
        <sz val="16"/>
        <rFont val="Times New Roman"/>
        <charset val="134"/>
      </rPr>
      <t xml:space="preserve"> </t>
    </r>
  </si>
  <si>
    <t>张豪</t>
  </si>
  <si>
    <r>
      <rPr>
        <sz val="16"/>
        <rFont val="方正仿宋_GBK"/>
        <charset val="134"/>
      </rPr>
      <t>城口县</t>
    </r>
    <r>
      <rPr>
        <sz val="16"/>
        <rFont val="Times New Roman"/>
        <charset val="134"/>
      </rPr>
      <t>2024</t>
    </r>
    <r>
      <rPr>
        <sz val="16"/>
        <rFont val="方正仿宋_GBK"/>
        <charset val="134"/>
      </rPr>
      <t>年低收入家庭大一新生专项助学资助</t>
    </r>
  </si>
  <si>
    <r>
      <rPr>
        <sz val="16"/>
        <rFont val="方正仿宋_GBK"/>
        <charset val="134"/>
      </rPr>
      <t>资助低收入家庭大一新生</t>
    </r>
    <r>
      <rPr>
        <sz val="16"/>
        <rFont val="Times New Roman"/>
        <charset val="134"/>
      </rPr>
      <t>90</t>
    </r>
    <r>
      <rPr>
        <sz val="16"/>
        <rFont val="方正仿宋_GBK"/>
        <charset val="134"/>
      </rPr>
      <t>人，标准</t>
    </r>
    <r>
      <rPr>
        <sz val="16"/>
        <rFont val="Times New Roman"/>
        <charset val="134"/>
      </rPr>
      <t>3000</t>
    </r>
    <r>
      <rPr>
        <sz val="16"/>
        <rFont val="方正仿宋_GBK"/>
        <charset val="134"/>
      </rPr>
      <t>元</t>
    </r>
    <r>
      <rPr>
        <sz val="16"/>
        <rFont val="Times New Roman"/>
        <charset val="134"/>
      </rPr>
      <t>/</t>
    </r>
    <r>
      <rPr>
        <sz val="16"/>
        <rFont val="方正仿宋_GBK"/>
        <charset val="134"/>
      </rPr>
      <t>人</t>
    </r>
  </si>
  <si>
    <r>
      <rPr>
        <sz val="16"/>
        <rFont val="方正仿宋_GBK"/>
        <charset val="134"/>
      </rPr>
      <t>通过对有子女接受高等教育的低收入家庭进行教育补助。引导</t>
    </r>
    <r>
      <rPr>
        <sz val="16"/>
        <rFont val="Times New Roman"/>
        <charset val="134"/>
      </rPr>
      <t>90</t>
    </r>
    <r>
      <rPr>
        <sz val="16"/>
        <rFont val="方正仿宋_GBK"/>
        <charset val="134"/>
      </rPr>
      <t>名学生接受高等教育，减少家庭教育支出。</t>
    </r>
  </si>
  <si>
    <r>
      <rPr>
        <sz val="16"/>
        <rFont val="Times New Roman"/>
        <charset val="134"/>
      </rPr>
      <t>1</t>
    </r>
    <r>
      <rPr>
        <sz val="16"/>
        <rFont val="方正仿宋_GBK"/>
        <charset val="134"/>
      </rPr>
      <t>、群众参与：直接补助到低收入家庭大一新生</t>
    </r>
    <r>
      <rPr>
        <sz val="16"/>
        <rFont val="Times New Roman"/>
        <charset val="134"/>
      </rPr>
      <t>90</t>
    </r>
    <r>
      <rPr>
        <sz val="16"/>
        <rFont val="方正仿宋_GBK"/>
        <charset val="134"/>
      </rPr>
      <t>人参与</t>
    </r>
    <r>
      <rPr>
        <sz val="16"/>
        <rFont val="Times New Roman"/>
        <charset val="134"/>
      </rPr>
      <t xml:space="preserve">    2</t>
    </r>
    <r>
      <rPr>
        <sz val="16"/>
        <rFont val="方正仿宋_GBK"/>
        <charset val="134"/>
      </rPr>
      <t>、利益机制：通过资助，减少家庭支出</t>
    </r>
    <r>
      <rPr>
        <sz val="16"/>
        <rFont val="Times New Roman"/>
        <charset val="134"/>
      </rPr>
      <t>3000</t>
    </r>
    <r>
      <rPr>
        <sz val="16"/>
        <rFont val="方正仿宋_GBK"/>
        <charset val="134"/>
      </rPr>
      <t>元</t>
    </r>
    <r>
      <rPr>
        <sz val="16"/>
        <rFont val="Times New Roman"/>
        <charset val="134"/>
      </rPr>
      <t>/</t>
    </r>
    <r>
      <rPr>
        <sz val="16"/>
        <rFont val="方正仿宋_GBK"/>
        <charset val="134"/>
      </rPr>
      <t>人</t>
    </r>
    <r>
      <rPr>
        <sz val="16"/>
        <rFont val="Times New Roman"/>
        <charset val="134"/>
      </rPr>
      <t xml:space="preserve"> </t>
    </r>
    <r>
      <rPr>
        <sz val="16"/>
        <rFont val="方正仿宋_GBK"/>
        <charset val="134"/>
      </rPr>
      <t>。</t>
    </r>
    <r>
      <rPr>
        <sz val="16"/>
        <rFont val="Times New Roman"/>
        <charset val="134"/>
      </rPr>
      <t xml:space="preserve">                          </t>
    </r>
  </si>
  <si>
    <r>
      <rPr>
        <sz val="16"/>
        <rFont val="Times New Roman"/>
        <charset val="134"/>
      </rPr>
      <t xml:space="preserve"> </t>
    </r>
    <r>
      <rPr>
        <sz val="16"/>
        <rFont val="方正仿宋_GBK"/>
        <charset val="134"/>
      </rPr>
      <t>为降低低收入家庭的教育成本，减少家庭负担，确保学生能安心上学。对</t>
    </r>
    <r>
      <rPr>
        <sz val="16"/>
        <rFont val="Times New Roman"/>
        <charset val="134"/>
      </rPr>
      <t>2024</t>
    </r>
    <r>
      <rPr>
        <sz val="16"/>
        <rFont val="方正仿宋_GBK"/>
        <charset val="134"/>
      </rPr>
      <t>年低收入家庭</t>
    </r>
    <r>
      <rPr>
        <sz val="16"/>
        <rFont val="Times New Roman"/>
        <charset val="134"/>
      </rPr>
      <t>90</t>
    </r>
    <r>
      <rPr>
        <sz val="16"/>
        <rFont val="方正仿宋_GBK"/>
        <charset val="134"/>
      </rPr>
      <t>名大一新生进行资助。</t>
    </r>
  </si>
  <si>
    <r>
      <rPr>
        <sz val="16"/>
        <rFont val="方正仿宋_GBK"/>
        <charset val="134"/>
      </rPr>
      <t>资助</t>
    </r>
    <r>
      <rPr>
        <sz val="16"/>
        <rFont val="Times New Roman"/>
        <charset val="134"/>
      </rPr>
      <t>90</t>
    </r>
    <r>
      <rPr>
        <sz val="16"/>
        <rFont val="方正仿宋_GBK"/>
        <charset val="134"/>
      </rPr>
      <t>人</t>
    </r>
  </si>
  <si>
    <r>
      <rPr>
        <sz val="16"/>
        <rFont val="方正仿宋_GBK"/>
        <charset val="134"/>
      </rPr>
      <t>通过教育资助，减少接受高等教育的低收入家庭教育支出</t>
    </r>
    <r>
      <rPr>
        <sz val="16"/>
        <rFont val="Times New Roman"/>
        <charset val="134"/>
      </rPr>
      <t>3000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t>
    </r>
  </si>
  <si>
    <r>
      <rPr>
        <sz val="16"/>
        <rFont val="方正仿宋_GBK"/>
        <charset val="134"/>
      </rPr>
      <t>受益低收入家庭人数</t>
    </r>
    <r>
      <rPr>
        <sz val="16"/>
        <rFont val="Times New Roman"/>
        <charset val="134"/>
      </rPr>
      <t>≥90</t>
    </r>
    <r>
      <rPr>
        <sz val="16"/>
        <rFont val="方正仿宋_GBK"/>
        <charset val="134"/>
      </rPr>
      <t>人</t>
    </r>
  </si>
  <si>
    <r>
      <rPr>
        <sz val="16"/>
        <rFont val="方正仿宋_GBK"/>
        <charset val="134"/>
      </rPr>
      <t>受益低收入家庭满意度</t>
    </r>
    <r>
      <rPr>
        <sz val="16"/>
        <rFont val="Times New Roman"/>
        <charset val="134"/>
      </rPr>
      <t>≥98%</t>
    </r>
  </si>
  <si>
    <r>
      <rPr>
        <sz val="16"/>
        <rFont val="方正仿宋_GBK"/>
        <charset val="134"/>
      </rPr>
      <t>城口县</t>
    </r>
    <r>
      <rPr>
        <sz val="16"/>
        <rFont val="Times New Roman"/>
        <charset val="134"/>
      </rPr>
      <t>2024</t>
    </r>
    <r>
      <rPr>
        <sz val="16"/>
        <rFont val="方正仿宋_GBK"/>
        <charset val="134"/>
      </rPr>
      <t>年原重庆建档立卡贫困大学生资助</t>
    </r>
  </si>
  <si>
    <r>
      <rPr>
        <sz val="16"/>
        <rFont val="方正仿宋_GBK"/>
        <charset val="134"/>
      </rPr>
      <t>资助原重庆建档立卡贫困大学生</t>
    </r>
    <r>
      <rPr>
        <sz val="16"/>
        <rFont val="Times New Roman"/>
        <charset val="134"/>
      </rPr>
      <t>5</t>
    </r>
    <r>
      <rPr>
        <sz val="16"/>
        <rFont val="方正仿宋_GBK"/>
        <charset val="134"/>
      </rPr>
      <t>人，标准</t>
    </r>
    <r>
      <rPr>
        <sz val="16"/>
        <rFont val="Times New Roman"/>
        <charset val="134"/>
      </rPr>
      <t>8000</t>
    </r>
    <r>
      <rPr>
        <sz val="16"/>
        <rFont val="方正仿宋_GBK"/>
        <charset val="134"/>
      </rPr>
      <t>元</t>
    </r>
    <r>
      <rPr>
        <sz val="16"/>
        <rFont val="Times New Roman"/>
        <charset val="134"/>
      </rPr>
      <t>/</t>
    </r>
    <r>
      <rPr>
        <sz val="16"/>
        <rFont val="方正仿宋_GBK"/>
        <charset val="134"/>
      </rPr>
      <t>人</t>
    </r>
  </si>
  <si>
    <r>
      <rPr>
        <sz val="16"/>
        <rFont val="方正仿宋_GBK"/>
        <charset val="134"/>
      </rPr>
      <t>通过对原重庆建档立卡贫困大学生学费资助。引导</t>
    </r>
    <r>
      <rPr>
        <sz val="16"/>
        <rFont val="Times New Roman"/>
        <charset val="134"/>
      </rPr>
      <t>5</t>
    </r>
    <r>
      <rPr>
        <sz val="16"/>
        <rFont val="方正仿宋_GBK"/>
        <charset val="134"/>
      </rPr>
      <t>名学生接受高等教育，减少家庭教育支出。</t>
    </r>
  </si>
  <si>
    <r>
      <rPr>
        <sz val="16"/>
        <rFont val="Times New Roman"/>
        <charset val="134"/>
      </rPr>
      <t>1</t>
    </r>
    <r>
      <rPr>
        <sz val="16"/>
        <rFont val="方正仿宋_GBK"/>
        <charset val="134"/>
      </rPr>
      <t>、群众参与：直接补助到原重庆建档立卡贫困大学生</t>
    </r>
    <r>
      <rPr>
        <sz val="16"/>
        <rFont val="Times New Roman"/>
        <charset val="134"/>
      </rPr>
      <t>5</t>
    </r>
    <r>
      <rPr>
        <sz val="16"/>
        <rFont val="方正仿宋_GBK"/>
        <charset val="134"/>
      </rPr>
      <t>人参与。</t>
    </r>
    <r>
      <rPr>
        <sz val="16"/>
        <rFont val="Times New Roman"/>
        <charset val="134"/>
      </rPr>
      <t xml:space="preserve">                                                         2</t>
    </r>
    <r>
      <rPr>
        <sz val="16"/>
        <rFont val="方正仿宋_GBK"/>
        <charset val="134"/>
      </rPr>
      <t>、利益机制：通过资助，减少</t>
    </r>
    <r>
      <rPr>
        <sz val="16"/>
        <rFont val="Times New Roman"/>
        <charset val="134"/>
      </rPr>
      <t>5</t>
    </r>
    <r>
      <rPr>
        <sz val="16"/>
        <rFont val="方正仿宋_GBK"/>
        <charset val="134"/>
      </rPr>
      <t>名原建档立卡贫困大学生家庭支出</t>
    </r>
    <r>
      <rPr>
        <sz val="16"/>
        <rFont val="Times New Roman"/>
        <charset val="134"/>
      </rPr>
      <t>8000</t>
    </r>
    <r>
      <rPr>
        <sz val="16"/>
        <rFont val="方正仿宋_GBK"/>
        <charset val="134"/>
      </rPr>
      <t>元</t>
    </r>
    <r>
      <rPr>
        <sz val="16"/>
        <rFont val="Times New Roman"/>
        <charset val="134"/>
      </rPr>
      <t>/</t>
    </r>
    <r>
      <rPr>
        <sz val="16"/>
        <rFont val="方正仿宋_GBK"/>
        <charset val="134"/>
      </rPr>
      <t>人。</t>
    </r>
  </si>
  <si>
    <r>
      <rPr>
        <sz val="16"/>
        <rFont val="Times New Roman"/>
        <charset val="134"/>
      </rPr>
      <t xml:space="preserve"> </t>
    </r>
    <r>
      <rPr>
        <sz val="16"/>
        <rFont val="方正仿宋_GBK"/>
        <charset val="134"/>
      </rPr>
      <t>为降原建档立卡贫困家庭的教育成本，减少家庭负担，确保学生能安心上学。对原重庆建档立卡</t>
    </r>
    <r>
      <rPr>
        <sz val="16"/>
        <rFont val="Times New Roman"/>
        <charset val="134"/>
      </rPr>
      <t>5</t>
    </r>
    <r>
      <rPr>
        <sz val="16"/>
        <rFont val="方正仿宋_GBK"/>
        <charset val="134"/>
      </rPr>
      <t>名贫困大学生学费进行资助。</t>
    </r>
  </si>
  <si>
    <r>
      <rPr>
        <sz val="16"/>
        <rFont val="方正仿宋_GBK"/>
        <charset val="134"/>
      </rPr>
      <t>资助</t>
    </r>
    <r>
      <rPr>
        <sz val="16"/>
        <rFont val="Times New Roman"/>
        <charset val="134"/>
      </rPr>
      <t>5</t>
    </r>
    <r>
      <rPr>
        <sz val="16"/>
        <rFont val="方正仿宋_GBK"/>
        <charset val="134"/>
      </rPr>
      <t>人</t>
    </r>
  </si>
  <si>
    <r>
      <rPr>
        <sz val="16"/>
        <rFont val="Times New Roman"/>
        <charset val="134"/>
      </rPr>
      <t>8000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t>
    </r>
  </si>
  <si>
    <r>
      <rPr>
        <sz val="16"/>
        <rFont val="方正仿宋_GBK"/>
        <charset val="134"/>
      </rPr>
      <t>通过教育资助，减少接受高等教育的原建档立卡贫困家庭教育支出</t>
    </r>
    <r>
      <rPr>
        <sz val="16"/>
        <rFont val="Times New Roman"/>
        <charset val="134"/>
      </rPr>
      <t>8000</t>
    </r>
    <r>
      <rPr>
        <sz val="16"/>
        <rFont val="方正仿宋_GBK"/>
        <charset val="134"/>
      </rPr>
      <t>元</t>
    </r>
    <r>
      <rPr>
        <sz val="16"/>
        <rFont val="Times New Roman"/>
        <charset val="134"/>
      </rPr>
      <t>/</t>
    </r>
    <r>
      <rPr>
        <sz val="16"/>
        <rFont val="方正仿宋_GBK"/>
        <charset val="134"/>
      </rPr>
      <t>人年。</t>
    </r>
  </si>
  <si>
    <r>
      <rPr>
        <sz val="16"/>
        <rFont val="方正仿宋_GBK"/>
        <charset val="134"/>
      </rPr>
      <t>受益原重庆籍建档立卡贫困家庭人数</t>
    </r>
    <r>
      <rPr>
        <sz val="16"/>
        <rFont val="Times New Roman"/>
        <charset val="134"/>
      </rPr>
      <t>≥5</t>
    </r>
    <r>
      <rPr>
        <sz val="16"/>
        <rFont val="方正仿宋_GBK"/>
        <charset val="134"/>
      </rPr>
      <t>人</t>
    </r>
  </si>
  <si>
    <r>
      <rPr>
        <sz val="16"/>
        <rFont val="方正仿宋_GBK"/>
        <charset val="134"/>
      </rPr>
      <t>受益原重庆籍建档立卡贫困大学生满意度</t>
    </r>
    <r>
      <rPr>
        <sz val="16"/>
        <rFont val="Times New Roman"/>
        <charset val="134"/>
      </rPr>
      <t>≥98%</t>
    </r>
  </si>
  <si>
    <r>
      <rPr>
        <sz val="16"/>
        <rFont val="方正仿宋_GBK"/>
        <charset val="134"/>
      </rPr>
      <t>城口县</t>
    </r>
    <r>
      <rPr>
        <sz val="16"/>
        <rFont val="Times New Roman"/>
        <charset val="134"/>
      </rPr>
      <t>2024</t>
    </r>
    <r>
      <rPr>
        <sz val="16"/>
        <rFont val="方正仿宋_GBK"/>
        <charset val="134"/>
      </rPr>
      <t>年庙坝镇人居环境设施提升改造项目</t>
    </r>
  </si>
  <si>
    <r>
      <rPr>
        <sz val="16"/>
        <rFont val="方正仿宋_GBK"/>
        <charset val="134"/>
      </rPr>
      <t>新、改建污水管道总长度约为</t>
    </r>
    <r>
      <rPr>
        <sz val="16"/>
        <rFont val="Times New Roman"/>
        <charset val="134"/>
      </rPr>
      <t>1871m</t>
    </r>
  </si>
  <si>
    <t>庙坝镇庙坝社区</t>
  </si>
  <si>
    <r>
      <rPr>
        <sz val="16"/>
        <rFont val="方正仿宋_GBK"/>
        <charset val="134"/>
      </rPr>
      <t>改善农村生产生活条件，可解决</t>
    </r>
    <r>
      <rPr>
        <sz val="16"/>
        <rFont val="Times New Roman"/>
        <charset val="134"/>
      </rPr>
      <t>35</t>
    </r>
    <r>
      <rPr>
        <sz val="16"/>
        <rFont val="方正仿宋_GBK"/>
        <charset val="134"/>
      </rPr>
      <t>户</t>
    </r>
    <r>
      <rPr>
        <sz val="16"/>
        <rFont val="Times New Roman"/>
        <charset val="134"/>
      </rPr>
      <t>125</t>
    </r>
    <r>
      <rPr>
        <sz val="16"/>
        <rFont val="方正仿宋_GBK"/>
        <charset val="134"/>
      </rPr>
      <t>人脱贫户上产生活问题。</t>
    </r>
  </si>
  <si>
    <r>
      <rPr>
        <sz val="16"/>
        <rFont val="方正仿宋_GBK"/>
        <charset val="134"/>
      </rPr>
      <t>通过新建、改建污水管网改善人居环境，增加</t>
    </r>
    <r>
      <rPr>
        <sz val="16"/>
        <rFont val="Times New Roman"/>
        <charset val="134"/>
      </rPr>
      <t>10</t>
    </r>
    <r>
      <rPr>
        <sz val="16"/>
        <rFont val="方正仿宋_GBK"/>
        <charset val="134"/>
      </rPr>
      <t>户</t>
    </r>
    <r>
      <rPr>
        <sz val="16"/>
        <rFont val="Times New Roman"/>
        <charset val="134"/>
      </rPr>
      <t>25</t>
    </r>
    <r>
      <rPr>
        <sz val="16"/>
        <rFont val="方正仿宋_GBK"/>
        <charset val="134"/>
      </rPr>
      <t>人脱贫户生产收入。</t>
    </r>
  </si>
  <si>
    <t>通过新建、改建污水管网改善人居环境，提高群众生活水平。</t>
  </si>
  <si>
    <r>
      <rPr>
        <sz val="16"/>
        <rFont val="方正仿宋_GBK"/>
        <charset val="134"/>
      </rPr>
      <t>项目（工程）验收合格率</t>
    </r>
    <r>
      <rPr>
        <sz val="16"/>
        <rFont val="Times New Roman"/>
        <charset val="134"/>
      </rPr>
      <t>≥95%</t>
    </r>
  </si>
  <si>
    <t>人居环境条件改善</t>
  </si>
  <si>
    <r>
      <rPr>
        <sz val="16"/>
        <rFont val="Times New Roman"/>
        <charset val="134"/>
      </rPr>
      <t>35</t>
    </r>
    <r>
      <rPr>
        <sz val="16"/>
        <rFont val="方正仿宋_GBK"/>
        <charset val="134"/>
      </rPr>
      <t>户</t>
    </r>
    <r>
      <rPr>
        <sz val="16"/>
        <rFont val="Times New Roman"/>
        <charset val="134"/>
      </rPr>
      <t>125</t>
    </r>
    <r>
      <rPr>
        <sz val="16"/>
        <rFont val="方正仿宋_GBK"/>
        <charset val="134"/>
      </rPr>
      <t>人脱贫人口受益</t>
    </r>
  </si>
  <si>
    <t>肖体勇</t>
  </si>
  <si>
    <r>
      <rPr>
        <sz val="16"/>
        <rFont val="方正仿宋_GBK"/>
        <charset val="134"/>
      </rPr>
      <t>城口县</t>
    </r>
    <r>
      <rPr>
        <sz val="16"/>
        <rFont val="Times New Roman"/>
        <charset val="134"/>
      </rPr>
      <t>2024</t>
    </r>
    <r>
      <rPr>
        <sz val="16"/>
        <rFont val="方正仿宋_GBK"/>
        <charset val="134"/>
      </rPr>
      <t>年左岚乡人居环境设施提升改造项目</t>
    </r>
  </si>
  <si>
    <r>
      <rPr>
        <sz val="16"/>
        <rFont val="方正仿宋_GBK"/>
        <charset val="134"/>
      </rPr>
      <t>新、改建污水管道总长度约为</t>
    </r>
    <r>
      <rPr>
        <sz val="16"/>
        <rFont val="Times New Roman"/>
        <charset val="134"/>
      </rPr>
      <t>6310m</t>
    </r>
  </si>
  <si>
    <t>左岚乡左岚路</t>
  </si>
  <si>
    <r>
      <rPr>
        <sz val="16"/>
        <rFont val="方正仿宋_GBK"/>
        <charset val="134"/>
      </rPr>
      <t>通过污水管网的的建设，强化农村污染源头控制与治理，实现农村生活污水有序排放和有效治理，改善农村人居生态环境，加强农村村民生活质量，提升境内河流水质，促进美丽乡村建设，修建完成后将实现</t>
    </r>
    <r>
      <rPr>
        <sz val="16"/>
        <rFont val="Times New Roman"/>
        <charset val="134"/>
      </rPr>
      <t>750</t>
    </r>
    <r>
      <rPr>
        <sz val="16"/>
        <rFont val="方正仿宋_GBK"/>
        <charset val="134"/>
      </rPr>
      <t>户</t>
    </r>
    <r>
      <rPr>
        <sz val="16"/>
        <rFont val="Times New Roman"/>
        <charset val="134"/>
      </rPr>
      <t>3100</t>
    </r>
    <r>
      <rPr>
        <sz val="16"/>
        <rFont val="方正仿宋_GBK"/>
        <charset val="134"/>
      </rPr>
      <t>余人的生活污水处理全覆盖，其中包括脱贫人口</t>
    </r>
    <r>
      <rPr>
        <sz val="16"/>
        <rFont val="Times New Roman"/>
        <charset val="134"/>
      </rPr>
      <t>310</t>
    </r>
    <r>
      <rPr>
        <sz val="16"/>
        <rFont val="方正仿宋_GBK"/>
        <charset val="134"/>
      </rPr>
      <t>余人，监测对象</t>
    </r>
    <r>
      <rPr>
        <sz val="16"/>
        <rFont val="Times New Roman"/>
        <charset val="134"/>
      </rPr>
      <t>24</t>
    </r>
    <r>
      <rPr>
        <sz val="16"/>
        <rFont val="方正仿宋_GBK"/>
        <charset val="134"/>
      </rPr>
      <t>人。</t>
    </r>
  </si>
  <si>
    <r>
      <rPr>
        <sz val="16"/>
        <rFont val="Times New Roman"/>
        <charset val="134"/>
      </rPr>
      <t>1</t>
    </r>
    <r>
      <rPr>
        <sz val="16"/>
        <rFont val="方正仿宋_GBK"/>
        <charset val="134"/>
      </rPr>
      <t>、提供就业岗位</t>
    </r>
    <r>
      <rPr>
        <sz val="16"/>
        <rFont val="Times New Roman"/>
        <charset val="134"/>
      </rPr>
      <t>30</t>
    </r>
    <r>
      <rPr>
        <sz val="16"/>
        <rFont val="方正仿宋_GBK"/>
        <charset val="134"/>
      </rPr>
      <t>余个，增加工资性收入</t>
    </r>
    <r>
      <rPr>
        <sz val="16"/>
        <rFont val="Times New Roman"/>
        <charset val="134"/>
      </rPr>
      <t>1700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t>
    </r>
    <r>
      <rPr>
        <sz val="16"/>
        <rFont val="Times New Roman"/>
        <charset val="134"/>
      </rPr>
      <t>2</t>
    </r>
    <r>
      <rPr>
        <sz val="16"/>
        <rFont val="方正仿宋_GBK"/>
        <charset val="134"/>
      </rPr>
      <t>、改善农村居民人居环境。</t>
    </r>
  </si>
  <si>
    <r>
      <rPr>
        <sz val="16"/>
        <rFont val="方正仿宋_GBK"/>
        <charset val="134"/>
      </rPr>
      <t>新建污水管道总长度约为</t>
    </r>
    <r>
      <rPr>
        <sz val="16"/>
        <rFont val="Times New Roman"/>
        <charset val="134"/>
      </rPr>
      <t>3450m</t>
    </r>
    <r>
      <rPr>
        <sz val="16"/>
        <rFont val="方正仿宋_GBK"/>
        <charset val="134"/>
      </rPr>
      <t>，现状污水管道无改建</t>
    </r>
  </si>
  <si>
    <r>
      <rPr>
        <sz val="16"/>
        <rFont val="方正仿宋_GBK"/>
        <charset val="134"/>
      </rPr>
      <t>项目完工及时率</t>
    </r>
    <r>
      <rPr>
        <sz val="16"/>
        <rFont val="Times New Roman"/>
        <charset val="134"/>
      </rPr>
      <t>≥95%</t>
    </r>
  </si>
  <si>
    <r>
      <rPr>
        <sz val="16"/>
        <rFont val="方正仿宋_GBK"/>
        <charset val="134"/>
      </rPr>
      <t>建设费用预计</t>
    </r>
    <r>
      <rPr>
        <sz val="16"/>
        <rFont val="Times New Roman"/>
        <charset val="134"/>
      </rPr>
      <t>536.26</t>
    </r>
    <r>
      <rPr>
        <sz val="16"/>
        <rFont val="方正仿宋_GBK"/>
        <charset val="134"/>
      </rPr>
      <t>万（按实际设计施工为准）</t>
    </r>
  </si>
  <si>
    <r>
      <rPr>
        <sz val="16"/>
        <rFont val="方正仿宋_GBK"/>
        <charset val="134"/>
      </rPr>
      <t>带动农户增收约</t>
    </r>
    <r>
      <rPr>
        <sz val="16"/>
        <rFont val="Times New Roman"/>
        <charset val="134"/>
      </rPr>
      <t>1200</t>
    </r>
    <r>
      <rPr>
        <sz val="16"/>
        <rFont val="方正仿宋_GBK"/>
        <charset val="134"/>
      </rPr>
      <t>元</t>
    </r>
    <r>
      <rPr>
        <sz val="16"/>
        <rFont val="Times New Roman"/>
        <charset val="134"/>
      </rPr>
      <t>/</t>
    </r>
    <r>
      <rPr>
        <sz val="16"/>
        <rFont val="方正仿宋_GBK"/>
        <charset val="134"/>
      </rPr>
      <t>月。</t>
    </r>
  </si>
  <si>
    <r>
      <rPr>
        <sz val="16"/>
        <rFont val="方正仿宋_GBK"/>
        <charset val="134"/>
      </rPr>
      <t>受益农户</t>
    </r>
    <r>
      <rPr>
        <sz val="16"/>
        <rFont val="Times New Roman"/>
        <charset val="134"/>
      </rPr>
      <t>750</t>
    </r>
    <r>
      <rPr>
        <sz val="16"/>
        <rFont val="方正仿宋_GBK"/>
        <charset val="134"/>
      </rPr>
      <t>户</t>
    </r>
    <r>
      <rPr>
        <sz val="16"/>
        <rFont val="Times New Roman"/>
        <charset val="134"/>
      </rPr>
      <t>3100</t>
    </r>
    <r>
      <rPr>
        <sz val="16"/>
        <rFont val="方正仿宋_GBK"/>
        <charset val="134"/>
      </rPr>
      <t>余人，其中脱贫户</t>
    </r>
    <r>
      <rPr>
        <sz val="16"/>
        <rFont val="Times New Roman"/>
        <charset val="134"/>
      </rPr>
      <t>82</t>
    </r>
    <r>
      <rPr>
        <sz val="16"/>
        <rFont val="方正仿宋_GBK"/>
        <charset val="134"/>
      </rPr>
      <t>户</t>
    </r>
    <r>
      <rPr>
        <sz val="16"/>
        <rFont val="Times New Roman"/>
        <charset val="134"/>
      </rPr>
      <t>310</t>
    </r>
    <r>
      <rPr>
        <sz val="16"/>
        <rFont val="方正仿宋_GBK"/>
        <charset val="134"/>
      </rPr>
      <t>余人</t>
    </r>
  </si>
  <si>
    <r>
      <rPr>
        <sz val="16"/>
        <rFont val="Times New Roman"/>
        <charset val="134"/>
      </rPr>
      <t>310</t>
    </r>
    <r>
      <rPr>
        <sz val="16"/>
        <rFont val="方正仿宋_GBK"/>
        <charset val="134"/>
      </rPr>
      <t>、</t>
    </r>
    <r>
      <rPr>
        <sz val="16"/>
        <rFont val="Times New Roman"/>
        <charset val="134"/>
      </rPr>
      <t>24</t>
    </r>
  </si>
  <si>
    <r>
      <rPr>
        <sz val="16"/>
        <rFont val="方正仿宋_GBK"/>
        <charset val="134"/>
      </rPr>
      <t>城口县</t>
    </r>
    <r>
      <rPr>
        <sz val="16"/>
        <rFont val="Times New Roman"/>
        <charset val="134"/>
      </rPr>
      <t>2024</t>
    </r>
    <r>
      <rPr>
        <sz val="16"/>
        <rFont val="方正仿宋_GBK"/>
        <charset val="134"/>
      </rPr>
      <t>年周溪乡人居环境设施提升改造项目</t>
    </r>
  </si>
  <si>
    <r>
      <rPr>
        <sz val="16"/>
        <rFont val="方正仿宋_GBK"/>
        <charset val="134"/>
      </rPr>
      <t>新、改建污水管网总长度约为</t>
    </r>
    <r>
      <rPr>
        <sz val="16"/>
        <rFont val="Times New Roman"/>
        <charset val="134"/>
      </rPr>
      <t>441</t>
    </r>
    <r>
      <rPr>
        <sz val="16"/>
        <rFont val="方正仿宋_GBK"/>
        <charset val="134"/>
      </rPr>
      <t>米，其中主管网长度约为</t>
    </r>
    <r>
      <rPr>
        <sz val="16"/>
        <rFont val="Times New Roman"/>
        <charset val="134"/>
      </rPr>
      <t>241</t>
    </r>
    <r>
      <rPr>
        <sz val="16"/>
        <rFont val="方正仿宋_GBK"/>
        <charset val="134"/>
      </rPr>
      <t>米，支管长度</t>
    </r>
    <r>
      <rPr>
        <sz val="16"/>
        <rFont val="Times New Roman"/>
        <charset val="134"/>
      </rPr>
      <t>200</t>
    </r>
    <r>
      <rPr>
        <sz val="16"/>
        <rFont val="方正仿宋_GBK"/>
        <charset val="134"/>
      </rPr>
      <t>米及其附属设施建设。（具体以设计方案为准）</t>
    </r>
  </si>
  <si>
    <t>周溪乡靑坪村</t>
  </si>
  <si>
    <r>
      <rPr>
        <sz val="16"/>
        <rFont val="方正仿宋_GBK"/>
        <charset val="134"/>
      </rPr>
      <t>项目实施可满足周边群众日常生活污水处理需要，有利环境治理，提高满意度。项目实施可带动群众务工增收，</t>
    </r>
    <r>
      <rPr>
        <sz val="16"/>
        <rFont val="Times New Roman"/>
        <charset val="134"/>
      </rPr>
      <t>100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天。</t>
    </r>
  </si>
  <si>
    <r>
      <rPr>
        <sz val="16"/>
        <rFont val="Times New Roman"/>
        <charset val="134"/>
      </rPr>
      <t>1.</t>
    </r>
    <r>
      <rPr>
        <sz val="16"/>
        <rFont val="方正仿宋_GBK"/>
        <charset val="134"/>
      </rPr>
      <t>群众参与</t>
    </r>
    <r>
      <rPr>
        <sz val="16"/>
        <rFont val="Times New Roman"/>
        <charset val="134"/>
      </rPr>
      <t>:20</t>
    </r>
    <r>
      <rPr>
        <sz val="16"/>
        <rFont val="方正仿宋_GBK"/>
        <charset val="134"/>
      </rPr>
      <t>余人参与前期项目确定会议、决议，</t>
    </r>
    <r>
      <rPr>
        <sz val="16"/>
        <rFont val="Times New Roman"/>
        <charset val="134"/>
      </rPr>
      <t>10</t>
    </r>
    <r>
      <rPr>
        <sz val="16"/>
        <rFont val="方正仿宋_GBK"/>
        <charset val="134"/>
      </rPr>
      <t>余人参与入库项目的选择，</t>
    </r>
    <r>
      <rPr>
        <sz val="16"/>
        <rFont val="Times New Roman"/>
        <charset val="134"/>
      </rPr>
      <t>10</t>
    </r>
    <r>
      <rPr>
        <sz val="16"/>
        <rFont val="方正仿宋_GBK"/>
        <charset val="134"/>
      </rPr>
      <t>余人参与项目实施过程中施工质量和资金使用的监督等。</t>
    </r>
    <r>
      <rPr>
        <sz val="16"/>
        <rFont val="Times New Roman"/>
        <charset val="134"/>
      </rPr>
      <t xml:space="preserve">
2.</t>
    </r>
    <r>
      <rPr>
        <sz val="16"/>
        <rFont val="方正仿宋_GBK"/>
        <charset val="134"/>
      </rPr>
      <t>利益联结机制：项目实施可带动</t>
    </r>
    <r>
      <rPr>
        <sz val="16"/>
        <rFont val="Times New Roman"/>
        <charset val="134"/>
      </rPr>
      <t>10</t>
    </r>
    <r>
      <rPr>
        <sz val="16"/>
        <rFont val="方正仿宋_GBK"/>
        <charset val="134"/>
      </rPr>
      <t>余人务工增收，</t>
    </r>
    <r>
      <rPr>
        <sz val="16"/>
        <rFont val="Times New Roman"/>
        <charset val="134"/>
      </rPr>
      <t>100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天。</t>
    </r>
  </si>
  <si>
    <r>
      <rPr>
        <sz val="16"/>
        <rFont val="方正仿宋_GBK"/>
        <charset val="134"/>
      </rPr>
      <t>新建污水管道</t>
    </r>
    <r>
      <rPr>
        <sz val="16"/>
        <rFont val="Times New Roman"/>
        <charset val="134"/>
      </rPr>
      <t>730m</t>
    </r>
    <r>
      <rPr>
        <sz val="16"/>
        <rFont val="方正仿宋_GBK"/>
        <charset val="134"/>
      </rPr>
      <t>，满足群众生活需要。</t>
    </r>
  </si>
  <si>
    <r>
      <rPr>
        <sz val="16"/>
        <rFont val="方正仿宋_GBK"/>
        <charset val="134"/>
      </rPr>
      <t>新建污水管道</t>
    </r>
    <r>
      <rPr>
        <sz val="16"/>
        <rFont val="Times New Roman"/>
        <charset val="134"/>
      </rPr>
      <t>730m</t>
    </r>
  </si>
  <si>
    <t>按实际设计施工为准</t>
  </si>
  <si>
    <r>
      <rPr>
        <sz val="16"/>
        <rFont val="方正仿宋_GBK"/>
        <charset val="134"/>
      </rPr>
      <t>带动群众务工增加收入</t>
    </r>
    <r>
      <rPr>
        <sz val="16"/>
        <rFont val="Times New Roman"/>
        <charset val="134"/>
      </rPr>
      <t>,100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天</t>
    </r>
  </si>
  <si>
    <r>
      <rPr>
        <sz val="16"/>
        <rFont val="方正仿宋_GBK"/>
        <charset val="134"/>
      </rPr>
      <t>受益人口</t>
    </r>
    <r>
      <rPr>
        <sz val="16"/>
        <rFont val="Times New Roman"/>
        <charset val="134"/>
      </rPr>
      <t>150</t>
    </r>
    <r>
      <rPr>
        <sz val="16"/>
        <rFont val="方正仿宋_GBK"/>
        <charset val="134"/>
      </rPr>
      <t>中脱贫户</t>
    </r>
    <r>
      <rPr>
        <sz val="16"/>
        <rFont val="Times New Roman"/>
        <charset val="134"/>
      </rPr>
      <t>10</t>
    </r>
    <r>
      <rPr>
        <sz val="16"/>
        <rFont val="方正仿宋_GBK"/>
        <charset val="134"/>
      </rPr>
      <t>人</t>
    </r>
  </si>
  <si>
    <r>
      <rPr>
        <sz val="16"/>
        <rFont val="方正仿宋_GBK"/>
        <charset val="134"/>
      </rPr>
      <t>受益脱贫群众满意度＞</t>
    </r>
    <r>
      <rPr>
        <sz val="16"/>
        <rFont val="Times New Roman"/>
        <charset val="134"/>
      </rPr>
      <t>90%</t>
    </r>
  </si>
  <si>
    <r>
      <rPr>
        <sz val="16"/>
        <rFont val="方正仿宋_GBK"/>
        <charset val="134"/>
      </rPr>
      <t>城口县</t>
    </r>
    <r>
      <rPr>
        <sz val="16"/>
        <rFont val="Times New Roman"/>
        <charset val="134"/>
      </rPr>
      <t>2024</t>
    </r>
    <r>
      <rPr>
        <sz val="16"/>
        <rFont val="方正仿宋_GBK"/>
        <charset val="134"/>
      </rPr>
      <t>年咸宜镇人居环境设施提升改造项目</t>
    </r>
  </si>
  <si>
    <r>
      <rPr>
        <sz val="16"/>
        <rFont val="方正仿宋_GBK"/>
        <charset val="134"/>
      </rPr>
      <t>本次设计新建污水管道总长度约为</t>
    </r>
    <r>
      <rPr>
        <sz val="16"/>
        <rFont val="Times New Roman"/>
        <charset val="134"/>
      </rPr>
      <t>850m</t>
    </r>
    <r>
      <rPr>
        <sz val="16"/>
        <rFont val="方正仿宋_GBK"/>
        <charset val="134"/>
      </rPr>
      <t>，改建污水管道总长度约为</t>
    </r>
    <r>
      <rPr>
        <sz val="16"/>
        <rFont val="Times New Roman"/>
        <charset val="134"/>
      </rPr>
      <t>1950m</t>
    </r>
    <r>
      <rPr>
        <sz val="16"/>
        <rFont val="方正仿宋_GBK"/>
        <charset val="134"/>
      </rPr>
      <t>。</t>
    </r>
  </si>
  <si>
    <r>
      <rPr>
        <sz val="16"/>
        <rFont val="方正仿宋_GBK"/>
        <charset val="134"/>
      </rPr>
      <t>通过项目实施，优化咸宜镇污水管网，强化排污泄污能力，受益人口</t>
    </r>
    <r>
      <rPr>
        <sz val="16"/>
        <rFont val="Times New Roman"/>
        <charset val="134"/>
      </rPr>
      <t>325</t>
    </r>
    <r>
      <rPr>
        <sz val="16"/>
        <rFont val="方正仿宋_GBK"/>
        <charset val="134"/>
      </rPr>
      <t>人，其中脱贫人口和监测对昂数</t>
    </r>
    <r>
      <rPr>
        <sz val="16"/>
        <rFont val="Times New Roman"/>
        <charset val="134"/>
      </rPr>
      <t>67</t>
    </r>
    <r>
      <rPr>
        <sz val="16"/>
        <rFont val="方正仿宋_GBK"/>
        <charset val="134"/>
      </rPr>
      <t>人。</t>
    </r>
  </si>
  <si>
    <r>
      <rPr>
        <sz val="16"/>
        <rFont val="Times New Roman"/>
        <charset val="134"/>
      </rPr>
      <t>1.</t>
    </r>
    <r>
      <rPr>
        <sz val="16"/>
        <rFont val="方正仿宋_GBK"/>
        <charset val="134"/>
      </rPr>
      <t>群众参与：</t>
    </r>
    <r>
      <rPr>
        <sz val="16"/>
        <rFont val="Times New Roman"/>
        <charset val="134"/>
      </rPr>
      <t>53</t>
    </r>
    <r>
      <rPr>
        <sz val="16"/>
        <rFont val="方正仿宋_GBK"/>
        <charset val="134"/>
      </rPr>
      <t>人以上参与项目的选择、实施、监督和管理；</t>
    </r>
    <r>
      <rPr>
        <sz val="16"/>
        <rFont val="Times New Roman"/>
        <charset val="134"/>
      </rPr>
      <t xml:space="preserve">
2.</t>
    </r>
    <r>
      <rPr>
        <sz val="16"/>
        <rFont val="方正仿宋_GBK"/>
        <charset val="134"/>
      </rPr>
      <t>利益联结机制：项目将提供就业岗位</t>
    </r>
    <r>
      <rPr>
        <sz val="16"/>
        <rFont val="Times New Roman"/>
        <charset val="134"/>
      </rPr>
      <t>5</t>
    </r>
    <r>
      <rPr>
        <sz val="16"/>
        <rFont val="方正仿宋_GBK"/>
        <charset val="134"/>
      </rPr>
      <t>个以上，务工群众人均年增收约</t>
    </r>
    <r>
      <rPr>
        <sz val="16"/>
        <rFont val="Times New Roman"/>
        <charset val="134"/>
      </rPr>
      <t>2000</t>
    </r>
    <r>
      <rPr>
        <sz val="16"/>
        <rFont val="方正仿宋_GBK"/>
        <charset val="134"/>
      </rPr>
      <t>元</t>
    </r>
  </si>
  <si>
    <r>
      <rPr>
        <sz val="16"/>
        <rFont val="方正仿宋_GBK"/>
        <charset val="134"/>
      </rPr>
      <t>新建污水管道总长度约为</t>
    </r>
    <r>
      <rPr>
        <sz val="16"/>
        <rFont val="Times New Roman"/>
        <charset val="134"/>
      </rPr>
      <t>850m</t>
    </r>
    <r>
      <rPr>
        <sz val="16"/>
        <rFont val="方正仿宋_GBK"/>
        <charset val="134"/>
      </rPr>
      <t>，改建污水管道总长度约为</t>
    </r>
    <r>
      <rPr>
        <sz val="16"/>
        <rFont val="Times New Roman"/>
        <charset val="134"/>
      </rPr>
      <t>1950m</t>
    </r>
    <r>
      <rPr>
        <sz val="16"/>
        <rFont val="方正仿宋_GBK"/>
        <charset val="134"/>
      </rPr>
      <t>。</t>
    </r>
  </si>
  <si>
    <r>
      <rPr>
        <sz val="16"/>
        <rFont val="方正仿宋_GBK"/>
        <charset val="134"/>
      </rPr>
      <t>项目投资成本</t>
    </r>
    <r>
      <rPr>
        <sz val="16"/>
        <rFont val="Times New Roman"/>
        <charset val="134"/>
      </rPr>
      <t>482.69</t>
    </r>
    <r>
      <rPr>
        <sz val="16"/>
        <rFont val="方正仿宋_GBK"/>
        <charset val="134"/>
      </rPr>
      <t>万元</t>
    </r>
  </si>
  <si>
    <t>在项目建设过程中能够带动周边农户（含脱贫户）参与务工，实现务工增收。</t>
  </si>
  <si>
    <r>
      <rPr>
        <sz val="16"/>
        <rFont val="方正仿宋_GBK"/>
        <charset val="134"/>
      </rPr>
      <t>受益脱贫群众数约</t>
    </r>
    <r>
      <rPr>
        <sz val="16"/>
        <rFont val="Times New Roman"/>
        <charset val="134"/>
      </rPr>
      <t>67</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</si>
  <si>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年沿河乡人居环境设施提升改造项目</t>
    </r>
  </si>
  <si>
    <r>
      <rPr>
        <sz val="16"/>
        <rFont val="方正仿宋_GBK"/>
        <charset val="134"/>
      </rPr>
      <t>场镇污水处理厂东北侧河道对面及岔溪河至乡政府段新建污水管道总长度约为</t>
    </r>
    <r>
      <rPr>
        <sz val="16"/>
        <rFont val="Times New Roman"/>
        <charset val="134"/>
      </rPr>
      <t>220m</t>
    </r>
    <r>
      <rPr>
        <sz val="16"/>
        <rFont val="方正仿宋_GBK"/>
        <charset val="134"/>
      </rPr>
      <t>，现状管道无改建</t>
    </r>
  </si>
  <si>
    <t>红岩村</t>
  </si>
  <si>
    <r>
      <rPr>
        <sz val="16"/>
        <rFont val="方正仿宋_GBK"/>
        <charset val="134"/>
      </rPr>
      <t>通过项目实施可有效解决红岩村场镇污水倒灌现象，解决红岩村</t>
    </r>
    <r>
      <rPr>
        <sz val="16"/>
        <rFont val="Times New Roman"/>
        <charset val="134"/>
      </rPr>
      <t>400</t>
    </r>
    <r>
      <rPr>
        <sz val="16"/>
        <rFont val="方正仿宋_GBK"/>
        <charset val="134"/>
      </rPr>
      <t>余人，其中脱贫户和监测对象</t>
    </r>
    <r>
      <rPr>
        <sz val="16"/>
        <rFont val="Times New Roman"/>
        <charset val="134"/>
      </rPr>
      <t>60</t>
    </r>
    <r>
      <rPr>
        <sz val="16"/>
        <rFont val="方正仿宋_GBK"/>
        <charset val="134"/>
      </rPr>
      <t>余人环境脏乱差问题，提高群众满意度、幸福感</t>
    </r>
  </si>
  <si>
    <r>
      <rPr>
        <sz val="16"/>
        <rFont val="Times New Roman"/>
        <charset val="134"/>
      </rPr>
      <t>1.</t>
    </r>
    <r>
      <rPr>
        <sz val="16"/>
        <rFont val="方正仿宋_GBK"/>
        <charset val="134"/>
      </rPr>
      <t>群众参与：</t>
    </r>
    <r>
      <rPr>
        <sz val="16"/>
        <rFont val="Times New Roman"/>
        <charset val="134"/>
      </rPr>
      <t>71</t>
    </r>
    <r>
      <rPr>
        <sz val="16"/>
        <rFont val="方正仿宋_GBK"/>
        <charset val="134"/>
      </rPr>
      <t>人参与前期项目确定会议、决议，</t>
    </r>
    <r>
      <rPr>
        <sz val="16"/>
        <rFont val="Times New Roman"/>
        <charset val="134"/>
      </rPr>
      <t>52</t>
    </r>
    <r>
      <rPr>
        <sz val="16"/>
        <rFont val="方正仿宋_GBK"/>
        <charset val="134"/>
      </rPr>
      <t>人参与入库项目的选择。</t>
    </r>
    <r>
      <rPr>
        <sz val="16"/>
        <rFont val="Times New Roman"/>
        <charset val="134"/>
      </rPr>
      <t xml:space="preserve">                                                2.</t>
    </r>
    <r>
      <rPr>
        <sz val="16"/>
        <rFont val="方正仿宋_GBK"/>
        <charset val="134"/>
      </rPr>
      <t>利益联结机制：项目施工中农户可通过参与务工实现人均增收</t>
    </r>
    <r>
      <rPr>
        <sz val="16"/>
        <rFont val="Times New Roman"/>
        <charset val="134"/>
      </rPr>
      <t>1000</t>
    </r>
    <r>
      <rPr>
        <sz val="16"/>
        <rFont val="方正仿宋_GBK"/>
        <charset val="134"/>
      </rPr>
      <t>元以上</t>
    </r>
  </si>
  <si>
    <r>
      <rPr>
        <sz val="16"/>
        <rFont val="方正仿宋_GBK"/>
        <charset val="134"/>
      </rPr>
      <t>新建污水管道总长度约为</t>
    </r>
    <r>
      <rPr>
        <sz val="16"/>
        <rFont val="Times New Roman"/>
        <charset val="134"/>
      </rPr>
      <t>220m</t>
    </r>
  </si>
  <si>
    <r>
      <rPr>
        <sz val="16"/>
        <rFont val="Times New Roman"/>
        <charset val="134"/>
      </rPr>
      <t>1500</t>
    </r>
    <r>
      <rPr>
        <sz val="16"/>
        <rFont val="方正仿宋_GBK"/>
        <charset val="134"/>
      </rPr>
      <t>元</t>
    </r>
    <r>
      <rPr>
        <sz val="16"/>
        <rFont val="Times New Roman"/>
        <charset val="134"/>
      </rPr>
      <t>/</t>
    </r>
    <r>
      <rPr>
        <sz val="16"/>
        <rFont val="方正仿宋_GBK"/>
        <charset val="134"/>
      </rPr>
      <t>米</t>
    </r>
  </si>
  <si>
    <r>
      <rPr>
        <sz val="16"/>
        <rFont val="方正仿宋_GBK"/>
        <charset val="134"/>
      </rPr>
      <t>农户可通过参与务工实现人均增收</t>
    </r>
    <r>
      <rPr>
        <sz val="16"/>
        <rFont val="Times New Roman"/>
        <charset val="134"/>
      </rPr>
      <t>1000</t>
    </r>
    <r>
      <rPr>
        <sz val="16"/>
        <rFont val="方正仿宋_GBK"/>
        <charset val="134"/>
      </rPr>
      <t>元以上</t>
    </r>
  </si>
  <si>
    <r>
      <rPr>
        <sz val="16"/>
        <rFont val="方正仿宋_GBK"/>
        <charset val="134"/>
      </rPr>
      <t>城口县</t>
    </r>
    <r>
      <rPr>
        <sz val="16"/>
        <rFont val="Times New Roman"/>
        <charset val="134"/>
      </rPr>
      <t>2024</t>
    </r>
    <r>
      <rPr>
        <sz val="16"/>
        <rFont val="方正仿宋_GBK"/>
        <charset val="134"/>
      </rPr>
      <t>年双河乡人居环境设施提升改造项目</t>
    </r>
  </si>
  <si>
    <r>
      <rPr>
        <sz val="16"/>
        <rFont val="方正仿宋_GBK"/>
        <charset val="134"/>
      </rPr>
      <t>本项目在双流社区至便民路段、李洞湾大桥至双河乡中心小学段、柳河村美食街补充建设污水管网总长度约为</t>
    </r>
    <r>
      <rPr>
        <sz val="16"/>
        <rFont val="Times New Roman"/>
        <charset val="134"/>
      </rPr>
      <t>2030m</t>
    </r>
    <r>
      <rPr>
        <sz val="16"/>
        <rFont val="方正仿宋_GBK"/>
        <charset val="134"/>
      </rPr>
      <t>，改建约</t>
    </r>
    <r>
      <rPr>
        <sz val="16"/>
        <rFont val="Times New Roman"/>
        <charset val="134"/>
      </rPr>
      <t>80m</t>
    </r>
    <r>
      <rPr>
        <sz val="16"/>
        <rFont val="方正仿宋_GBK"/>
        <charset val="134"/>
      </rPr>
      <t>。维修化粪池</t>
    </r>
    <r>
      <rPr>
        <sz val="16"/>
        <rFont val="Times New Roman"/>
        <charset val="134"/>
      </rPr>
      <t>1</t>
    </r>
    <r>
      <rPr>
        <sz val="16"/>
        <rFont val="方正仿宋_GBK"/>
        <charset val="134"/>
      </rPr>
      <t>座（具体以设计方案为准）</t>
    </r>
    <r>
      <rPr>
        <sz val="16"/>
        <rFont val="Times New Roman"/>
        <charset val="134"/>
      </rPr>
      <t xml:space="preserve">
</t>
    </r>
  </si>
  <si>
    <t>双流社区至便民路、李洞湾大桥至双河乡中心小学、美食街</t>
  </si>
  <si>
    <r>
      <rPr>
        <sz val="16"/>
        <rFont val="方正仿宋_GBK"/>
        <charset val="134"/>
      </rPr>
      <t>通过项目建设，改善</t>
    </r>
    <r>
      <rPr>
        <sz val="16"/>
        <rFont val="Times New Roman"/>
        <charset val="134"/>
      </rPr>
      <t>100</t>
    </r>
    <r>
      <rPr>
        <sz val="16"/>
        <rFont val="方正仿宋_GBK"/>
        <charset val="134"/>
      </rPr>
      <t>余人居住环境及生产生活质量，降低污水处理成本</t>
    </r>
    <r>
      <rPr>
        <sz val="16"/>
        <rFont val="Times New Roman"/>
        <charset val="134"/>
      </rPr>
      <t>50</t>
    </r>
    <r>
      <rPr>
        <sz val="16"/>
        <rFont val="方正仿宋_GBK"/>
        <charset val="134"/>
      </rPr>
      <t>元</t>
    </r>
    <r>
      <rPr>
        <sz val="16"/>
        <rFont val="Times New Roman"/>
        <charset val="134"/>
      </rPr>
      <t>/</t>
    </r>
    <r>
      <rPr>
        <sz val="16"/>
        <rFont val="方正仿宋_GBK"/>
        <charset val="134"/>
      </rPr>
      <t>户，增加幸福感与满意度；推动乡村环境向美丽宜居升级。受益对象</t>
    </r>
    <r>
      <rPr>
        <sz val="16"/>
        <rFont val="Times New Roman"/>
        <charset val="134"/>
      </rPr>
      <t>224</t>
    </r>
    <r>
      <rPr>
        <sz val="16"/>
        <rFont val="方正仿宋_GBK"/>
        <charset val="134"/>
      </rPr>
      <t>人，其中脱贫户和监测对象</t>
    </r>
    <r>
      <rPr>
        <sz val="16"/>
        <rFont val="Times New Roman"/>
        <charset val="134"/>
      </rPr>
      <t>31</t>
    </r>
    <r>
      <rPr>
        <sz val="16"/>
        <rFont val="方正仿宋_GBK"/>
        <charset val="134"/>
      </rPr>
      <t>人。</t>
    </r>
  </si>
  <si>
    <r>
      <rPr>
        <sz val="16"/>
        <rFont val="Times New Roman"/>
        <charset val="134"/>
      </rPr>
      <t>1.</t>
    </r>
    <r>
      <rPr>
        <sz val="16"/>
        <rFont val="方正仿宋_GBK"/>
        <charset val="134"/>
      </rPr>
      <t>群众参与：</t>
    </r>
    <r>
      <rPr>
        <sz val="16"/>
        <rFont val="Times New Roman"/>
        <charset val="134"/>
      </rPr>
      <t>22</t>
    </r>
    <r>
      <rPr>
        <sz val="16"/>
        <rFont val="方正仿宋_GBK"/>
        <charset val="134"/>
      </rPr>
      <t>人参与项目确定会议及入库选择，</t>
    </r>
    <r>
      <rPr>
        <sz val="16"/>
        <rFont val="Times New Roman"/>
        <charset val="134"/>
      </rPr>
      <t>4</t>
    </r>
    <r>
      <rPr>
        <sz val="16"/>
        <rFont val="方正仿宋_GBK"/>
        <charset val="134"/>
      </rPr>
      <t>人参与项目施工过程中施工质量和资金的监督。</t>
    </r>
    <r>
      <rPr>
        <sz val="16"/>
        <rFont val="Times New Roman"/>
        <charset val="134"/>
      </rPr>
      <t xml:space="preserve">
2.</t>
    </r>
    <r>
      <rPr>
        <sz val="16"/>
        <rFont val="方正仿宋_GBK"/>
        <charset val="134"/>
      </rPr>
      <t>利益联结机制：一是建设过程中，</t>
    </r>
    <r>
      <rPr>
        <sz val="16"/>
        <rFont val="Times New Roman"/>
        <charset val="134"/>
      </rPr>
      <t>10</t>
    </r>
    <r>
      <rPr>
        <sz val="16"/>
        <rFont val="方正仿宋_GBK"/>
        <charset val="134"/>
      </rPr>
      <t>余名群众参与务工，人均增加务工收入</t>
    </r>
    <r>
      <rPr>
        <sz val="16"/>
        <rFont val="Times New Roman"/>
        <charset val="134"/>
      </rPr>
      <t>3000</t>
    </r>
    <r>
      <rPr>
        <sz val="16"/>
        <rFont val="方正仿宋_GBK"/>
        <charset val="134"/>
      </rPr>
      <t>元左右；二是通过项目建设，改善农村人居环境，方便周边</t>
    </r>
    <r>
      <rPr>
        <sz val="16"/>
        <rFont val="Times New Roman"/>
        <charset val="134"/>
      </rPr>
      <t>224</t>
    </r>
    <r>
      <rPr>
        <sz val="16"/>
        <rFont val="方正仿宋_GBK"/>
        <charset val="134"/>
      </rPr>
      <t>人生产生活。</t>
    </r>
  </si>
  <si>
    <t>改善双河乡双流社区、柳河生活环境，解决生活污水处理问题。</t>
  </si>
  <si>
    <r>
      <rPr>
        <sz val="16"/>
        <rFont val="方正仿宋_GBK"/>
        <charset val="134"/>
      </rPr>
      <t>总管网</t>
    </r>
    <r>
      <rPr>
        <sz val="16"/>
        <rFont val="Times New Roman"/>
        <charset val="134"/>
      </rPr>
      <t>≥2000M;</t>
    </r>
    <r>
      <rPr>
        <sz val="16"/>
        <rFont val="方正仿宋_GBK"/>
        <charset val="134"/>
      </rPr>
      <t>化粪池维修</t>
    </r>
    <r>
      <rPr>
        <sz val="16"/>
        <rFont val="Times New Roman"/>
        <charset val="134"/>
      </rPr>
      <t>≥1</t>
    </r>
    <r>
      <rPr>
        <sz val="16"/>
        <rFont val="方正仿宋_GBK"/>
        <charset val="134"/>
      </rPr>
      <t>座；</t>
    </r>
  </si>
  <si>
    <r>
      <rPr>
        <sz val="16"/>
        <rFont val="方正仿宋_GBK"/>
        <charset val="134"/>
      </rPr>
      <t>带动务工农户增收约</t>
    </r>
    <r>
      <rPr>
        <sz val="16"/>
        <rFont val="Times New Roman"/>
        <charset val="134"/>
      </rPr>
      <t>3000</t>
    </r>
    <r>
      <rPr>
        <sz val="16"/>
        <rFont val="方正仿宋_GBK"/>
        <charset val="134"/>
      </rPr>
      <t>元</t>
    </r>
    <r>
      <rPr>
        <sz val="16"/>
        <rFont val="Times New Roman"/>
        <charset val="134"/>
      </rPr>
      <t>/</t>
    </r>
    <r>
      <rPr>
        <sz val="16"/>
        <rFont val="方正仿宋_GBK"/>
        <charset val="134"/>
      </rPr>
      <t>月。</t>
    </r>
  </si>
  <si>
    <r>
      <rPr>
        <sz val="16"/>
        <rFont val="方正仿宋_GBK"/>
        <charset val="134"/>
      </rPr>
      <t>受益农户</t>
    </r>
    <r>
      <rPr>
        <sz val="16"/>
        <rFont val="Times New Roman"/>
        <charset val="134"/>
      </rPr>
      <t>54</t>
    </r>
    <r>
      <rPr>
        <sz val="16"/>
        <rFont val="方正仿宋_GBK"/>
        <charset val="134"/>
      </rPr>
      <t>户</t>
    </r>
    <r>
      <rPr>
        <sz val="16"/>
        <rFont val="Times New Roman"/>
        <charset val="134"/>
      </rPr>
      <t>224</t>
    </r>
    <r>
      <rPr>
        <sz val="16"/>
        <rFont val="方正仿宋_GBK"/>
        <charset val="134"/>
      </rPr>
      <t>余人，其中脱贫户</t>
    </r>
    <r>
      <rPr>
        <sz val="16"/>
        <rFont val="Times New Roman"/>
        <charset val="134"/>
      </rPr>
      <t>11</t>
    </r>
    <r>
      <rPr>
        <sz val="16"/>
        <rFont val="方正仿宋_GBK"/>
        <charset val="134"/>
      </rPr>
      <t>户</t>
    </r>
    <r>
      <rPr>
        <sz val="16"/>
        <rFont val="Times New Roman"/>
        <charset val="134"/>
      </rPr>
      <t>31</t>
    </r>
    <r>
      <rPr>
        <sz val="16"/>
        <rFont val="方正仿宋_GBK"/>
        <charset val="134"/>
      </rPr>
      <t>余人。</t>
    </r>
  </si>
  <si>
    <r>
      <rPr>
        <sz val="16"/>
        <rFont val="方正仿宋_GBK"/>
        <charset val="134"/>
      </rPr>
      <t>城口县</t>
    </r>
    <r>
      <rPr>
        <sz val="16"/>
        <rFont val="Times New Roman"/>
        <charset val="134"/>
      </rPr>
      <t>2024</t>
    </r>
    <r>
      <rPr>
        <sz val="16"/>
        <rFont val="方正仿宋_GBK"/>
        <charset val="134"/>
      </rPr>
      <t>年坪坝镇人居环境设施提升改造项目</t>
    </r>
  </si>
  <si>
    <r>
      <rPr>
        <sz val="16"/>
        <rFont val="方正仿宋_GBK"/>
        <charset val="134"/>
      </rPr>
      <t>设计新建污水管道总长度约为</t>
    </r>
    <r>
      <rPr>
        <sz val="16"/>
        <rFont val="Times New Roman"/>
        <charset val="134"/>
      </rPr>
      <t>1800m</t>
    </r>
    <r>
      <rPr>
        <sz val="16"/>
        <rFont val="方正仿宋_GBK"/>
        <charset val="134"/>
      </rPr>
      <t>，改建污水管总长度约为</t>
    </r>
    <r>
      <rPr>
        <sz val="16"/>
        <rFont val="Times New Roman"/>
        <charset val="134"/>
      </rPr>
      <t>1000m</t>
    </r>
    <r>
      <rPr>
        <sz val="16"/>
        <rFont val="方正仿宋_GBK"/>
        <charset val="134"/>
      </rPr>
      <t>。</t>
    </r>
  </si>
  <si>
    <t>新建、改扩建</t>
  </si>
  <si>
    <t>中平街、议学路</t>
  </si>
  <si>
    <r>
      <rPr>
        <sz val="16"/>
        <rFont val="方正仿宋_GBK"/>
        <charset val="134"/>
      </rPr>
      <t>通过项目实施，预计集中处理议学路、中平街</t>
    </r>
    <r>
      <rPr>
        <sz val="16"/>
        <rFont val="Times New Roman"/>
        <charset val="134"/>
      </rPr>
      <t>400</t>
    </r>
    <r>
      <rPr>
        <sz val="16"/>
        <rFont val="方正仿宋_GBK"/>
        <charset val="134"/>
      </rPr>
      <t>户人产生生活污水，解决污水散排问题，提升人居环境。</t>
    </r>
  </si>
  <si>
    <r>
      <rPr>
        <sz val="16"/>
        <rFont val="Times New Roman"/>
        <charset val="134"/>
      </rPr>
      <t>1.</t>
    </r>
    <r>
      <rPr>
        <sz val="16"/>
        <rFont val="方正仿宋_GBK"/>
        <charset val="134"/>
      </rPr>
      <t>通过改善人居环境、污水排放等基础设施条件，降低</t>
    </r>
    <r>
      <rPr>
        <sz val="16"/>
        <rFont val="Times New Roman"/>
        <charset val="134"/>
      </rPr>
      <t xml:space="preserve"> 42</t>
    </r>
    <r>
      <rPr>
        <sz val="16"/>
        <rFont val="方正仿宋_GBK"/>
        <charset val="134"/>
      </rPr>
      <t>户脱贫户生活出行等成本，增加</t>
    </r>
    <r>
      <rPr>
        <sz val="16"/>
        <rFont val="Times New Roman"/>
        <charset val="134"/>
      </rPr>
      <t>42</t>
    </r>
    <r>
      <rPr>
        <sz val="16"/>
        <rFont val="方正仿宋_GBK"/>
        <charset val="134"/>
      </rPr>
      <t>户脱贫户生产收入。</t>
    </r>
    <r>
      <rPr>
        <sz val="16"/>
        <rFont val="Times New Roman"/>
        <charset val="134"/>
      </rPr>
      <t xml:space="preserve">                 2.</t>
    </r>
    <r>
      <rPr>
        <sz val="16"/>
        <rFont val="方正仿宋_GBK"/>
        <charset val="134"/>
      </rPr>
      <t>通过改善污水管网等公共基础服务设施条件，降低</t>
    </r>
    <r>
      <rPr>
        <sz val="16"/>
        <rFont val="Times New Roman"/>
        <charset val="134"/>
      </rPr>
      <t xml:space="preserve"> 42</t>
    </r>
    <r>
      <rPr>
        <sz val="16"/>
        <rFont val="方正仿宋_GBK"/>
        <charset val="134"/>
      </rPr>
      <t>户脱贫户生活成本。</t>
    </r>
  </si>
  <si>
    <r>
      <rPr>
        <sz val="16"/>
        <rFont val="方正仿宋_GBK"/>
        <charset val="134"/>
      </rPr>
      <t>预计集中处理议学路、中平街</t>
    </r>
    <r>
      <rPr>
        <sz val="16"/>
        <rFont val="Times New Roman"/>
        <charset val="134"/>
      </rPr>
      <t>400</t>
    </r>
    <r>
      <rPr>
        <sz val="16"/>
        <rFont val="方正仿宋_GBK"/>
        <charset val="134"/>
      </rPr>
      <t>户人产生生活污水</t>
    </r>
  </si>
  <si>
    <r>
      <rPr>
        <sz val="16"/>
        <rFont val="方正仿宋_GBK"/>
        <charset val="134"/>
      </rPr>
      <t>新建污水管道</t>
    </r>
    <r>
      <rPr>
        <sz val="16"/>
        <rFont val="Times New Roman"/>
        <charset val="134"/>
      </rPr>
      <t>1800m</t>
    </r>
    <r>
      <rPr>
        <sz val="16"/>
        <rFont val="方正仿宋_GBK"/>
        <charset val="134"/>
      </rPr>
      <t>、改建污水管道</t>
    </r>
    <r>
      <rPr>
        <sz val="16"/>
        <rFont val="Times New Roman"/>
        <charset val="134"/>
      </rPr>
      <t>1000m</t>
    </r>
  </si>
  <si>
    <r>
      <rPr>
        <sz val="16"/>
        <rFont val="方正仿宋_GBK"/>
        <charset val="134"/>
      </rPr>
      <t>管道质量达标率</t>
    </r>
    <r>
      <rPr>
        <sz val="16"/>
        <rFont val="Times New Roman"/>
        <charset val="134"/>
      </rPr>
      <t>100%</t>
    </r>
  </si>
  <si>
    <r>
      <rPr>
        <sz val="16"/>
        <rFont val="方正仿宋_GBK"/>
        <charset val="134"/>
      </rPr>
      <t>完成时限</t>
    </r>
    <r>
      <rPr>
        <sz val="16"/>
        <rFont val="Times New Roman"/>
        <charset val="134"/>
      </rPr>
      <t>2023</t>
    </r>
    <r>
      <rPr>
        <sz val="16"/>
        <rFont val="方正仿宋_GBK"/>
        <charset val="134"/>
      </rPr>
      <t>年</t>
    </r>
    <r>
      <rPr>
        <sz val="16"/>
        <rFont val="Times New Roman"/>
        <charset val="134"/>
      </rPr>
      <t>12</t>
    </r>
    <r>
      <rPr>
        <sz val="16"/>
        <rFont val="方正仿宋_GBK"/>
        <charset val="134"/>
      </rPr>
      <t>月</t>
    </r>
  </si>
  <si>
    <r>
      <rPr>
        <sz val="16"/>
        <rFont val="方正仿宋_GBK"/>
        <charset val="134"/>
      </rPr>
      <t>资金投入</t>
    </r>
    <r>
      <rPr>
        <sz val="16"/>
        <rFont val="Times New Roman"/>
        <charset val="134"/>
      </rPr>
      <t>481.53</t>
    </r>
    <r>
      <rPr>
        <sz val="16"/>
        <rFont val="方正仿宋_GBK"/>
        <charset val="134"/>
      </rPr>
      <t>万元</t>
    </r>
  </si>
  <si>
    <t>间接体现为污水收集率，该项目完工后将提高污水收集率，改善人居环境。</t>
  </si>
  <si>
    <t>该项目完工后将有效解决中平街，议学路污水收集问题，从而提升人居环境，彻底解决该区域污水散排问题。</t>
  </si>
  <si>
    <t>该项目完工后，极大改善当地人居环境</t>
  </si>
  <si>
    <r>
      <rPr>
        <sz val="16"/>
        <rFont val="方正仿宋_GBK"/>
        <charset val="134"/>
      </rPr>
      <t>该项目完工后，群众满意度</t>
    </r>
    <r>
      <rPr>
        <sz val="16"/>
        <rFont val="Times New Roman"/>
        <charset val="134"/>
      </rPr>
      <t>≥95%</t>
    </r>
  </si>
  <si>
    <r>
      <rPr>
        <sz val="16"/>
        <rFont val="Times New Roman"/>
        <charset val="134"/>
      </rPr>
      <t>1500</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</si>
  <si>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年明中乡人居环境设施提升改造项目</t>
    </r>
  </si>
  <si>
    <r>
      <rPr>
        <sz val="16"/>
        <rFont val="方正仿宋_GBK"/>
        <charset val="134"/>
      </rPr>
      <t>新、改建污水管网总长度约为</t>
    </r>
    <r>
      <rPr>
        <sz val="16"/>
        <rFont val="Times New Roman"/>
        <charset val="134"/>
      </rPr>
      <t>840</t>
    </r>
    <r>
      <rPr>
        <sz val="16"/>
        <rFont val="方正仿宋_GBK"/>
        <charset val="134"/>
      </rPr>
      <t>米，其中主管网约为</t>
    </r>
    <r>
      <rPr>
        <sz val="16"/>
        <rFont val="Times New Roman"/>
        <charset val="134"/>
      </rPr>
      <t>590</t>
    </r>
    <r>
      <rPr>
        <sz val="16"/>
        <rFont val="方正仿宋_GBK"/>
        <charset val="134"/>
      </rPr>
      <t>米，支管约为</t>
    </r>
    <r>
      <rPr>
        <sz val="16"/>
        <rFont val="Times New Roman"/>
        <charset val="134"/>
      </rPr>
      <t>250</t>
    </r>
    <r>
      <rPr>
        <sz val="16"/>
        <rFont val="方正仿宋_GBK"/>
        <charset val="134"/>
      </rPr>
      <t>米及其附属设施建设</t>
    </r>
  </si>
  <si>
    <t>明中乡双利社区</t>
  </si>
  <si>
    <r>
      <rPr>
        <sz val="16"/>
        <rFont val="方正仿宋_GBK"/>
        <charset val="134"/>
      </rPr>
      <t>通过项目实施可有效解决双利社区场镇污水排放问题，解决双利社区</t>
    </r>
    <r>
      <rPr>
        <sz val="16"/>
        <rFont val="Times New Roman"/>
        <charset val="134"/>
      </rPr>
      <t>987</t>
    </r>
    <r>
      <rPr>
        <sz val="16"/>
        <rFont val="方正仿宋_GBK"/>
        <charset val="134"/>
      </rPr>
      <t>人，其中脱贫户和监测对象</t>
    </r>
    <r>
      <rPr>
        <sz val="16"/>
        <rFont val="Times New Roman"/>
        <charset val="134"/>
      </rPr>
      <t>273</t>
    </r>
    <r>
      <rPr>
        <sz val="16"/>
        <rFont val="方正仿宋_GBK"/>
        <charset val="134"/>
      </rPr>
      <t>余人环境脏乱差问题，提高群众满意度、幸福感。</t>
    </r>
  </si>
  <si>
    <r>
      <rPr>
        <sz val="16"/>
        <rFont val="Times New Roman"/>
        <charset val="134"/>
      </rPr>
      <t>1.</t>
    </r>
    <r>
      <rPr>
        <sz val="16"/>
        <rFont val="方正仿宋_GBK"/>
        <charset val="134"/>
      </rPr>
      <t>群众参与：</t>
    </r>
    <r>
      <rPr>
        <sz val="16"/>
        <rFont val="Times New Roman"/>
        <charset val="134"/>
      </rPr>
      <t>56</t>
    </r>
    <r>
      <rPr>
        <sz val="16"/>
        <rFont val="方正仿宋_GBK"/>
        <charset val="134"/>
      </rPr>
      <t>人参与前期项目确定会议、决议，</t>
    </r>
    <r>
      <rPr>
        <sz val="16"/>
        <rFont val="Times New Roman"/>
        <charset val="134"/>
      </rPr>
      <t>47</t>
    </r>
    <r>
      <rPr>
        <sz val="16"/>
        <rFont val="方正仿宋_GBK"/>
        <charset val="134"/>
      </rPr>
      <t>人参与入库项目的选择。</t>
    </r>
    <r>
      <rPr>
        <sz val="16"/>
        <rFont val="Times New Roman"/>
        <charset val="134"/>
      </rPr>
      <t xml:space="preserve">
2.</t>
    </r>
    <r>
      <rPr>
        <sz val="16"/>
        <rFont val="方正仿宋_GBK"/>
        <charset val="134"/>
      </rPr>
      <t>利益联结机制：项目施工中农户可通过参与务工实现人均增收</t>
    </r>
    <r>
      <rPr>
        <sz val="16"/>
        <rFont val="Times New Roman"/>
        <charset val="134"/>
      </rPr>
      <t>1000</t>
    </r>
    <r>
      <rPr>
        <sz val="16"/>
        <rFont val="方正仿宋_GBK"/>
        <charset val="134"/>
      </rPr>
      <t>元以上。</t>
    </r>
  </si>
  <si>
    <r>
      <rPr>
        <sz val="16"/>
        <rFont val="方正仿宋_GBK"/>
        <charset val="134"/>
      </rPr>
      <t>完成新建污水管道总长度约为</t>
    </r>
    <r>
      <rPr>
        <sz val="16"/>
        <rFont val="Times New Roman"/>
        <charset val="134"/>
      </rPr>
      <t>200m</t>
    </r>
    <r>
      <rPr>
        <sz val="16"/>
        <rFont val="方正仿宋_GBK"/>
        <charset val="134"/>
      </rPr>
      <t>，改建污水管道总长度约为</t>
    </r>
    <r>
      <rPr>
        <sz val="16"/>
        <rFont val="Times New Roman"/>
        <charset val="134"/>
      </rPr>
      <t>1360m</t>
    </r>
    <r>
      <rPr>
        <sz val="16"/>
        <rFont val="方正仿宋_GBK"/>
        <charset val="134"/>
      </rPr>
      <t>。</t>
    </r>
  </si>
  <si>
    <r>
      <rPr>
        <sz val="16"/>
        <rFont val="方正仿宋_GBK"/>
        <charset val="134"/>
      </rPr>
      <t>新建污水管道总长度约为</t>
    </r>
    <r>
      <rPr>
        <sz val="16"/>
        <rFont val="Times New Roman"/>
        <charset val="134"/>
      </rPr>
      <t>200m</t>
    </r>
    <r>
      <rPr>
        <sz val="16"/>
        <rFont val="方正仿宋_GBK"/>
        <charset val="134"/>
      </rPr>
      <t>，改建污水管道总长度约为</t>
    </r>
    <r>
      <rPr>
        <sz val="16"/>
        <rFont val="Times New Roman"/>
        <charset val="134"/>
      </rPr>
      <t>1360m</t>
    </r>
    <r>
      <rPr>
        <sz val="16"/>
        <rFont val="方正仿宋_GBK"/>
        <charset val="134"/>
      </rPr>
      <t>。</t>
    </r>
  </si>
  <si>
    <t>按实际设计施工为）</t>
  </si>
  <si>
    <r>
      <rPr>
        <sz val="16"/>
        <rFont val="方正仿宋_GBK"/>
        <charset val="134"/>
      </rPr>
      <t>带动农户增收约</t>
    </r>
    <r>
      <rPr>
        <sz val="16"/>
        <rFont val="Times New Roman"/>
        <charset val="134"/>
      </rPr>
      <t>1500</t>
    </r>
    <r>
      <rPr>
        <sz val="16"/>
        <rFont val="方正仿宋_GBK"/>
        <charset val="134"/>
      </rPr>
      <t>元</t>
    </r>
    <r>
      <rPr>
        <sz val="16"/>
        <rFont val="Times New Roman"/>
        <charset val="134"/>
      </rPr>
      <t>/</t>
    </r>
    <r>
      <rPr>
        <sz val="16"/>
        <rFont val="方正仿宋_GBK"/>
        <charset val="134"/>
      </rPr>
      <t>月。</t>
    </r>
  </si>
  <si>
    <r>
      <rPr>
        <sz val="16"/>
        <rFont val="方正仿宋_GBK"/>
        <charset val="134"/>
      </rPr>
      <t>受益农户</t>
    </r>
    <r>
      <rPr>
        <sz val="16"/>
        <rFont val="Times New Roman"/>
        <charset val="134"/>
      </rPr>
      <t>244</t>
    </r>
    <r>
      <rPr>
        <sz val="16"/>
        <rFont val="方正仿宋_GBK"/>
        <charset val="134"/>
      </rPr>
      <t>户</t>
    </r>
    <r>
      <rPr>
        <sz val="16"/>
        <rFont val="Times New Roman"/>
        <charset val="134"/>
      </rPr>
      <t>987</t>
    </r>
    <r>
      <rPr>
        <sz val="16"/>
        <rFont val="方正仿宋_GBK"/>
        <charset val="134"/>
      </rPr>
      <t>余人，其中脱贫户</t>
    </r>
    <r>
      <rPr>
        <sz val="16"/>
        <rFont val="Times New Roman"/>
        <charset val="134"/>
      </rPr>
      <t>75</t>
    </r>
    <r>
      <rPr>
        <sz val="16"/>
        <rFont val="方正仿宋_GBK"/>
        <charset val="134"/>
      </rPr>
      <t>户</t>
    </r>
    <r>
      <rPr>
        <sz val="16"/>
        <rFont val="Times New Roman"/>
        <charset val="134"/>
      </rPr>
      <t>273</t>
    </r>
    <r>
      <rPr>
        <sz val="16"/>
        <rFont val="方正仿宋_GBK"/>
        <charset val="134"/>
      </rPr>
      <t>余人。</t>
    </r>
  </si>
  <si>
    <t>18996642666</t>
  </si>
  <si>
    <r>
      <rPr>
        <sz val="16"/>
        <rFont val="方正仿宋_GBK"/>
        <charset val="134"/>
      </rPr>
      <t>城口县</t>
    </r>
    <r>
      <rPr>
        <sz val="16"/>
        <rFont val="Times New Roman"/>
        <charset val="134"/>
      </rPr>
      <t>2024</t>
    </r>
    <r>
      <rPr>
        <sz val="16"/>
        <rFont val="方正仿宋_GBK"/>
        <charset val="134"/>
      </rPr>
      <t>年鸡鸣乡人居环境设施提升改造项目</t>
    </r>
  </si>
  <si>
    <r>
      <rPr>
        <sz val="16"/>
        <rFont val="方正仿宋_GBK"/>
        <charset val="134"/>
      </rPr>
      <t>对鸡鸣乡场镇新建污水管道总长度约为</t>
    </r>
    <r>
      <rPr>
        <sz val="16"/>
        <rFont val="Times New Roman"/>
        <charset val="134"/>
      </rPr>
      <t>1350m</t>
    </r>
    <r>
      <rPr>
        <sz val="16"/>
        <rFont val="方正仿宋_GBK"/>
        <charset val="134"/>
      </rPr>
      <t>，改建污水管道约为</t>
    </r>
    <r>
      <rPr>
        <sz val="16"/>
        <rFont val="Times New Roman"/>
        <charset val="134"/>
      </rPr>
      <t>1750m</t>
    </r>
    <r>
      <rPr>
        <sz val="16"/>
        <rFont val="方正仿宋_GBK"/>
        <charset val="134"/>
      </rPr>
      <t>。</t>
    </r>
  </si>
  <si>
    <t>鸡鸣乡鸡鸣社区</t>
  </si>
  <si>
    <r>
      <rPr>
        <sz val="16"/>
        <rFont val="方正仿宋_GBK"/>
        <charset val="134"/>
      </rPr>
      <t>改善农村生产生活条件，解决生活污水收集处理难问题。通过实施项目，打造水清岸绿的鸡鸣，提升居住人群满意度，改善生活条件，带动</t>
    </r>
    <r>
      <rPr>
        <sz val="16"/>
        <rFont val="Times New Roman"/>
        <charset val="134"/>
      </rPr>
      <t>20</t>
    </r>
    <r>
      <rPr>
        <sz val="16"/>
        <rFont val="方正仿宋_GBK"/>
        <charset val="134"/>
      </rPr>
      <t>人务工</t>
    </r>
    <r>
      <rPr>
        <sz val="16"/>
        <rFont val="Times New Roman"/>
        <charset val="134"/>
      </rPr>
      <t>150</t>
    </r>
    <r>
      <rPr>
        <sz val="16"/>
        <rFont val="方正仿宋_GBK"/>
        <charset val="134"/>
      </rPr>
      <t>元</t>
    </r>
    <r>
      <rPr>
        <sz val="16"/>
        <rFont val="Times New Roman"/>
        <charset val="134"/>
      </rPr>
      <t>/</t>
    </r>
    <r>
      <rPr>
        <sz val="16"/>
        <rFont val="方正仿宋_GBK"/>
        <charset val="134"/>
      </rPr>
      <t>天，项目实施后受益人口</t>
    </r>
    <r>
      <rPr>
        <sz val="16"/>
        <rFont val="Times New Roman"/>
        <charset val="134"/>
      </rPr>
      <t>300</t>
    </r>
    <r>
      <rPr>
        <sz val="16"/>
        <rFont val="方正仿宋_GBK"/>
        <charset val="134"/>
      </rPr>
      <t>余人，其中脱贫人口</t>
    </r>
    <r>
      <rPr>
        <sz val="16"/>
        <rFont val="Times New Roman"/>
        <charset val="134"/>
      </rPr>
      <t>25</t>
    </r>
    <r>
      <rPr>
        <sz val="16"/>
        <rFont val="方正仿宋_GBK"/>
        <charset val="134"/>
      </rPr>
      <t>人。</t>
    </r>
  </si>
  <si>
    <r>
      <rPr>
        <sz val="16"/>
        <rFont val="Times New Roman"/>
        <charset val="134"/>
      </rPr>
      <t>1.</t>
    </r>
    <r>
      <rPr>
        <sz val="16"/>
        <rFont val="方正仿宋_GBK"/>
        <charset val="134"/>
      </rPr>
      <t>群众参与：群众参与项目的规划与决策，方便群众生产生活，提高群众满意度。</t>
    </r>
    <r>
      <rPr>
        <sz val="16"/>
        <rFont val="Times New Roman"/>
        <charset val="134"/>
      </rPr>
      <t xml:space="preserve">                                 2.</t>
    </r>
    <r>
      <rPr>
        <sz val="16"/>
        <rFont val="方正仿宋_GBK"/>
        <charset val="134"/>
      </rPr>
      <t>利益机制：项目实施可以带动</t>
    </r>
    <r>
      <rPr>
        <sz val="16"/>
        <rFont val="Times New Roman"/>
        <charset val="134"/>
      </rPr>
      <t>20</t>
    </r>
    <r>
      <rPr>
        <sz val="16"/>
        <rFont val="方正仿宋_GBK"/>
        <charset val="134"/>
      </rPr>
      <t>人务工增收，</t>
    </r>
    <r>
      <rPr>
        <sz val="16"/>
        <rFont val="Times New Roman"/>
        <charset val="134"/>
      </rPr>
      <t>150</t>
    </r>
    <r>
      <rPr>
        <sz val="16"/>
        <rFont val="方正仿宋_GBK"/>
        <charset val="134"/>
      </rPr>
      <t>元</t>
    </r>
    <r>
      <rPr>
        <sz val="16"/>
        <rFont val="Times New Roman"/>
        <charset val="134"/>
      </rPr>
      <t>/</t>
    </r>
    <r>
      <rPr>
        <sz val="16"/>
        <rFont val="方正仿宋_GBK"/>
        <charset val="134"/>
      </rPr>
      <t>天</t>
    </r>
    <r>
      <rPr>
        <sz val="16"/>
        <rFont val="Times New Roman"/>
        <charset val="134"/>
      </rPr>
      <t>/</t>
    </r>
    <r>
      <rPr>
        <sz val="16"/>
        <rFont val="方正仿宋_GBK"/>
        <charset val="134"/>
      </rPr>
      <t>人。</t>
    </r>
  </si>
  <si>
    <r>
      <rPr>
        <sz val="16"/>
        <rFont val="方正仿宋_GBK"/>
        <charset val="134"/>
      </rPr>
      <t>解决鸡鸣乡污水管道缺失、散排等问题。新建污水管道总长度约为</t>
    </r>
    <r>
      <rPr>
        <sz val="16"/>
        <rFont val="Times New Roman"/>
        <charset val="134"/>
      </rPr>
      <t>1350m</t>
    </r>
    <r>
      <rPr>
        <sz val="16"/>
        <rFont val="方正仿宋_GBK"/>
        <charset val="134"/>
      </rPr>
      <t>，改建污水管道约为</t>
    </r>
    <r>
      <rPr>
        <sz val="16"/>
        <rFont val="Times New Roman"/>
        <charset val="134"/>
      </rPr>
      <t>1750m</t>
    </r>
    <r>
      <rPr>
        <sz val="16"/>
        <rFont val="方正仿宋_GBK"/>
        <charset val="134"/>
      </rPr>
      <t>。保证河道沿线干净，有舒适居住环境，为创建文明城市，卫生城市提供保障。</t>
    </r>
  </si>
  <si>
    <r>
      <rPr>
        <sz val="16"/>
        <rFont val="方正仿宋_GBK"/>
        <charset val="134"/>
      </rPr>
      <t>铺设管道总长度约为</t>
    </r>
    <r>
      <rPr>
        <sz val="16"/>
        <rFont val="Times New Roman"/>
        <charset val="134"/>
      </rPr>
      <t>1350m</t>
    </r>
    <r>
      <rPr>
        <sz val="16"/>
        <rFont val="方正仿宋_GBK"/>
        <charset val="134"/>
      </rPr>
      <t>，改建污水管道约为</t>
    </r>
    <r>
      <rPr>
        <sz val="16"/>
        <rFont val="Times New Roman"/>
        <charset val="134"/>
      </rPr>
      <t>1750m</t>
    </r>
    <r>
      <rPr>
        <sz val="16"/>
        <rFont val="方正仿宋_GBK"/>
        <charset val="134"/>
      </rPr>
      <t>。，改善</t>
    </r>
    <r>
      <rPr>
        <sz val="16"/>
        <rFont val="Times New Roman"/>
        <charset val="134"/>
      </rPr>
      <t>300</t>
    </r>
    <r>
      <rPr>
        <sz val="16"/>
        <rFont val="方正仿宋_GBK"/>
        <charset val="134"/>
      </rPr>
      <t>余人生产生活条件。</t>
    </r>
  </si>
  <si>
    <r>
      <rPr>
        <sz val="16"/>
        <rFont val="方正仿宋_GBK"/>
        <charset val="134"/>
      </rPr>
      <t>新建污水管道总长度约为</t>
    </r>
    <r>
      <rPr>
        <sz val="16"/>
        <rFont val="Times New Roman"/>
        <charset val="134"/>
      </rPr>
      <t>1350m</t>
    </r>
    <r>
      <rPr>
        <sz val="16"/>
        <rFont val="方正仿宋_GBK"/>
        <charset val="134"/>
      </rPr>
      <t>，改建污水管道约为</t>
    </r>
    <r>
      <rPr>
        <sz val="16"/>
        <rFont val="Times New Roman"/>
        <charset val="134"/>
      </rPr>
      <t>1750m</t>
    </r>
    <r>
      <rPr>
        <sz val="16"/>
        <rFont val="方正仿宋_GBK"/>
        <charset val="134"/>
      </rPr>
      <t>。总投入成本</t>
    </r>
    <r>
      <rPr>
        <sz val="16"/>
        <rFont val="Times New Roman"/>
        <charset val="134"/>
      </rPr>
      <t>≤394</t>
    </r>
    <r>
      <rPr>
        <sz val="16"/>
        <rFont val="方正仿宋_GBK"/>
        <charset val="134"/>
      </rPr>
      <t>万元，实际完成投资控制率</t>
    </r>
    <r>
      <rPr>
        <sz val="16"/>
        <rFont val="Times New Roman"/>
        <charset val="134"/>
      </rPr>
      <t>100%</t>
    </r>
    <r>
      <rPr>
        <sz val="16"/>
        <rFont val="方正仿宋_GBK"/>
        <charset val="134"/>
      </rPr>
      <t>。</t>
    </r>
  </si>
  <si>
    <r>
      <rPr>
        <sz val="16"/>
        <rFont val="方正仿宋_GBK"/>
        <charset val="134"/>
      </rPr>
      <t>受益人口数</t>
    </r>
    <r>
      <rPr>
        <sz val="16"/>
        <rFont val="Times New Roman"/>
        <charset val="134"/>
      </rPr>
      <t>≥300</t>
    </r>
    <r>
      <rPr>
        <sz val="16"/>
        <rFont val="方正仿宋_GBK"/>
        <charset val="134"/>
      </rPr>
      <t>人，其中受益脱贫户和监测户人数</t>
    </r>
    <r>
      <rPr>
        <sz val="16"/>
        <rFont val="Times New Roman"/>
        <charset val="134"/>
      </rPr>
      <t>≥25</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</si>
  <si>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年高燕镇人居环境设施提升改造项目</t>
    </r>
  </si>
  <si>
    <r>
      <rPr>
        <sz val="16"/>
        <rFont val="方正仿宋_GBK"/>
        <charset val="134"/>
      </rPr>
      <t>改建污水管道长度约为</t>
    </r>
    <r>
      <rPr>
        <sz val="16"/>
        <rFont val="Times New Roman"/>
        <charset val="134"/>
      </rPr>
      <t>1100m</t>
    </r>
    <r>
      <rPr>
        <sz val="16"/>
        <rFont val="方正仿宋_GBK"/>
        <charset val="134"/>
      </rPr>
      <t>，雨水管道改建长度约为</t>
    </r>
    <r>
      <rPr>
        <sz val="16"/>
        <rFont val="Times New Roman"/>
        <charset val="134"/>
      </rPr>
      <t>1000m</t>
    </r>
    <r>
      <rPr>
        <sz val="16"/>
        <rFont val="方正仿宋_GBK"/>
        <charset val="134"/>
      </rPr>
      <t>，新建支管长约</t>
    </r>
    <r>
      <rPr>
        <sz val="16"/>
        <rFont val="Times New Roman"/>
        <charset val="134"/>
      </rPr>
      <t>1800m</t>
    </r>
    <r>
      <rPr>
        <sz val="16"/>
        <rFont val="方正仿宋_GBK"/>
        <charset val="134"/>
      </rPr>
      <t>。</t>
    </r>
  </si>
  <si>
    <t>改（扩）建</t>
  </si>
  <si>
    <t>场镇燕山路</t>
  </si>
  <si>
    <r>
      <rPr>
        <sz val="16"/>
        <rFont val="方正仿宋_GBK"/>
        <charset val="134"/>
      </rPr>
      <t>通过雨污管道改造，进一步提升我镇整体公共环境卫生，可解决</t>
    </r>
    <r>
      <rPr>
        <sz val="16"/>
        <rFont val="Times New Roman"/>
        <charset val="134"/>
      </rPr>
      <t>300</t>
    </r>
    <r>
      <rPr>
        <sz val="16"/>
        <rFont val="方正仿宋_GBK"/>
        <charset val="134"/>
      </rPr>
      <t>余户</t>
    </r>
    <r>
      <rPr>
        <sz val="16"/>
        <rFont val="Times New Roman"/>
        <charset val="134"/>
      </rPr>
      <t>1200</t>
    </r>
    <r>
      <rPr>
        <sz val="16"/>
        <rFont val="方正仿宋_GBK"/>
        <charset val="134"/>
      </rPr>
      <t>余人安全隐患及</t>
    </r>
    <r>
      <rPr>
        <sz val="16"/>
        <rFont val="Times New Roman"/>
        <charset val="134"/>
      </rPr>
      <t>40</t>
    </r>
    <r>
      <rPr>
        <sz val="16"/>
        <rFont val="方正仿宋_GBK"/>
        <charset val="134"/>
      </rPr>
      <t>余户</t>
    </r>
    <r>
      <rPr>
        <sz val="16"/>
        <rFont val="Times New Roman"/>
        <charset val="134"/>
      </rPr>
      <t>160</t>
    </r>
    <r>
      <rPr>
        <sz val="16"/>
        <rFont val="方正仿宋_GBK"/>
        <charset val="134"/>
      </rPr>
      <t>余人生生活污水直排问题</t>
    </r>
  </si>
  <si>
    <r>
      <rPr>
        <sz val="16"/>
        <rFont val="Times New Roman"/>
        <charset val="134"/>
      </rPr>
      <t>1.</t>
    </r>
    <r>
      <rPr>
        <sz val="16"/>
        <rFont val="方正仿宋_GBK"/>
        <charset val="134"/>
      </rPr>
      <t>群众参与度：</t>
    </r>
    <r>
      <rPr>
        <sz val="16"/>
        <rFont val="Times New Roman"/>
        <charset val="134"/>
      </rPr>
      <t>15</t>
    </r>
    <r>
      <rPr>
        <sz val="16"/>
        <rFont val="方正仿宋_GBK"/>
        <charset val="134"/>
      </rPr>
      <t>人参与前期项目确定会议、决议，</t>
    </r>
    <r>
      <rPr>
        <sz val="16"/>
        <rFont val="Times New Roman"/>
        <charset val="134"/>
      </rPr>
      <t>13</t>
    </r>
    <r>
      <rPr>
        <sz val="16"/>
        <rFont val="方正仿宋_GBK"/>
        <charset val="134"/>
      </rPr>
      <t>人参与入库项目的选择，</t>
    </r>
    <r>
      <rPr>
        <sz val="16"/>
        <rFont val="Times New Roman"/>
        <charset val="134"/>
      </rPr>
      <t>10</t>
    </r>
    <r>
      <rPr>
        <sz val="16"/>
        <rFont val="方正仿宋_GBK"/>
        <charset val="134"/>
      </rPr>
      <t>人参与项目实施过程中施工质量和资金使用的监督等。</t>
    </r>
    <r>
      <rPr>
        <sz val="16"/>
        <rFont val="Times New Roman"/>
        <charset val="134"/>
      </rPr>
      <t xml:space="preserve">                               2.</t>
    </r>
    <r>
      <rPr>
        <sz val="16"/>
        <rFont val="方正仿宋_GBK"/>
        <charset val="134"/>
      </rPr>
      <t>利益联结机制：通过改善基础设施条件，降低了</t>
    </r>
    <r>
      <rPr>
        <sz val="16"/>
        <rFont val="Times New Roman"/>
        <charset val="134"/>
      </rPr>
      <t>1200</t>
    </r>
    <r>
      <rPr>
        <sz val="16"/>
        <rFont val="方正仿宋_GBK"/>
        <charset val="134"/>
      </rPr>
      <t>余人安全风险及</t>
    </r>
    <r>
      <rPr>
        <sz val="16"/>
        <rFont val="Times New Roman"/>
        <charset val="134"/>
      </rPr>
      <t>160</t>
    </r>
    <r>
      <rPr>
        <sz val="16"/>
        <rFont val="方正仿宋_GBK"/>
        <charset val="134"/>
      </rPr>
      <t>余人生活污水问题，同时可带动周边</t>
    </r>
    <r>
      <rPr>
        <sz val="16"/>
        <rFont val="Times New Roman"/>
        <charset val="134"/>
      </rPr>
      <t>30</t>
    </r>
    <r>
      <rPr>
        <sz val="16"/>
        <rFont val="方正仿宋_GBK"/>
        <charset val="134"/>
      </rPr>
      <t>余人务工，户均增收</t>
    </r>
    <r>
      <rPr>
        <sz val="16"/>
        <rFont val="Times New Roman"/>
        <charset val="134"/>
      </rPr>
      <t>6000</t>
    </r>
    <r>
      <rPr>
        <sz val="16"/>
        <rFont val="方正仿宋_GBK"/>
        <charset val="134"/>
      </rPr>
      <t>元以上，提高群众满意度。</t>
    </r>
  </si>
  <si>
    <r>
      <rPr>
        <sz val="16"/>
        <rFont val="方正仿宋_GBK"/>
        <charset val="134"/>
      </rPr>
      <t>改建污水管道长度约为</t>
    </r>
    <r>
      <rPr>
        <sz val="16"/>
        <rFont val="Times New Roman"/>
        <charset val="134"/>
      </rPr>
      <t>1100m</t>
    </r>
    <r>
      <rPr>
        <sz val="16"/>
        <rFont val="方正仿宋_GBK"/>
        <charset val="134"/>
      </rPr>
      <t>，雨水管道改建长度约为</t>
    </r>
    <r>
      <rPr>
        <sz val="16"/>
        <rFont val="Times New Roman"/>
        <charset val="134"/>
      </rPr>
      <t>1000m</t>
    </r>
    <r>
      <rPr>
        <sz val="16"/>
        <rFont val="方正仿宋_GBK"/>
        <charset val="134"/>
      </rPr>
      <t>，新建支管长约</t>
    </r>
    <r>
      <rPr>
        <sz val="16"/>
        <rFont val="Times New Roman"/>
        <charset val="134"/>
      </rPr>
      <t>1800m</t>
    </r>
  </si>
  <si>
    <r>
      <rPr>
        <sz val="16"/>
        <rFont val="方正仿宋_GBK"/>
        <charset val="134"/>
      </rPr>
      <t>管道成本</t>
    </r>
    <r>
      <rPr>
        <sz val="16"/>
        <rFont val="Times New Roman"/>
        <charset val="134"/>
      </rPr>
      <t>≤150</t>
    </r>
    <r>
      <rPr>
        <sz val="16"/>
        <rFont val="方正仿宋_GBK"/>
        <charset val="134"/>
      </rPr>
      <t>万元元</t>
    </r>
    <r>
      <rPr>
        <sz val="16"/>
        <rFont val="Times New Roman"/>
        <charset val="134"/>
      </rPr>
      <t>/</t>
    </r>
    <r>
      <rPr>
        <sz val="16"/>
        <rFont val="方正仿宋_GBK"/>
        <charset val="134"/>
      </rPr>
      <t>公里，</t>
    </r>
  </si>
  <si>
    <r>
      <rPr>
        <sz val="16"/>
        <rFont val="方正仿宋_GBK"/>
        <charset val="134"/>
      </rPr>
      <t>可带动周边</t>
    </r>
    <r>
      <rPr>
        <sz val="16"/>
        <rFont val="Times New Roman"/>
        <charset val="134"/>
      </rPr>
      <t>30</t>
    </r>
    <r>
      <rPr>
        <sz val="16"/>
        <rFont val="方正仿宋_GBK"/>
        <charset val="134"/>
      </rPr>
      <t>余人务工，户均增收</t>
    </r>
    <r>
      <rPr>
        <sz val="16"/>
        <rFont val="Times New Roman"/>
        <charset val="134"/>
      </rPr>
      <t>6000</t>
    </r>
    <r>
      <rPr>
        <sz val="16"/>
        <rFont val="方正仿宋_GBK"/>
        <charset val="134"/>
      </rPr>
      <t>元以上</t>
    </r>
  </si>
  <si>
    <r>
      <rPr>
        <sz val="16"/>
        <rFont val="方正仿宋_GBK"/>
        <charset val="134"/>
      </rPr>
      <t>解决</t>
    </r>
    <r>
      <rPr>
        <sz val="16"/>
        <rFont val="Times New Roman"/>
        <charset val="134"/>
      </rPr>
      <t>300</t>
    </r>
    <r>
      <rPr>
        <sz val="16"/>
        <rFont val="方正仿宋_GBK"/>
        <charset val="134"/>
      </rPr>
      <t>余户</t>
    </r>
    <r>
      <rPr>
        <sz val="16"/>
        <rFont val="Times New Roman"/>
        <charset val="134"/>
      </rPr>
      <t>1200</t>
    </r>
    <r>
      <rPr>
        <sz val="16"/>
        <rFont val="方正仿宋_GBK"/>
        <charset val="134"/>
      </rPr>
      <t>余人安全隐患及</t>
    </r>
    <r>
      <rPr>
        <sz val="16"/>
        <rFont val="Times New Roman"/>
        <charset val="134"/>
      </rPr>
      <t>40</t>
    </r>
    <r>
      <rPr>
        <sz val="16"/>
        <rFont val="方正仿宋_GBK"/>
        <charset val="134"/>
      </rPr>
      <t>余户</t>
    </r>
    <r>
      <rPr>
        <sz val="16"/>
        <rFont val="Times New Roman"/>
        <charset val="134"/>
      </rPr>
      <t>160</t>
    </r>
    <r>
      <rPr>
        <sz val="16"/>
        <rFont val="方正仿宋_GBK"/>
        <charset val="134"/>
      </rPr>
      <t>余人生生活污水直排问题</t>
    </r>
  </si>
  <si>
    <r>
      <rPr>
        <sz val="16"/>
        <rFont val="方正仿宋_GBK"/>
        <charset val="134"/>
      </rPr>
      <t>城口县</t>
    </r>
    <r>
      <rPr>
        <sz val="16"/>
        <rFont val="Times New Roman"/>
        <charset val="134"/>
      </rPr>
      <t>2024</t>
    </r>
    <r>
      <rPr>
        <sz val="16"/>
        <rFont val="方正仿宋_GBK"/>
        <charset val="134"/>
      </rPr>
      <t>年高楠镇人居环境设施提升改造项目</t>
    </r>
  </si>
  <si>
    <r>
      <rPr>
        <sz val="16"/>
        <rFont val="方正仿宋_GBK"/>
        <charset val="134"/>
      </rPr>
      <t>新、改建污水管道总长度约为</t>
    </r>
    <r>
      <rPr>
        <sz val="16"/>
        <rFont val="Times New Roman"/>
        <charset val="134"/>
      </rPr>
      <t>780m</t>
    </r>
  </si>
  <si>
    <t>高楠镇大河坝社区</t>
  </si>
  <si>
    <t>改善农村生产生活条件，解决生活污水收集处理难问题，化解群众积怨，提高群众满意度、幸福感</t>
  </si>
  <si>
    <r>
      <rPr>
        <sz val="16"/>
        <rFont val="方正仿宋_GBK"/>
        <charset val="134"/>
      </rPr>
      <t>提供就业岗位</t>
    </r>
    <r>
      <rPr>
        <sz val="16"/>
        <rFont val="Times New Roman"/>
        <charset val="134"/>
      </rPr>
      <t>2</t>
    </r>
    <r>
      <rPr>
        <sz val="16"/>
        <rFont val="方正仿宋_GBK"/>
        <charset val="134"/>
      </rPr>
      <t>个，增加工资收入</t>
    </r>
    <r>
      <rPr>
        <sz val="16"/>
        <rFont val="Times New Roman"/>
        <charset val="134"/>
      </rPr>
      <t>1500</t>
    </r>
    <r>
      <rPr>
        <sz val="16"/>
        <rFont val="方正仿宋_GBK"/>
        <charset val="134"/>
      </rPr>
      <t>元</t>
    </r>
    <r>
      <rPr>
        <sz val="16"/>
        <rFont val="Times New Roman"/>
        <charset val="134"/>
      </rPr>
      <t>/</t>
    </r>
    <r>
      <rPr>
        <sz val="16"/>
        <rFont val="方正仿宋_GBK"/>
        <charset val="134"/>
      </rPr>
      <t>月</t>
    </r>
    <r>
      <rPr>
        <sz val="16"/>
        <rFont val="Times New Roman"/>
        <charset val="134"/>
      </rPr>
      <t>/</t>
    </r>
    <r>
      <rPr>
        <sz val="16"/>
        <rFont val="方正仿宋_GBK"/>
        <charset val="134"/>
      </rPr>
      <t>人。</t>
    </r>
  </si>
  <si>
    <t>解决高楠镇大河坝社区黄河街至楠沟河污水散排，团结桥东侧至楠沟河污水散排，为当地群众提供务工岗位，实现务工增收</t>
  </si>
  <si>
    <t>严格控制在预算范围内。</t>
  </si>
  <si>
    <r>
      <rPr>
        <sz val="16"/>
        <rFont val="方正仿宋_GBK"/>
        <charset val="134"/>
      </rPr>
      <t>受益人口约</t>
    </r>
    <r>
      <rPr>
        <sz val="16"/>
        <rFont val="Times New Roman"/>
        <charset val="134"/>
      </rPr>
      <t>200</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</si>
  <si>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年明通镇人居环境设施提升改造项目</t>
    </r>
  </si>
  <si>
    <r>
      <rPr>
        <sz val="16"/>
        <rFont val="方正仿宋_GBK"/>
        <charset val="134"/>
      </rPr>
      <t>新、改建污水管道总长度约为</t>
    </r>
    <r>
      <rPr>
        <sz val="16"/>
        <rFont val="Times New Roman"/>
        <charset val="134"/>
      </rPr>
      <t>5250m</t>
    </r>
  </si>
  <si>
    <t>大塘社区、大塘村、白台村</t>
  </si>
  <si>
    <r>
      <rPr>
        <sz val="16"/>
        <rFont val="方正仿宋_GBK"/>
        <charset val="134"/>
      </rPr>
      <t>改善农村生产生活条件，解决生活污水收集处理难问题，提高群众满意度、幸福感，受益群众</t>
    </r>
    <r>
      <rPr>
        <sz val="16"/>
        <rFont val="Times New Roman"/>
        <charset val="134"/>
      </rPr>
      <t>700</t>
    </r>
    <r>
      <rPr>
        <sz val="16"/>
        <rFont val="方正仿宋_GBK"/>
        <charset val="134"/>
      </rPr>
      <t>余户</t>
    </r>
    <r>
      <rPr>
        <sz val="16"/>
        <rFont val="Times New Roman"/>
        <charset val="134"/>
      </rPr>
      <t>2760</t>
    </r>
    <r>
      <rPr>
        <sz val="16"/>
        <rFont val="方正仿宋_GBK"/>
        <charset val="134"/>
      </rPr>
      <t>余人。</t>
    </r>
  </si>
  <si>
    <r>
      <rPr>
        <sz val="16"/>
        <rFont val="Times New Roman"/>
        <charset val="134"/>
      </rPr>
      <t>1.</t>
    </r>
    <r>
      <rPr>
        <sz val="16"/>
        <rFont val="方正仿宋_GBK"/>
        <charset val="134"/>
      </rPr>
      <t>提供就业岗位</t>
    </r>
    <r>
      <rPr>
        <sz val="16"/>
        <rFont val="Times New Roman"/>
        <charset val="134"/>
      </rPr>
      <t>5</t>
    </r>
    <r>
      <rPr>
        <sz val="16"/>
        <rFont val="方正仿宋_GBK"/>
        <charset val="134"/>
      </rPr>
      <t>个，增加工资性收入</t>
    </r>
    <r>
      <rPr>
        <sz val="16"/>
        <rFont val="Times New Roman"/>
        <charset val="134"/>
      </rPr>
      <t>10000</t>
    </r>
    <r>
      <rPr>
        <sz val="16"/>
        <rFont val="方正仿宋_GBK"/>
        <charset val="134"/>
      </rPr>
      <t>元</t>
    </r>
    <r>
      <rPr>
        <sz val="16"/>
        <rFont val="Times New Roman"/>
        <charset val="134"/>
      </rPr>
      <t>/</t>
    </r>
    <r>
      <rPr>
        <sz val="16"/>
        <rFont val="方正仿宋_GBK"/>
        <charset val="134"/>
      </rPr>
      <t>人。</t>
    </r>
    <r>
      <rPr>
        <sz val="16"/>
        <rFont val="Times New Roman"/>
        <charset val="134"/>
      </rPr>
      <t>2.</t>
    </r>
    <r>
      <rPr>
        <sz val="16"/>
        <rFont val="方正仿宋_GBK"/>
        <charset val="134"/>
      </rPr>
      <t>改善污水处理设施，解决污水处理难问题，减少环保问题发生率，群众满意度提高，受益群众</t>
    </r>
    <r>
      <rPr>
        <sz val="16"/>
        <rFont val="Times New Roman"/>
        <charset val="134"/>
      </rPr>
      <t>700</t>
    </r>
    <r>
      <rPr>
        <sz val="16"/>
        <rFont val="方正仿宋_GBK"/>
        <charset val="134"/>
      </rPr>
      <t>余户</t>
    </r>
    <r>
      <rPr>
        <sz val="16"/>
        <rFont val="Times New Roman"/>
        <charset val="134"/>
      </rPr>
      <t>2760</t>
    </r>
    <r>
      <rPr>
        <sz val="16"/>
        <rFont val="方正仿宋_GBK"/>
        <charset val="134"/>
      </rPr>
      <t>余人。</t>
    </r>
  </si>
  <si>
    <t>解决白台村大燕路至江二湾大桥缺失污水管道、大塘社区中心路缺失污水管道，污水散排入雨水沟；大塘路现状污水管道部分缺失，及现状污水管道损坏严重；明通医院附近河道管道损坏、堵塞严重，无法正常使用等问题</t>
  </si>
  <si>
    <r>
      <rPr>
        <sz val="16"/>
        <rFont val="方正仿宋_GBK"/>
        <charset val="134"/>
      </rPr>
      <t>减少因污水官网堵塞造成的维修费用至少</t>
    </r>
    <r>
      <rPr>
        <sz val="16"/>
        <rFont val="Times New Roman"/>
        <charset val="134"/>
      </rPr>
      <t>500</t>
    </r>
    <r>
      <rPr>
        <sz val="16"/>
        <rFont val="方正仿宋_GBK"/>
        <charset val="134"/>
      </rPr>
      <t>元</t>
    </r>
    <r>
      <rPr>
        <sz val="16"/>
        <rFont val="Times New Roman"/>
        <charset val="134"/>
      </rPr>
      <t>/</t>
    </r>
    <r>
      <rPr>
        <sz val="16"/>
        <rFont val="方正仿宋_GBK"/>
        <charset val="134"/>
      </rPr>
      <t>次；在项目建设过程中能够带动周边农户（含脱贫户）参与务工，实现务工增收。</t>
    </r>
  </si>
  <si>
    <r>
      <rPr>
        <sz val="16"/>
        <rFont val="方正仿宋_GBK"/>
        <charset val="134"/>
      </rPr>
      <t>受益群众</t>
    </r>
    <r>
      <rPr>
        <sz val="16"/>
        <rFont val="Times New Roman"/>
        <charset val="134"/>
      </rPr>
      <t>700</t>
    </r>
    <r>
      <rPr>
        <sz val="16"/>
        <rFont val="方正仿宋_GBK"/>
        <charset val="134"/>
      </rPr>
      <t>余户</t>
    </r>
    <r>
      <rPr>
        <sz val="16"/>
        <rFont val="Times New Roman"/>
        <charset val="134"/>
      </rPr>
      <t>2760</t>
    </r>
    <r>
      <rPr>
        <sz val="16"/>
        <rFont val="方正仿宋_GBK"/>
        <charset val="134"/>
      </rPr>
      <t>余人；其中脱贫户</t>
    </r>
    <r>
      <rPr>
        <sz val="16"/>
        <rFont val="Times New Roman"/>
        <charset val="134"/>
      </rPr>
      <t>30</t>
    </r>
    <r>
      <rPr>
        <sz val="16"/>
        <rFont val="方正仿宋_GBK"/>
        <charset val="134"/>
      </rPr>
      <t>余户，</t>
    </r>
    <r>
      <rPr>
        <sz val="16"/>
        <rFont val="Times New Roman"/>
        <charset val="134"/>
      </rPr>
      <t>130</t>
    </r>
    <r>
      <rPr>
        <sz val="16"/>
        <rFont val="方正仿宋_GBK"/>
        <charset val="134"/>
      </rPr>
      <t>余人。</t>
    </r>
  </si>
  <si>
    <r>
      <rPr>
        <sz val="16"/>
        <rFont val="方正仿宋_GBK"/>
        <charset val="134"/>
      </rPr>
      <t>城口县</t>
    </r>
    <r>
      <rPr>
        <sz val="16"/>
        <rFont val="Times New Roman"/>
        <charset val="134"/>
      </rPr>
      <t>2024</t>
    </r>
    <r>
      <rPr>
        <sz val="16"/>
        <rFont val="方正仿宋_GBK"/>
        <charset val="134"/>
      </rPr>
      <t>年治平乡农村人居环境设施提升改造项目</t>
    </r>
  </si>
  <si>
    <r>
      <rPr>
        <sz val="16"/>
        <rFont val="方正仿宋_GBK"/>
        <charset val="134"/>
      </rPr>
      <t>新、改建污水管道总长度约为</t>
    </r>
    <r>
      <rPr>
        <sz val="16"/>
        <rFont val="Times New Roman"/>
        <charset val="134"/>
      </rPr>
      <t>2790m</t>
    </r>
  </si>
  <si>
    <t>治平乡惠民社区场镇</t>
  </si>
  <si>
    <r>
      <rPr>
        <sz val="16"/>
        <rFont val="方正仿宋_GBK"/>
        <charset val="134"/>
      </rPr>
      <t>通过项目建设，改善</t>
    </r>
    <r>
      <rPr>
        <sz val="16"/>
        <rFont val="Times New Roman"/>
        <charset val="134"/>
      </rPr>
      <t>1200</t>
    </r>
    <r>
      <rPr>
        <sz val="16"/>
        <rFont val="方正仿宋_GBK"/>
        <charset val="134"/>
      </rPr>
      <t>余人居住环境及生产生活质量，增加幸福感与满意度，推动乡村环境向美丽宜居升级。受益对象</t>
    </r>
    <r>
      <rPr>
        <sz val="16"/>
        <rFont val="Times New Roman"/>
        <charset val="134"/>
      </rPr>
      <t>1200</t>
    </r>
    <r>
      <rPr>
        <sz val="16"/>
        <rFont val="方正仿宋_GBK"/>
        <charset val="134"/>
      </rPr>
      <t>人，其中脱贫户和监测对象</t>
    </r>
    <r>
      <rPr>
        <sz val="16"/>
        <rFont val="Times New Roman"/>
        <charset val="134"/>
      </rPr>
      <t>80</t>
    </r>
    <r>
      <rPr>
        <sz val="16"/>
        <rFont val="方正仿宋_GBK"/>
        <charset val="134"/>
      </rPr>
      <t>余人。</t>
    </r>
  </si>
  <si>
    <r>
      <rPr>
        <sz val="16"/>
        <rFont val="Times New Roman"/>
        <charset val="134"/>
      </rPr>
      <t>1.</t>
    </r>
    <r>
      <rPr>
        <sz val="16"/>
        <rFont val="方正仿宋_GBK"/>
        <charset val="134"/>
      </rPr>
      <t>群众参与：</t>
    </r>
    <r>
      <rPr>
        <sz val="16"/>
        <rFont val="Times New Roman"/>
        <charset val="134"/>
      </rPr>
      <t>30</t>
    </r>
    <r>
      <rPr>
        <sz val="16"/>
        <rFont val="方正仿宋_GBK"/>
        <charset val="134"/>
      </rPr>
      <t>人参与项目确定会议及入库选择，</t>
    </r>
    <r>
      <rPr>
        <sz val="16"/>
        <rFont val="Times New Roman"/>
        <charset val="134"/>
      </rPr>
      <t>30</t>
    </r>
    <r>
      <rPr>
        <sz val="16"/>
        <rFont val="方正仿宋_GBK"/>
        <charset val="134"/>
      </rPr>
      <t>人参与项目施工过程中施工质量和资金的监督。</t>
    </r>
    <r>
      <rPr>
        <sz val="16"/>
        <rFont val="Times New Roman"/>
        <charset val="134"/>
      </rPr>
      <t xml:space="preserve">
2.</t>
    </r>
    <r>
      <rPr>
        <sz val="16"/>
        <rFont val="方正仿宋_GBK"/>
        <charset val="134"/>
      </rPr>
      <t>利益联结机制：一是建设过程中，</t>
    </r>
    <r>
      <rPr>
        <sz val="16"/>
        <rFont val="Times New Roman"/>
        <charset val="134"/>
      </rPr>
      <t>20</t>
    </r>
    <r>
      <rPr>
        <sz val="16"/>
        <rFont val="方正仿宋_GBK"/>
        <charset val="134"/>
      </rPr>
      <t>余名群众参与务工，人均增加务工收入</t>
    </r>
    <r>
      <rPr>
        <sz val="16"/>
        <rFont val="Times New Roman"/>
        <charset val="134"/>
      </rPr>
      <t>2000</t>
    </r>
    <r>
      <rPr>
        <sz val="16"/>
        <rFont val="方正仿宋_GBK"/>
        <charset val="134"/>
      </rPr>
      <t>元左右；二是通过项目建设，改善农村人居环境，方便周边</t>
    </r>
    <r>
      <rPr>
        <sz val="16"/>
        <rFont val="Times New Roman"/>
        <charset val="134"/>
      </rPr>
      <t>1200</t>
    </r>
    <r>
      <rPr>
        <sz val="16"/>
        <rFont val="方正仿宋_GBK"/>
        <charset val="134"/>
      </rPr>
      <t>余人生产生活。</t>
    </r>
  </si>
  <si>
    <r>
      <rPr>
        <sz val="16"/>
        <rFont val="方正仿宋_GBK"/>
        <charset val="134"/>
      </rPr>
      <t>新建污水管道总长度约为</t>
    </r>
    <r>
      <rPr>
        <sz val="16"/>
        <rFont val="Times New Roman"/>
        <charset val="134"/>
      </rPr>
      <t>1200m</t>
    </r>
    <r>
      <rPr>
        <sz val="16"/>
        <rFont val="方正仿宋_GBK"/>
        <charset val="134"/>
      </rPr>
      <t>，改建污水管道总长度约为</t>
    </r>
    <r>
      <rPr>
        <sz val="16"/>
        <rFont val="Times New Roman"/>
        <charset val="134"/>
      </rPr>
      <t>1400m</t>
    </r>
    <r>
      <rPr>
        <sz val="16"/>
        <rFont val="方正仿宋_GBK"/>
        <charset val="134"/>
      </rPr>
      <t>。</t>
    </r>
  </si>
  <si>
    <r>
      <rPr>
        <sz val="16"/>
        <rFont val="方正仿宋_GBK"/>
        <charset val="134"/>
      </rPr>
      <t>建设费用预计</t>
    </r>
    <r>
      <rPr>
        <sz val="16"/>
        <rFont val="Times New Roman"/>
        <charset val="134"/>
      </rPr>
      <t>407.49</t>
    </r>
    <r>
      <rPr>
        <sz val="16"/>
        <rFont val="方正仿宋_GBK"/>
        <charset val="134"/>
      </rPr>
      <t>万（按实际设计施工为准）</t>
    </r>
  </si>
  <si>
    <r>
      <rPr>
        <sz val="16"/>
        <rFont val="方正仿宋_GBK"/>
        <charset val="134"/>
      </rPr>
      <t>带动农户务工增收约</t>
    </r>
    <r>
      <rPr>
        <sz val="16"/>
        <rFont val="Times New Roman"/>
        <charset val="134"/>
      </rPr>
      <t>1500</t>
    </r>
    <r>
      <rPr>
        <sz val="16"/>
        <rFont val="方正仿宋_GBK"/>
        <charset val="134"/>
      </rPr>
      <t>元</t>
    </r>
    <r>
      <rPr>
        <sz val="16"/>
        <rFont val="Times New Roman"/>
        <charset val="134"/>
      </rPr>
      <t>/</t>
    </r>
    <r>
      <rPr>
        <sz val="16"/>
        <rFont val="方正仿宋_GBK"/>
        <charset val="134"/>
      </rPr>
      <t>人。</t>
    </r>
  </si>
  <si>
    <r>
      <rPr>
        <sz val="16"/>
        <rFont val="方正仿宋_GBK"/>
        <charset val="134"/>
      </rPr>
      <t>受益农户</t>
    </r>
    <r>
      <rPr>
        <sz val="16"/>
        <rFont val="Times New Roman"/>
        <charset val="134"/>
      </rPr>
      <t>1200</t>
    </r>
    <r>
      <rPr>
        <sz val="16"/>
        <rFont val="方正仿宋_GBK"/>
        <charset val="134"/>
      </rPr>
      <t>余人，其中脱贫户</t>
    </r>
    <r>
      <rPr>
        <sz val="16"/>
        <rFont val="Times New Roman"/>
        <charset val="134"/>
      </rPr>
      <t>80</t>
    </r>
    <r>
      <rPr>
        <sz val="16"/>
        <rFont val="方正仿宋_GBK"/>
        <charset val="134"/>
      </rPr>
      <t>余人。</t>
    </r>
  </si>
  <si>
    <r>
      <rPr>
        <sz val="16"/>
        <rFont val="方正仿宋_GBK"/>
        <charset val="134"/>
      </rPr>
      <t>城口县</t>
    </r>
    <r>
      <rPr>
        <sz val="16"/>
        <rFont val="Times New Roman"/>
        <charset val="134"/>
      </rPr>
      <t>2024</t>
    </r>
    <r>
      <rPr>
        <sz val="16"/>
        <rFont val="方正仿宋_GBK"/>
        <charset val="134"/>
      </rPr>
      <t>年山地黑猪种猪场建设</t>
    </r>
  </si>
  <si>
    <r>
      <rPr>
        <sz val="16"/>
        <rFont val="Times New Roman"/>
        <charset val="134"/>
      </rPr>
      <t>1.</t>
    </r>
    <r>
      <rPr>
        <sz val="16"/>
        <rFont val="方正仿宋_GBK"/>
        <charset val="134"/>
      </rPr>
      <t>引进父母代种母猪</t>
    </r>
    <r>
      <rPr>
        <sz val="16"/>
        <rFont val="Times New Roman"/>
        <charset val="134"/>
      </rPr>
      <t>300</t>
    </r>
    <r>
      <rPr>
        <sz val="16"/>
        <rFont val="方正仿宋_GBK"/>
        <charset val="134"/>
      </rPr>
      <t>头、公猪</t>
    </r>
    <r>
      <rPr>
        <sz val="16"/>
        <rFont val="Times New Roman"/>
        <charset val="134"/>
      </rPr>
      <t>10</t>
    </r>
    <r>
      <rPr>
        <sz val="16"/>
        <rFont val="方正仿宋_GBK"/>
        <charset val="134"/>
      </rPr>
      <t>头；</t>
    </r>
    <r>
      <rPr>
        <sz val="16"/>
        <rFont val="Times New Roman"/>
        <charset val="134"/>
      </rPr>
      <t>2</t>
    </r>
    <r>
      <rPr>
        <sz val="16"/>
        <rFont val="方正仿宋_GBK"/>
        <charset val="134"/>
      </rPr>
      <t>、配套建设公猪养殖场</t>
    </r>
    <r>
      <rPr>
        <sz val="16"/>
        <rFont val="Times New Roman"/>
        <charset val="134"/>
      </rPr>
      <t>1</t>
    </r>
    <r>
      <rPr>
        <sz val="16"/>
        <rFont val="方正仿宋_GBK"/>
        <charset val="134"/>
      </rPr>
      <t>个、保育圈</t>
    </r>
    <r>
      <rPr>
        <sz val="16"/>
        <rFont val="Times New Roman"/>
        <charset val="134"/>
      </rPr>
      <t>1</t>
    </r>
    <r>
      <rPr>
        <sz val="16"/>
        <rFont val="方正仿宋_GBK"/>
        <charset val="134"/>
      </rPr>
      <t>栋；</t>
    </r>
    <r>
      <rPr>
        <sz val="16"/>
        <rFont val="Times New Roman"/>
        <charset val="134"/>
      </rPr>
      <t>3.</t>
    </r>
    <r>
      <rPr>
        <sz val="16"/>
        <rFont val="方正仿宋_GBK"/>
        <charset val="134"/>
      </rPr>
      <t>配套生物饲料饲喂系统；</t>
    </r>
    <r>
      <rPr>
        <sz val="16"/>
        <rFont val="Times New Roman"/>
        <charset val="134"/>
      </rPr>
      <t>4.</t>
    </r>
    <r>
      <rPr>
        <sz val="16"/>
        <rFont val="方正仿宋_GBK"/>
        <charset val="134"/>
      </rPr>
      <t>改造升级刮粪、清粪设施及种猪场生物防治相关设备。</t>
    </r>
  </si>
  <si>
    <t>坪坝镇三湾村</t>
  </si>
  <si>
    <r>
      <rPr>
        <sz val="16"/>
        <rFont val="方正仿宋_GBK"/>
        <charset val="134"/>
      </rPr>
      <t>种猪场可年提供城口山地黑猪商品仔猪</t>
    </r>
    <r>
      <rPr>
        <sz val="16"/>
        <rFont val="Times New Roman"/>
        <charset val="134"/>
      </rPr>
      <t>6000</t>
    </r>
    <r>
      <rPr>
        <sz val="16"/>
        <rFont val="方正仿宋_GBK"/>
        <charset val="134"/>
      </rPr>
      <t>头以上。</t>
    </r>
  </si>
  <si>
    <r>
      <rPr>
        <sz val="16"/>
        <rFont val="方正仿宋_GBK"/>
        <charset val="134"/>
      </rPr>
      <t>通过城口山地黑猪代养和订单养殖模式带动</t>
    </r>
    <r>
      <rPr>
        <sz val="16"/>
        <rFont val="Times New Roman"/>
        <charset val="134"/>
      </rPr>
      <t>50</t>
    </r>
    <r>
      <rPr>
        <sz val="16"/>
        <rFont val="方正仿宋_GBK"/>
        <charset val="134"/>
      </rPr>
      <t>户以上适度规模养殖场发展黑猪养殖，年实现增收</t>
    </r>
    <r>
      <rPr>
        <sz val="16"/>
        <rFont val="Times New Roman"/>
        <charset val="134"/>
      </rPr>
      <t>250</t>
    </r>
    <r>
      <rPr>
        <sz val="16"/>
        <rFont val="方正仿宋_GBK"/>
        <charset val="134"/>
      </rPr>
      <t>万元以上。</t>
    </r>
  </si>
  <si>
    <r>
      <rPr>
        <sz val="16"/>
        <rFont val="方正仿宋_GBK"/>
        <charset val="134"/>
      </rPr>
      <t>为适度规模养殖场提供优质商品仔猪</t>
    </r>
    <r>
      <rPr>
        <sz val="16"/>
        <rFont val="Times New Roman"/>
        <charset val="134"/>
      </rPr>
      <t>6000</t>
    </r>
    <r>
      <rPr>
        <sz val="16"/>
        <rFont val="方正仿宋_GBK"/>
        <charset val="134"/>
      </rPr>
      <t>头以上</t>
    </r>
  </si>
  <si>
    <r>
      <rPr>
        <sz val="16"/>
        <rFont val="方正仿宋_GBK"/>
        <charset val="134"/>
      </rPr>
      <t>年提供商品仔猪</t>
    </r>
    <r>
      <rPr>
        <sz val="16"/>
        <rFont val="Times New Roman"/>
        <charset val="134"/>
      </rPr>
      <t>6000</t>
    </r>
    <r>
      <rPr>
        <sz val="16"/>
        <rFont val="方正仿宋_GBK"/>
        <charset val="134"/>
      </rPr>
      <t>头以上</t>
    </r>
  </si>
  <si>
    <r>
      <rPr>
        <sz val="16"/>
        <rFont val="方正仿宋_GBK"/>
        <charset val="134"/>
      </rPr>
      <t>项目验收合格率为</t>
    </r>
    <r>
      <rPr>
        <sz val="16"/>
        <rFont val="Times New Roman"/>
        <charset val="134"/>
      </rPr>
      <t>100%</t>
    </r>
  </si>
  <si>
    <r>
      <rPr>
        <sz val="16"/>
        <rFont val="方正仿宋_GBK"/>
        <charset val="134"/>
      </rPr>
      <t>财政补助</t>
    </r>
    <r>
      <rPr>
        <sz val="16"/>
        <rFont val="Times New Roman"/>
        <charset val="134"/>
      </rPr>
      <t>300</t>
    </r>
    <r>
      <rPr>
        <sz val="16"/>
        <rFont val="方正仿宋_GBK"/>
        <charset val="134"/>
      </rPr>
      <t>万元</t>
    </r>
  </si>
  <si>
    <r>
      <rPr>
        <sz val="16"/>
        <rFont val="方正仿宋_GBK"/>
        <charset val="134"/>
      </rPr>
      <t>带动周边农户</t>
    </r>
    <r>
      <rPr>
        <sz val="16"/>
        <rFont val="Times New Roman"/>
        <charset val="134"/>
      </rPr>
      <t>200</t>
    </r>
    <r>
      <rPr>
        <sz val="16"/>
        <rFont val="方正仿宋_GBK"/>
        <charset val="134"/>
      </rPr>
      <t>户以上</t>
    </r>
  </si>
  <si>
    <t>增加山地黑猪仔猪供应，提高养殖效益。</t>
  </si>
  <si>
    <r>
      <rPr>
        <sz val="16"/>
        <rFont val="方正仿宋_GBK"/>
        <charset val="134"/>
      </rPr>
      <t>持续发挥效益</t>
    </r>
    <r>
      <rPr>
        <sz val="16"/>
        <rFont val="Times New Roman"/>
        <charset val="134"/>
      </rPr>
      <t>3</t>
    </r>
    <r>
      <rPr>
        <sz val="16"/>
        <rFont val="方正仿宋_GBK"/>
        <charset val="134"/>
      </rPr>
      <t>年以上</t>
    </r>
  </si>
  <si>
    <t>城口县供销合作社</t>
  </si>
  <si>
    <t>李华章</t>
  </si>
  <si>
    <t>城口县特色农产品品牌营销项目</t>
  </si>
  <si>
    <r>
      <rPr>
        <sz val="16"/>
        <rFont val="方正仿宋_GBK"/>
        <charset val="134"/>
      </rPr>
      <t>开展</t>
    </r>
    <r>
      <rPr>
        <sz val="16"/>
        <rFont val="Times New Roman"/>
        <charset val="134"/>
      </rPr>
      <t>“</t>
    </r>
    <r>
      <rPr>
        <sz val="16"/>
        <rFont val="方正仿宋_GBK"/>
        <charset val="134"/>
      </rPr>
      <t>林之汇</t>
    </r>
    <r>
      <rPr>
        <sz val="16"/>
        <rFont val="Times New Roman"/>
        <charset val="134"/>
      </rPr>
      <t>”</t>
    </r>
    <r>
      <rPr>
        <sz val="16"/>
        <rFont val="方正仿宋_GBK"/>
        <charset val="134"/>
      </rPr>
      <t>、</t>
    </r>
    <r>
      <rPr>
        <sz val="16"/>
        <rFont val="Times New Roman"/>
        <charset val="134"/>
      </rPr>
      <t>“</t>
    </r>
    <r>
      <rPr>
        <sz val="16"/>
        <rFont val="方正仿宋_GBK"/>
        <charset val="134"/>
      </rPr>
      <t>城口山地黑猪</t>
    </r>
    <r>
      <rPr>
        <sz val="16"/>
        <rFont val="Times New Roman"/>
        <charset val="134"/>
      </rPr>
      <t>”</t>
    </r>
    <r>
      <rPr>
        <sz val="16"/>
        <rFont val="方正仿宋_GBK"/>
        <charset val="134"/>
      </rPr>
      <t>系列产品品牌全案策划和营销，申报系列产品商标、更新迭代产品包装，有效提升城口优势特色农产品市场竞争力和品牌影响力。</t>
    </r>
    <r>
      <rPr>
        <sz val="16"/>
        <rFont val="Times New Roman"/>
        <charset val="134"/>
      </rPr>
      <t xml:space="preserve">
</t>
    </r>
  </si>
  <si>
    <t>城口县复兴街道</t>
  </si>
  <si>
    <t>培育具有较高知名度和市场影响力的品牌，有效提高系统内企业的市场竞争力，进一步扩大城口农特产品知名度。</t>
  </si>
  <si>
    <t>提高县域农产品的商品率，促进农户增收</t>
  </si>
  <si>
    <r>
      <rPr>
        <sz val="16"/>
        <rFont val="方正仿宋_GBK"/>
        <charset val="134"/>
      </rPr>
      <t>培育</t>
    </r>
    <r>
      <rPr>
        <sz val="16"/>
        <rFont val="Times New Roman"/>
        <charset val="134"/>
      </rPr>
      <t>1—2</t>
    </r>
    <r>
      <rPr>
        <sz val="16"/>
        <rFont val="方正仿宋_GBK"/>
        <charset val="134"/>
      </rPr>
      <t>个有知名度的企业品牌</t>
    </r>
  </si>
  <si>
    <t>提升县域农产品影响力和知名度</t>
  </si>
  <si>
    <r>
      <rPr>
        <sz val="16"/>
        <rFont val="方正仿宋_GBK"/>
        <charset val="134"/>
      </rPr>
      <t>当年开工率</t>
    </r>
    <r>
      <rPr>
        <sz val="16"/>
        <rFont val="Times New Roman"/>
        <charset val="134"/>
      </rPr>
      <t>100%</t>
    </r>
  </si>
  <si>
    <r>
      <rPr>
        <sz val="16"/>
        <rFont val="方正仿宋_GBK"/>
        <charset val="134"/>
      </rPr>
      <t>财政补助</t>
    </r>
    <r>
      <rPr>
        <sz val="16"/>
        <rFont val="Times New Roman"/>
        <charset val="134"/>
      </rPr>
      <t>60</t>
    </r>
    <r>
      <rPr>
        <sz val="16"/>
        <rFont val="方正仿宋_GBK"/>
        <charset val="134"/>
      </rPr>
      <t>万元</t>
    </r>
  </si>
  <si>
    <t>更好发挥品牌的引领作用，实行标准化生产、产业化经营、品牌化营销，提升农产品附加值，提高企业竞争力，实现农业转型升级</t>
  </si>
  <si>
    <t>提升县域农产品影响力和知名度，提高农产品商品率，促进农户增收，适应居民多样化、健康化、高端化的消费需求。</t>
  </si>
  <si>
    <t>延长农产品产业链，推动农业转型升级</t>
  </si>
  <si>
    <r>
      <rPr>
        <sz val="16"/>
        <rFont val="方正仿宋_GBK"/>
        <charset val="134"/>
      </rPr>
      <t>受益群众满意度</t>
    </r>
    <r>
      <rPr>
        <sz val="16"/>
        <rFont val="Times New Roman"/>
        <charset val="134"/>
      </rPr>
      <t>≥92%</t>
    </r>
  </si>
  <si>
    <r>
      <rPr>
        <sz val="16"/>
        <rFont val="方正仿宋_GBK"/>
        <charset val="134"/>
      </rPr>
      <t>间接带动</t>
    </r>
    <r>
      <rPr>
        <sz val="16"/>
        <rFont val="Times New Roman"/>
        <charset val="134"/>
      </rPr>
      <t>≥500</t>
    </r>
    <r>
      <rPr>
        <sz val="16"/>
        <rFont val="方正仿宋_GBK"/>
        <charset val="134"/>
      </rPr>
      <t>人</t>
    </r>
  </si>
  <si>
    <t>城口县化肥淡储旺供补贴资金</t>
  </si>
  <si>
    <t>主要用于对承担全县化肥淡季储备任务的承储企业实施化肥淡储所需资金的融资补助。</t>
  </si>
  <si>
    <t>城口县相关乡镇</t>
  </si>
  <si>
    <t>确保农资产品市场供应和价格平稳</t>
  </si>
  <si>
    <t>通过平抑农资市场价格，保障农资质量，保障农民群众种粮积极性</t>
  </si>
  <si>
    <r>
      <rPr>
        <sz val="16"/>
        <rFont val="方正仿宋_GBK"/>
        <charset val="134"/>
      </rPr>
      <t>化肥储备约为</t>
    </r>
    <r>
      <rPr>
        <sz val="16"/>
        <rFont val="Times New Roman"/>
        <charset val="134"/>
      </rPr>
      <t>2500</t>
    </r>
    <r>
      <rPr>
        <sz val="16"/>
        <rFont val="方正仿宋_GBK"/>
        <charset val="134"/>
      </rPr>
      <t>吨</t>
    </r>
  </si>
  <si>
    <r>
      <rPr>
        <sz val="16"/>
        <rFont val="Times New Roman"/>
        <charset val="134"/>
      </rPr>
      <t>2024</t>
    </r>
    <r>
      <rPr>
        <sz val="16"/>
        <rFont val="方正仿宋_GBK"/>
        <charset val="134"/>
      </rPr>
      <t>年化肥储备数约为</t>
    </r>
    <r>
      <rPr>
        <sz val="16"/>
        <rFont val="Times New Roman"/>
        <charset val="134"/>
      </rPr>
      <t>2500</t>
    </r>
    <r>
      <rPr>
        <sz val="16"/>
        <rFont val="方正仿宋_GBK"/>
        <charset val="134"/>
      </rPr>
      <t>吨</t>
    </r>
  </si>
  <si>
    <t>坚持优质优价原则，保证化肥质量合格、数量充足、价格合理、储存安全、轮换及时，提高政府对农资市场的调控能力</t>
  </si>
  <si>
    <t>按照储备进度及时研究拨付补助资金</t>
  </si>
  <si>
    <r>
      <rPr>
        <sz val="16"/>
        <rFont val="方正仿宋_GBK"/>
        <charset val="134"/>
      </rPr>
      <t>财政补助</t>
    </r>
    <r>
      <rPr>
        <sz val="16"/>
        <rFont val="Times New Roman"/>
        <charset val="134"/>
      </rPr>
      <t>20</t>
    </r>
    <r>
      <rPr>
        <sz val="16"/>
        <rFont val="方正仿宋_GBK"/>
        <charset val="134"/>
      </rPr>
      <t>万元</t>
    </r>
  </si>
  <si>
    <t>调动农资企业储蓄化肥的积极性，降低农资旺季农户的生产成本</t>
  </si>
  <si>
    <t>避免旺季农资供应不足、价格过度上涨、剧烈波动，有利于维持农资市场的稳定</t>
  </si>
  <si>
    <t>保障农资质量，平抑农资价格，促进农户增收</t>
  </si>
  <si>
    <r>
      <rPr>
        <sz val="16"/>
        <rFont val="方正仿宋_GBK"/>
        <charset val="134"/>
      </rPr>
      <t>受益群众满意度</t>
    </r>
    <r>
      <rPr>
        <sz val="16"/>
        <rFont val="Times New Roman"/>
        <charset val="134"/>
      </rPr>
      <t>≥94%</t>
    </r>
  </si>
  <si>
    <r>
      <rPr>
        <sz val="16"/>
        <rFont val="方正仿宋_GBK"/>
        <charset val="134"/>
      </rPr>
      <t>间接带动</t>
    </r>
    <r>
      <rPr>
        <sz val="16"/>
        <rFont val="Times New Roman"/>
        <charset val="134"/>
      </rPr>
      <t>≥5000</t>
    </r>
    <r>
      <rPr>
        <sz val="16"/>
        <rFont val="方正仿宋_GBK"/>
        <charset val="134"/>
      </rPr>
      <t>户</t>
    </r>
  </si>
  <si>
    <t>城口县村流通服务点建设项目</t>
  </si>
  <si>
    <r>
      <rPr>
        <sz val="16"/>
        <rFont val="方正仿宋_GBK"/>
        <charset val="134"/>
      </rPr>
      <t>新建</t>
    </r>
    <r>
      <rPr>
        <sz val="16"/>
        <rFont val="Times New Roman"/>
        <charset val="134"/>
      </rPr>
      <t>10</t>
    </r>
    <r>
      <rPr>
        <sz val="16"/>
        <rFont val="方正仿宋_GBK"/>
        <charset val="134"/>
      </rPr>
      <t>个中心村流通服务点，建设产地预冷等冷链物流设施，为农户提供生鲜农产品冷储等服务。</t>
    </r>
  </si>
  <si>
    <r>
      <rPr>
        <sz val="16"/>
        <rFont val="方正仿宋_GBK"/>
        <charset val="134"/>
      </rPr>
      <t>项目建成后可有效补齐产地冷链物流短板，减少生鲜农产品损耗，降低流通成本</t>
    </r>
    <r>
      <rPr>
        <sz val="16"/>
        <rFont val="Times New Roman"/>
        <charset val="134"/>
      </rPr>
      <t>,</t>
    </r>
    <r>
      <rPr>
        <sz val="16"/>
        <rFont val="方正仿宋_GBK"/>
        <charset val="134"/>
      </rPr>
      <t>推动农特产品上行，提升农产品流通现代化水平</t>
    </r>
  </si>
  <si>
    <t>减少因农产品采后贮藏不当造成的损耗，增强生鲜农产品错峰销售能力，促进农民增收，提高农民生产积极性。</t>
  </si>
  <si>
    <r>
      <rPr>
        <sz val="16"/>
        <rFont val="Times New Roman"/>
        <charset val="134"/>
      </rPr>
      <t>2024</t>
    </r>
    <r>
      <rPr>
        <sz val="16"/>
        <rFont val="方正仿宋_GBK"/>
        <charset val="134"/>
      </rPr>
      <t>年底新建</t>
    </r>
    <r>
      <rPr>
        <sz val="16"/>
        <rFont val="Times New Roman"/>
        <charset val="134"/>
      </rPr>
      <t>10</t>
    </r>
    <r>
      <rPr>
        <sz val="16"/>
        <rFont val="方正仿宋_GBK"/>
        <charset val="134"/>
      </rPr>
      <t>个中心村流通服务点</t>
    </r>
  </si>
  <si>
    <r>
      <rPr>
        <sz val="16"/>
        <rFont val="Times New Roman"/>
        <charset val="134"/>
      </rPr>
      <t>10</t>
    </r>
    <r>
      <rPr>
        <sz val="16"/>
        <rFont val="方正仿宋_GBK"/>
        <charset val="134"/>
      </rPr>
      <t>个</t>
    </r>
  </si>
  <si>
    <r>
      <rPr>
        <sz val="16"/>
        <rFont val="方正仿宋_GBK"/>
        <charset val="134"/>
      </rPr>
      <t>财政补助</t>
    </r>
    <r>
      <rPr>
        <sz val="16"/>
        <rFont val="Times New Roman"/>
        <charset val="134"/>
      </rPr>
      <t>200</t>
    </r>
    <r>
      <rPr>
        <sz val="16"/>
        <rFont val="方正仿宋_GBK"/>
        <charset val="134"/>
      </rPr>
      <t>万元</t>
    </r>
  </si>
  <si>
    <t>减少生鲜农产品损耗，提高农产品供给质量，增强农产品错峰销售能力，促进农业转型、农户增收。</t>
  </si>
  <si>
    <r>
      <rPr>
        <sz val="16"/>
        <rFont val="方正仿宋_GBK"/>
        <charset val="134"/>
      </rPr>
      <t>受益群众</t>
    </r>
    <r>
      <rPr>
        <sz val="16"/>
        <rFont val="Times New Roman"/>
        <charset val="134"/>
      </rPr>
      <t>≥500</t>
    </r>
    <r>
      <rPr>
        <sz val="16"/>
        <rFont val="方正仿宋_GBK"/>
        <charset val="134"/>
      </rPr>
      <t>户</t>
    </r>
  </si>
  <si>
    <r>
      <rPr>
        <sz val="16"/>
        <rFont val="方正仿宋_GBK"/>
        <charset val="134"/>
      </rPr>
      <t>间接带动</t>
    </r>
    <r>
      <rPr>
        <sz val="16"/>
        <rFont val="Times New Roman"/>
        <charset val="134"/>
      </rPr>
      <t>≥500</t>
    </r>
    <r>
      <rPr>
        <sz val="16"/>
        <rFont val="方正仿宋_GBK"/>
        <charset val="134"/>
      </rPr>
      <t>户</t>
    </r>
  </si>
  <si>
    <r>
      <rPr>
        <sz val="16"/>
        <rFont val="方正仿宋_GBK"/>
        <charset val="134"/>
      </rPr>
      <t>城口县</t>
    </r>
    <r>
      <rPr>
        <sz val="16"/>
        <rFont val="Times New Roman"/>
        <charset val="134"/>
      </rPr>
      <t>2024</t>
    </r>
    <r>
      <rPr>
        <sz val="16"/>
        <rFont val="方正仿宋_GBK"/>
        <charset val="134"/>
      </rPr>
      <t>年岚天乡人居环境设施提升改造项目</t>
    </r>
  </si>
  <si>
    <r>
      <rPr>
        <sz val="16"/>
        <rFont val="方正仿宋_GBK"/>
        <charset val="134"/>
      </rPr>
      <t>新、改建污水管道总长度约为</t>
    </r>
    <r>
      <rPr>
        <sz val="16"/>
        <rFont val="Times New Roman"/>
        <charset val="134"/>
      </rPr>
      <t>575m</t>
    </r>
  </si>
  <si>
    <t>岚天乡岚溪村</t>
  </si>
  <si>
    <r>
      <rPr>
        <sz val="16"/>
        <rFont val="方正仿宋_GBK"/>
        <charset val="134"/>
      </rPr>
      <t>通过项目建设，改善岚天小学</t>
    </r>
    <r>
      <rPr>
        <sz val="16"/>
        <rFont val="Times New Roman"/>
        <charset val="134"/>
      </rPr>
      <t>234</t>
    </r>
    <r>
      <rPr>
        <sz val="16"/>
        <rFont val="方正仿宋_GBK"/>
        <charset val="134"/>
      </rPr>
      <t>余人生活污水处理问题，提高岚天乡场镇</t>
    </r>
    <r>
      <rPr>
        <sz val="16"/>
        <rFont val="Times New Roman"/>
        <charset val="134"/>
      </rPr>
      <t>300</t>
    </r>
    <r>
      <rPr>
        <sz val="16"/>
        <rFont val="方正仿宋_GBK"/>
        <charset val="134"/>
      </rPr>
      <t>余人，脱贫户</t>
    </r>
    <r>
      <rPr>
        <sz val="16"/>
        <rFont val="Times New Roman"/>
        <charset val="134"/>
      </rPr>
      <t>120</t>
    </r>
    <r>
      <rPr>
        <sz val="16"/>
        <rFont val="方正仿宋_GBK"/>
        <charset val="134"/>
      </rPr>
      <t>人生活污水收集处理难问题，提升人居住环境及生产生活质量，降低污水处理成本</t>
    </r>
    <r>
      <rPr>
        <sz val="16"/>
        <rFont val="Times New Roman"/>
        <charset val="134"/>
      </rPr>
      <t>100</t>
    </r>
    <r>
      <rPr>
        <sz val="16"/>
        <rFont val="方正仿宋_GBK"/>
        <charset val="134"/>
      </rPr>
      <t>元</t>
    </r>
    <r>
      <rPr>
        <sz val="16"/>
        <rFont val="Times New Roman"/>
        <charset val="134"/>
      </rPr>
      <t>/</t>
    </r>
    <r>
      <rPr>
        <sz val="16"/>
        <rFont val="方正仿宋_GBK"/>
        <charset val="134"/>
      </rPr>
      <t>户。</t>
    </r>
  </si>
  <si>
    <r>
      <rPr>
        <sz val="16"/>
        <rFont val="方正仿宋_GBK"/>
        <charset val="134"/>
      </rPr>
      <t>通过项目实施带动本地群众务工，提供务工岗位</t>
    </r>
    <r>
      <rPr>
        <sz val="16"/>
        <rFont val="Times New Roman"/>
        <charset val="134"/>
      </rPr>
      <t>20</t>
    </r>
    <r>
      <rPr>
        <sz val="16"/>
        <rFont val="方正仿宋_GBK"/>
        <charset val="134"/>
      </rPr>
      <t>个，增加劳务收入</t>
    </r>
    <r>
      <rPr>
        <sz val="16"/>
        <rFont val="Times New Roman"/>
        <charset val="134"/>
      </rPr>
      <t>6000</t>
    </r>
    <r>
      <rPr>
        <sz val="16"/>
        <rFont val="方正仿宋_GBK"/>
        <charset val="134"/>
      </rPr>
      <t>元</t>
    </r>
    <r>
      <rPr>
        <sz val="16"/>
        <rFont val="Times New Roman"/>
        <charset val="134"/>
      </rPr>
      <t>/</t>
    </r>
    <r>
      <rPr>
        <sz val="16"/>
        <rFont val="方正仿宋_GBK"/>
        <charset val="134"/>
      </rPr>
      <t>人；通过改善提高污水管网，改善</t>
    </r>
    <r>
      <rPr>
        <sz val="16"/>
        <rFont val="Times New Roman"/>
        <charset val="134"/>
      </rPr>
      <t>120</t>
    </r>
    <r>
      <rPr>
        <sz val="16"/>
        <rFont val="方正仿宋_GBK"/>
        <charset val="134"/>
      </rPr>
      <t>人脱贫户生活条件。</t>
    </r>
  </si>
  <si>
    <t>解决岚天小学现状缺失污水管道学校厕所化粪池散排问题和大洪坝片区污水管道坍塌，渗漏，堵塞等问题。</t>
  </si>
  <si>
    <r>
      <rPr>
        <sz val="16"/>
        <rFont val="方正仿宋_GBK"/>
        <charset val="134"/>
      </rPr>
      <t>受益师生达</t>
    </r>
    <r>
      <rPr>
        <sz val="16"/>
        <rFont val="Times New Roman"/>
        <charset val="134"/>
      </rPr>
      <t>234</t>
    </r>
    <r>
      <rPr>
        <sz val="16"/>
        <rFont val="方正仿宋_GBK"/>
        <charset val="134"/>
      </rPr>
      <t>人；受益群众</t>
    </r>
    <r>
      <rPr>
        <sz val="16"/>
        <rFont val="Times New Roman"/>
        <charset val="134"/>
      </rPr>
      <t>300</t>
    </r>
    <r>
      <rPr>
        <sz val="16"/>
        <rFont val="方正仿宋_GBK"/>
        <charset val="134"/>
      </rPr>
      <t>余人，其中脱贫户</t>
    </r>
    <r>
      <rPr>
        <sz val="16"/>
        <rFont val="Times New Roman"/>
        <charset val="134"/>
      </rPr>
      <t>120</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</si>
  <si>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年蓼子乡人居环境设施提升改造项目</t>
    </r>
  </si>
  <si>
    <r>
      <rPr>
        <sz val="16"/>
        <rFont val="方正仿宋_GBK"/>
        <charset val="134"/>
      </rPr>
      <t>新建污水管道总长度约为</t>
    </r>
    <r>
      <rPr>
        <sz val="16"/>
        <rFont val="Times New Roman"/>
        <charset val="134"/>
      </rPr>
      <t>1000m</t>
    </r>
    <r>
      <rPr>
        <sz val="16"/>
        <rFont val="方正仿宋_GBK"/>
        <charset val="134"/>
      </rPr>
      <t>，改建污水管道总长度约为</t>
    </r>
    <r>
      <rPr>
        <sz val="16"/>
        <rFont val="Times New Roman"/>
        <charset val="134"/>
      </rPr>
      <t>550m</t>
    </r>
    <r>
      <rPr>
        <sz val="16"/>
        <rFont val="方正仿宋_GBK"/>
        <charset val="134"/>
      </rPr>
      <t>。</t>
    </r>
  </si>
  <si>
    <t>蓼子乡兴和社区、桃园社区</t>
  </si>
  <si>
    <r>
      <rPr>
        <sz val="16"/>
        <rFont val="方正仿宋_GBK"/>
        <charset val="134"/>
      </rPr>
      <t>通过建设该项目，进一步改善群众生产生活条件，改善人居环境，提升群众生活水平，提高群众满意度，受益群众</t>
    </r>
    <r>
      <rPr>
        <sz val="16"/>
        <rFont val="Times New Roman"/>
        <charset val="134"/>
      </rPr>
      <t>300</t>
    </r>
    <r>
      <rPr>
        <sz val="16"/>
        <rFont val="方正仿宋_GBK"/>
        <charset val="134"/>
      </rPr>
      <t>余户</t>
    </r>
    <r>
      <rPr>
        <sz val="16"/>
        <rFont val="Times New Roman"/>
        <charset val="134"/>
      </rPr>
      <t>900</t>
    </r>
    <r>
      <rPr>
        <sz val="16"/>
        <rFont val="方正仿宋_GBK"/>
        <charset val="134"/>
      </rPr>
      <t>余人，其中脱贫户</t>
    </r>
    <r>
      <rPr>
        <sz val="16"/>
        <rFont val="Times New Roman"/>
        <charset val="134"/>
      </rPr>
      <t>20</t>
    </r>
    <r>
      <rPr>
        <sz val="16"/>
        <rFont val="方正仿宋_GBK"/>
        <charset val="134"/>
      </rPr>
      <t>余户，</t>
    </r>
    <r>
      <rPr>
        <sz val="16"/>
        <rFont val="Times New Roman"/>
        <charset val="134"/>
      </rPr>
      <t>70</t>
    </r>
    <r>
      <rPr>
        <sz val="16"/>
        <rFont val="方正仿宋_GBK"/>
        <charset val="134"/>
      </rPr>
      <t>余人。</t>
    </r>
  </si>
  <si>
    <r>
      <rPr>
        <sz val="16"/>
        <rFont val="方正仿宋_GBK"/>
        <charset val="134"/>
      </rPr>
      <t>一、群众参与：</t>
    </r>
    <r>
      <rPr>
        <sz val="16"/>
        <rFont val="Times New Roman"/>
        <charset val="134"/>
      </rPr>
      <t>200</t>
    </r>
    <r>
      <rPr>
        <sz val="16"/>
        <rFont val="方正仿宋_GBK"/>
        <charset val="134"/>
      </rPr>
      <t>余人参与前期项目确定会议、决议，参与入库项目的选择，村支两委以及兴和社区、桃园社区监察监督员参与项目实施过程中施工质量和资金使用的监督等。二、利益联结机制：通过项目实施，提供务工岗位</t>
    </r>
    <r>
      <rPr>
        <sz val="16"/>
        <rFont val="Times New Roman"/>
        <charset val="134"/>
      </rPr>
      <t>20</t>
    </r>
    <r>
      <rPr>
        <sz val="16"/>
        <rFont val="方正仿宋_GBK"/>
        <charset val="134"/>
      </rPr>
      <t>余个，增加收入</t>
    </r>
    <r>
      <rPr>
        <sz val="16"/>
        <rFont val="Times New Roman"/>
        <charset val="134"/>
      </rPr>
      <t>1.2</t>
    </r>
    <r>
      <rPr>
        <sz val="16"/>
        <rFont val="方正仿宋_GBK"/>
        <charset val="134"/>
      </rPr>
      <t>万元</t>
    </r>
    <r>
      <rPr>
        <sz val="16"/>
        <rFont val="Times New Roman"/>
        <charset val="134"/>
      </rPr>
      <t>/</t>
    </r>
    <r>
      <rPr>
        <sz val="16"/>
        <rFont val="方正仿宋_GBK"/>
        <charset val="134"/>
      </rPr>
      <t>人</t>
    </r>
    <r>
      <rPr>
        <sz val="16"/>
        <rFont val="Times New Roman"/>
        <charset val="134"/>
      </rPr>
      <t>·</t>
    </r>
    <r>
      <rPr>
        <sz val="16"/>
        <rFont val="方正仿宋_GBK"/>
        <charset val="134"/>
      </rPr>
      <t>年</t>
    </r>
  </si>
  <si>
    <r>
      <rPr>
        <sz val="16"/>
        <rFont val="方正仿宋_GBK"/>
        <charset val="134"/>
      </rPr>
      <t>建设费用预计</t>
    </r>
    <r>
      <rPr>
        <sz val="16"/>
        <rFont val="Times New Roman"/>
        <charset val="134"/>
      </rPr>
      <t>316.88</t>
    </r>
    <r>
      <rPr>
        <sz val="16"/>
        <rFont val="方正仿宋_GBK"/>
        <charset val="134"/>
      </rPr>
      <t>万（按实际设计施工为准）</t>
    </r>
  </si>
  <si>
    <r>
      <rPr>
        <sz val="16"/>
        <rFont val="方正仿宋_GBK"/>
        <charset val="134"/>
      </rPr>
      <t>受益群众</t>
    </r>
    <r>
      <rPr>
        <sz val="16"/>
        <rFont val="Times New Roman"/>
        <charset val="134"/>
      </rPr>
      <t>300</t>
    </r>
    <r>
      <rPr>
        <sz val="16"/>
        <rFont val="方正仿宋_GBK"/>
        <charset val="134"/>
      </rPr>
      <t>余户</t>
    </r>
    <r>
      <rPr>
        <sz val="16"/>
        <rFont val="Times New Roman"/>
        <charset val="134"/>
      </rPr>
      <t>900</t>
    </r>
    <r>
      <rPr>
        <sz val="16"/>
        <rFont val="方正仿宋_GBK"/>
        <charset val="134"/>
      </rPr>
      <t>余人，其中脱贫户</t>
    </r>
    <r>
      <rPr>
        <sz val="16"/>
        <rFont val="Times New Roman"/>
        <charset val="134"/>
      </rPr>
      <t>20</t>
    </r>
    <r>
      <rPr>
        <sz val="16"/>
        <rFont val="方正仿宋_GBK"/>
        <charset val="134"/>
      </rPr>
      <t>余户，</t>
    </r>
    <r>
      <rPr>
        <sz val="16"/>
        <rFont val="Times New Roman"/>
        <charset val="134"/>
      </rPr>
      <t>70</t>
    </r>
    <r>
      <rPr>
        <sz val="16"/>
        <rFont val="方正仿宋_GBK"/>
        <charset val="134"/>
      </rPr>
      <t>余人</t>
    </r>
    <r>
      <rPr>
        <sz val="16"/>
        <rFont val="Times New Roman"/>
        <charset val="134"/>
      </rPr>
      <t>.</t>
    </r>
  </si>
  <si>
    <r>
      <rPr>
        <sz val="16"/>
        <rFont val="方正仿宋_GBK"/>
        <charset val="134"/>
      </rPr>
      <t>城口县</t>
    </r>
    <r>
      <rPr>
        <sz val="16"/>
        <rFont val="Times New Roman"/>
        <charset val="134"/>
      </rPr>
      <t>2024</t>
    </r>
    <r>
      <rPr>
        <sz val="16"/>
        <rFont val="方正仿宋_GBK"/>
        <charset val="134"/>
      </rPr>
      <t>年北屏乡人居环境设施提升改造项目</t>
    </r>
  </si>
  <si>
    <r>
      <rPr>
        <sz val="16"/>
        <rFont val="方正仿宋_GBK"/>
        <charset val="134"/>
      </rPr>
      <t>设计新建污水管道约为</t>
    </r>
    <r>
      <rPr>
        <sz val="16"/>
        <rFont val="Times New Roman"/>
        <charset val="134"/>
      </rPr>
      <t>3220m</t>
    </r>
    <r>
      <rPr>
        <sz val="16"/>
        <rFont val="方正仿宋_GBK"/>
        <charset val="134"/>
      </rPr>
      <t>。（具体以设计为准</t>
    </r>
  </si>
  <si>
    <t>北屏乡新民社区、苍坪村</t>
  </si>
  <si>
    <r>
      <rPr>
        <sz val="16"/>
        <rFont val="方正仿宋_GBK"/>
        <charset val="134"/>
      </rPr>
      <t>通过开展污水治理，改善群众居住条件和精神面貌，促进乡风文明，推动农文旅融合发展。项目建设中带动农户务工</t>
    </r>
    <r>
      <rPr>
        <sz val="16"/>
        <rFont val="Times New Roman"/>
        <charset val="134"/>
      </rPr>
      <t>20</t>
    </r>
    <r>
      <rPr>
        <sz val="16"/>
        <rFont val="方正仿宋_GBK"/>
        <charset val="134"/>
      </rPr>
      <t>余人，其中脱贫人口</t>
    </r>
    <r>
      <rPr>
        <sz val="16"/>
        <rFont val="Times New Roman"/>
        <charset val="134"/>
      </rPr>
      <t>6</t>
    </r>
    <r>
      <rPr>
        <sz val="16"/>
        <rFont val="方正仿宋_GBK"/>
        <charset val="134"/>
      </rPr>
      <t>人，人均增收</t>
    </r>
    <r>
      <rPr>
        <sz val="16"/>
        <rFont val="Times New Roman"/>
        <charset val="134"/>
      </rPr>
      <t>1500</t>
    </r>
    <r>
      <rPr>
        <sz val="16"/>
        <rFont val="方正仿宋_GBK"/>
        <charset val="134"/>
      </rPr>
      <t>元以上。</t>
    </r>
  </si>
  <si>
    <r>
      <rPr>
        <sz val="16"/>
        <rFont val="Times New Roman"/>
        <charset val="134"/>
      </rPr>
      <t>1.</t>
    </r>
    <r>
      <rPr>
        <sz val="16"/>
        <rFont val="方正仿宋_GBK"/>
        <charset val="134"/>
      </rPr>
      <t>带动辖区居民及脱贫户、监测户务工。</t>
    </r>
    <r>
      <rPr>
        <sz val="16"/>
        <rFont val="Times New Roman"/>
        <charset val="134"/>
      </rPr>
      <t xml:space="preserve">
2.</t>
    </r>
    <r>
      <rPr>
        <sz val="16"/>
        <rFont val="方正仿宋_GBK"/>
        <charset val="134"/>
      </rPr>
      <t>提供就业岗位</t>
    </r>
    <r>
      <rPr>
        <sz val="16"/>
        <rFont val="Times New Roman"/>
        <charset val="134"/>
      </rPr>
      <t>20</t>
    </r>
    <r>
      <rPr>
        <sz val="16"/>
        <rFont val="方正仿宋_GBK"/>
        <charset val="134"/>
      </rPr>
      <t>个，增加工资性收入</t>
    </r>
    <r>
      <rPr>
        <sz val="16"/>
        <rFont val="Times New Roman"/>
        <charset val="134"/>
      </rPr>
      <t>1500</t>
    </r>
    <r>
      <rPr>
        <sz val="16"/>
        <rFont val="方正仿宋_GBK"/>
        <charset val="134"/>
      </rPr>
      <t>元</t>
    </r>
    <r>
      <rPr>
        <sz val="16"/>
        <rFont val="Times New Roman"/>
        <charset val="134"/>
      </rPr>
      <t>/</t>
    </r>
    <r>
      <rPr>
        <sz val="16"/>
        <rFont val="方正仿宋_GBK"/>
        <charset val="134"/>
      </rPr>
      <t>人年。</t>
    </r>
    <r>
      <rPr>
        <sz val="16"/>
        <rFont val="Times New Roman"/>
        <charset val="134"/>
      </rPr>
      <t xml:space="preserve">
3.</t>
    </r>
    <r>
      <rPr>
        <sz val="16"/>
        <rFont val="方正仿宋_GBK"/>
        <charset val="134"/>
      </rPr>
      <t>通过改善基础设施，降低</t>
    </r>
    <r>
      <rPr>
        <sz val="16"/>
        <rFont val="Times New Roman"/>
        <charset val="134"/>
      </rPr>
      <t>50</t>
    </r>
    <r>
      <rPr>
        <sz val="16"/>
        <rFont val="方正仿宋_GBK"/>
        <charset val="134"/>
      </rPr>
      <t>余户脱贫户生活污水处理成本。</t>
    </r>
    <r>
      <rPr>
        <sz val="16"/>
        <rFont val="Times New Roman"/>
        <charset val="134"/>
      </rPr>
      <t xml:space="preserve">
4.</t>
    </r>
    <r>
      <rPr>
        <sz val="16"/>
        <rFont val="方正仿宋_GBK"/>
        <charset val="134"/>
      </rPr>
      <t>改善农村生态环境，提高农业生产效益，有效推动农文旅融合发展。</t>
    </r>
    <r>
      <rPr>
        <sz val="16"/>
        <rFont val="Times New Roman"/>
        <charset val="134"/>
      </rPr>
      <t xml:space="preserve">                             5.</t>
    </r>
    <r>
      <rPr>
        <sz val="16"/>
        <rFont val="方正仿宋_GBK"/>
        <charset val="134"/>
      </rPr>
      <t>将农村排污水建设与农业生产相结合，实现了农村经济的可持续发展。</t>
    </r>
    <r>
      <rPr>
        <sz val="16"/>
        <rFont val="Times New Roman"/>
        <charset val="134"/>
      </rPr>
      <t xml:space="preserve">       </t>
    </r>
  </si>
  <si>
    <t>通过开展污水治理，改善群众居住条件和精神面貌，为群众提供务工岗位，实现就业增收，推动农文旅融合发展。</t>
  </si>
  <si>
    <r>
      <rPr>
        <sz val="16"/>
        <rFont val="方正仿宋_GBK"/>
        <charset val="134"/>
      </rPr>
      <t>新建污水管道约</t>
    </r>
    <r>
      <rPr>
        <sz val="16"/>
        <rFont val="Times New Roman"/>
        <charset val="134"/>
      </rPr>
      <t>3220</t>
    </r>
    <r>
      <rPr>
        <sz val="16"/>
        <rFont val="方正仿宋_GBK"/>
        <charset val="134"/>
      </rPr>
      <t>米。</t>
    </r>
  </si>
  <si>
    <r>
      <rPr>
        <sz val="16"/>
        <rFont val="方正仿宋_GBK"/>
        <charset val="134"/>
      </rPr>
      <t>建设费用预计</t>
    </r>
    <r>
      <rPr>
        <sz val="16"/>
        <rFont val="Times New Roman"/>
        <charset val="134"/>
      </rPr>
      <t>258.12</t>
    </r>
    <r>
      <rPr>
        <sz val="16"/>
        <rFont val="方正仿宋_GBK"/>
        <charset val="134"/>
      </rPr>
      <t>万（按实际设计施工为准）</t>
    </r>
  </si>
  <si>
    <r>
      <rPr>
        <sz val="16"/>
        <rFont val="方正仿宋_GBK"/>
        <charset val="134"/>
      </rPr>
      <t>在项目建设过程中能够带动周边农户（含脱贫户）参与务工，实现务工增收</t>
    </r>
    <r>
      <rPr>
        <sz val="16"/>
        <rFont val="Times New Roman"/>
        <charset val="134"/>
      </rPr>
      <t>1500/</t>
    </r>
    <r>
      <rPr>
        <sz val="16"/>
        <rFont val="方正仿宋_GBK"/>
        <charset val="134"/>
      </rPr>
      <t>人。</t>
    </r>
  </si>
  <si>
    <r>
      <rPr>
        <sz val="16"/>
        <rFont val="方正仿宋_GBK"/>
        <charset val="134"/>
      </rPr>
      <t>受益农户</t>
    </r>
    <r>
      <rPr>
        <sz val="16"/>
        <rFont val="Times New Roman"/>
        <charset val="134"/>
      </rPr>
      <t>300</t>
    </r>
    <r>
      <rPr>
        <sz val="16"/>
        <rFont val="方正仿宋_GBK"/>
        <charset val="134"/>
      </rPr>
      <t>余人，其中脱贫户约</t>
    </r>
    <r>
      <rPr>
        <sz val="16"/>
        <rFont val="Times New Roman"/>
        <charset val="134"/>
      </rPr>
      <t>50</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</si>
  <si>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年龙田乡人居环境设施提升改造项目</t>
    </r>
  </si>
  <si>
    <r>
      <rPr>
        <sz val="16"/>
        <rFont val="方正仿宋_GBK"/>
        <charset val="134"/>
      </rPr>
      <t>新建污水管道约</t>
    </r>
    <r>
      <rPr>
        <sz val="16"/>
        <rFont val="Times New Roman"/>
        <charset val="134"/>
      </rPr>
      <t>3520m</t>
    </r>
    <r>
      <rPr>
        <sz val="16"/>
        <rFont val="方正仿宋_GBK"/>
        <charset val="134"/>
      </rPr>
      <t>。（具体以设计为准）</t>
    </r>
  </si>
  <si>
    <r>
      <rPr>
        <sz val="16"/>
        <rFont val="方正仿宋_GBK"/>
        <charset val="134"/>
      </rPr>
      <t>龙田乡四湾村</t>
    </r>
    <r>
      <rPr>
        <sz val="16"/>
        <rFont val="Times New Roman"/>
        <charset val="134"/>
      </rPr>
      <t>1.2.3</t>
    </r>
    <r>
      <rPr>
        <sz val="16"/>
        <rFont val="方正仿宋_GBK"/>
        <charset val="134"/>
      </rPr>
      <t>社</t>
    </r>
  </si>
  <si>
    <r>
      <rPr>
        <sz val="16"/>
        <rFont val="方正仿宋_GBK"/>
        <charset val="134"/>
      </rPr>
      <t>通过群众参与，监督工程实施并群众参与务工</t>
    </r>
    <r>
      <rPr>
        <sz val="16"/>
        <rFont val="Times New Roman"/>
        <charset val="134"/>
      </rPr>
      <t>10</t>
    </r>
    <r>
      <rPr>
        <sz val="16"/>
        <rFont val="方正仿宋_GBK"/>
        <charset val="134"/>
      </rPr>
      <t>余人，人均增收</t>
    </r>
    <r>
      <rPr>
        <sz val="16"/>
        <rFont val="Times New Roman"/>
        <charset val="134"/>
      </rPr>
      <t>1500</t>
    </r>
    <r>
      <rPr>
        <sz val="16"/>
        <rFont val="方正仿宋_GBK"/>
        <charset val="134"/>
      </rPr>
      <t>元以上。</t>
    </r>
  </si>
  <si>
    <r>
      <rPr>
        <sz val="16"/>
        <rFont val="方正仿宋_GBK"/>
        <charset val="134"/>
      </rPr>
      <t>新建污水管道</t>
    </r>
    <r>
      <rPr>
        <sz val="16"/>
        <rFont val="Times New Roman"/>
        <charset val="134"/>
      </rPr>
      <t>3520m</t>
    </r>
    <r>
      <rPr>
        <sz val="16"/>
        <rFont val="方正仿宋_GBK"/>
        <charset val="134"/>
      </rPr>
      <t>。</t>
    </r>
  </si>
  <si>
    <r>
      <rPr>
        <sz val="16"/>
        <rFont val="方正仿宋_GBK"/>
        <charset val="134"/>
      </rPr>
      <t>受益人口约</t>
    </r>
    <r>
      <rPr>
        <sz val="16"/>
        <rFont val="Times New Roman"/>
        <charset val="134"/>
      </rPr>
      <t>563</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</si>
  <si>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年祖代猪场建设项目</t>
    </r>
  </si>
  <si>
    <r>
      <rPr>
        <sz val="16"/>
        <rFont val="方正仿宋_GBK"/>
        <charset val="134"/>
      </rPr>
      <t>新建祖代猪场</t>
    </r>
    <r>
      <rPr>
        <sz val="16"/>
        <rFont val="Times New Roman"/>
        <charset val="134"/>
      </rPr>
      <t>1</t>
    </r>
    <r>
      <rPr>
        <sz val="16"/>
        <rFont val="方正仿宋_GBK"/>
        <charset val="134"/>
      </rPr>
      <t>个。</t>
    </r>
  </si>
  <si>
    <r>
      <rPr>
        <sz val="16"/>
        <rFont val="方正仿宋_GBK"/>
        <charset val="134"/>
      </rPr>
      <t>通过实施该项目，确保城口老腊肉优质原材料供给，带动</t>
    </r>
    <r>
      <rPr>
        <sz val="16"/>
        <rFont val="Times New Roman"/>
        <charset val="134"/>
      </rPr>
      <t>15</t>
    </r>
    <r>
      <rPr>
        <sz val="16"/>
        <rFont val="方正仿宋_GBK"/>
        <charset val="134"/>
      </rPr>
      <t>户监测户务工和生猪养殖，户均增收</t>
    </r>
    <r>
      <rPr>
        <sz val="16"/>
        <rFont val="Times New Roman"/>
        <charset val="134"/>
      </rPr>
      <t>1000</t>
    </r>
    <r>
      <rPr>
        <sz val="16"/>
        <rFont val="方正仿宋_GBK"/>
        <charset val="134"/>
      </rPr>
      <t>元以上。</t>
    </r>
  </si>
  <si>
    <r>
      <rPr>
        <sz val="16"/>
        <rFont val="方正仿宋_GBK"/>
        <charset val="134"/>
      </rPr>
      <t>一、群众参与：农户直接参与生猪养殖</t>
    </r>
    <r>
      <rPr>
        <sz val="16"/>
        <rFont val="Times New Roman"/>
        <charset val="134"/>
      </rPr>
      <t xml:space="preserve">
</t>
    </r>
    <r>
      <rPr>
        <sz val="16"/>
        <rFont val="方正仿宋_GBK"/>
        <charset val="134"/>
      </rPr>
      <t>二、利益联结机制：股权化改革，稳定城口老腊肉原材料供给，增加养殖户收入，带动农户就业务工。</t>
    </r>
  </si>
  <si>
    <r>
      <rPr>
        <sz val="16"/>
        <rFont val="方正仿宋_GBK"/>
        <charset val="134"/>
      </rPr>
      <t>建成保育舍、育肥舍、怀孕舍、后备舍、哺乳舍、种猪舍等圈舍面积</t>
    </r>
    <r>
      <rPr>
        <sz val="16"/>
        <rFont val="Times New Roman"/>
        <charset val="134"/>
      </rPr>
      <t>5000</t>
    </r>
    <r>
      <rPr>
        <sz val="16"/>
        <rFont val="方正仿宋_GBK"/>
        <charset val="134"/>
      </rPr>
      <t>余㎡，生产管理等生产配套用房</t>
    </r>
    <r>
      <rPr>
        <sz val="16"/>
        <rFont val="Times New Roman"/>
        <charset val="134"/>
      </rPr>
      <t xml:space="preserve"> 340 </t>
    </r>
    <r>
      <rPr>
        <sz val="16"/>
        <rFont val="方正仿宋_GBK"/>
        <charset val="134"/>
      </rPr>
      <t>㎡；</t>
    </r>
    <r>
      <rPr>
        <sz val="16"/>
        <rFont val="Times New Roman"/>
        <charset val="134"/>
      </rPr>
      <t>2</t>
    </r>
    <r>
      <rPr>
        <sz val="16"/>
        <rFont val="方正仿宋_GBK"/>
        <charset val="134"/>
      </rPr>
      <t>套消毒设备。引进</t>
    </r>
    <r>
      <rPr>
        <sz val="16"/>
        <rFont val="Times New Roman"/>
        <charset val="134"/>
      </rPr>
      <t xml:space="preserve"> 350 </t>
    </r>
    <r>
      <rPr>
        <sz val="16"/>
        <rFont val="方正仿宋_GBK"/>
        <charset val="134"/>
      </rPr>
      <t>头种母猪，</t>
    </r>
    <r>
      <rPr>
        <sz val="16"/>
        <rFont val="Times New Roman"/>
        <charset val="134"/>
      </rPr>
      <t xml:space="preserve">8 </t>
    </r>
    <r>
      <rPr>
        <sz val="16"/>
        <rFont val="方正仿宋_GBK"/>
        <charset val="134"/>
      </rPr>
      <t>头种公猪。带动全县生猪养殖。</t>
    </r>
  </si>
  <si>
    <r>
      <rPr>
        <sz val="16"/>
        <rFont val="方正仿宋_GBK"/>
        <charset val="134"/>
      </rPr>
      <t>建设圈舍</t>
    </r>
    <r>
      <rPr>
        <sz val="16"/>
        <rFont val="Times New Roman"/>
        <charset val="134"/>
      </rPr>
      <t>5000</t>
    </r>
    <r>
      <rPr>
        <sz val="16"/>
        <rFont val="方正仿宋_GBK"/>
        <charset val="134"/>
      </rPr>
      <t>余平方米，引进种猪</t>
    </r>
    <r>
      <rPr>
        <sz val="16"/>
        <rFont val="Times New Roman"/>
        <charset val="134"/>
      </rPr>
      <t>358</t>
    </r>
    <r>
      <rPr>
        <sz val="16"/>
        <rFont val="方正仿宋_GBK"/>
        <charset val="134"/>
      </rPr>
      <t>头，其中母猪</t>
    </r>
    <r>
      <rPr>
        <sz val="16"/>
        <rFont val="Times New Roman"/>
        <charset val="134"/>
      </rPr>
      <t>350</t>
    </r>
    <r>
      <rPr>
        <sz val="16"/>
        <rFont val="方正仿宋_GBK"/>
        <charset val="134"/>
      </rPr>
      <t>头。</t>
    </r>
  </si>
  <si>
    <t>增加村集体经济组织收益和农户收入</t>
  </si>
  <si>
    <t>带动城口老腊肉产业发展，确保城口老腊肉品质。</t>
  </si>
  <si>
    <r>
      <rPr>
        <sz val="16"/>
        <rFont val="方正仿宋_GBK"/>
        <charset val="134"/>
      </rPr>
      <t>群众满意度</t>
    </r>
    <r>
      <rPr>
        <sz val="16"/>
        <rFont val="Times New Roman"/>
        <charset val="134"/>
      </rPr>
      <t>≥96%</t>
    </r>
  </si>
  <si>
    <t>村集体经济组织参与项目建设，并持股分红。</t>
  </si>
  <si>
    <t>蹇宗双</t>
  </si>
  <si>
    <r>
      <rPr>
        <sz val="16"/>
        <rFont val="方正仿宋_GBK"/>
        <charset val="134"/>
      </rPr>
      <t>城口县</t>
    </r>
    <r>
      <rPr>
        <sz val="16"/>
        <rFont val="Times New Roman"/>
        <charset val="134"/>
      </rPr>
      <t>2024</t>
    </r>
    <r>
      <rPr>
        <sz val="16"/>
        <rFont val="方正仿宋_GBK"/>
        <charset val="134"/>
      </rPr>
      <t>年山地黑猪生猪繁育场技术改造项目</t>
    </r>
  </si>
  <si>
    <r>
      <rPr>
        <sz val="16"/>
        <rFont val="方正仿宋_GBK"/>
        <charset val="134"/>
      </rPr>
      <t>改造山地黑猪生猪繁育场</t>
    </r>
    <r>
      <rPr>
        <sz val="16"/>
        <rFont val="Times New Roman"/>
        <charset val="134"/>
      </rPr>
      <t>1</t>
    </r>
    <r>
      <rPr>
        <sz val="16"/>
        <rFont val="方正仿宋_GBK"/>
        <charset val="134"/>
      </rPr>
      <t>个。</t>
    </r>
  </si>
  <si>
    <t>坪坝镇</t>
  </si>
  <si>
    <r>
      <rPr>
        <sz val="16"/>
        <rFont val="方正仿宋_GBK"/>
        <charset val="134"/>
      </rPr>
      <t>为城口老腊肉提供优质原材料供给。受益群众</t>
    </r>
    <r>
      <rPr>
        <sz val="16"/>
        <rFont val="Times New Roman"/>
        <charset val="134"/>
      </rPr>
      <t>85</t>
    </r>
    <r>
      <rPr>
        <sz val="16"/>
        <rFont val="方正仿宋_GBK"/>
        <charset val="134"/>
      </rPr>
      <t>人，其中脱贫人口</t>
    </r>
    <r>
      <rPr>
        <sz val="16"/>
        <rFont val="Times New Roman"/>
        <charset val="134"/>
      </rPr>
      <t>24</t>
    </r>
    <r>
      <rPr>
        <sz val="16"/>
        <rFont val="方正仿宋_GBK"/>
        <charset val="134"/>
      </rPr>
      <t>人。</t>
    </r>
  </si>
  <si>
    <r>
      <rPr>
        <sz val="16"/>
        <rFont val="方正仿宋_GBK"/>
        <charset val="134"/>
      </rPr>
      <t>一、群众参与：农户直接参与生猪养殖</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稳定城口老腊肉原材料供给，增加养殖户收入。</t>
    </r>
    <r>
      <rPr>
        <sz val="16"/>
        <rFont val="Times New Roman"/>
        <charset val="134"/>
      </rPr>
      <t>2.</t>
    </r>
    <r>
      <rPr>
        <sz val="16"/>
        <rFont val="方正仿宋_GBK"/>
        <charset val="134"/>
      </rPr>
      <t>股权化改革，带动农户就业务工。</t>
    </r>
  </si>
  <si>
    <r>
      <rPr>
        <sz val="16"/>
        <rFont val="方正仿宋_GBK"/>
        <charset val="134"/>
      </rPr>
      <t>升级改造圈舍基础设施，购置</t>
    </r>
    <r>
      <rPr>
        <sz val="16"/>
        <rFont val="Times New Roman"/>
        <charset val="134"/>
      </rPr>
      <t>“</t>
    </r>
    <r>
      <rPr>
        <sz val="16"/>
        <rFont val="方正仿宋_GBK"/>
        <charset val="134"/>
      </rPr>
      <t>生物饲料</t>
    </r>
    <r>
      <rPr>
        <sz val="16"/>
        <rFont val="Times New Roman"/>
        <charset val="134"/>
      </rPr>
      <t>+</t>
    </r>
    <r>
      <rPr>
        <sz val="16"/>
        <rFont val="方正仿宋_GBK"/>
        <charset val="134"/>
      </rPr>
      <t>液态饲喂</t>
    </r>
    <r>
      <rPr>
        <sz val="16"/>
        <rFont val="Times New Roman"/>
        <charset val="134"/>
      </rPr>
      <t>”</t>
    </r>
    <r>
      <rPr>
        <sz val="16"/>
        <rFont val="方正仿宋_GBK"/>
        <charset val="134"/>
      </rPr>
      <t>系统等设施设备</t>
    </r>
  </si>
  <si>
    <r>
      <rPr>
        <sz val="16"/>
        <rFont val="方正仿宋_GBK"/>
        <charset val="134"/>
      </rPr>
      <t>新建公猪圈</t>
    </r>
    <r>
      <rPr>
        <sz val="16"/>
        <rFont val="Times New Roman"/>
        <charset val="134"/>
      </rPr>
      <t>1</t>
    </r>
    <r>
      <rPr>
        <sz val="16"/>
        <rFont val="方正仿宋_GBK"/>
        <charset val="134"/>
      </rPr>
      <t>间，仔猪圈</t>
    </r>
    <r>
      <rPr>
        <sz val="16"/>
        <rFont val="Times New Roman"/>
        <charset val="134"/>
      </rPr>
      <t>1000</t>
    </r>
    <r>
      <rPr>
        <sz val="16"/>
        <rFont val="方正仿宋_GBK"/>
        <charset val="134"/>
      </rPr>
      <t>平方米，积粪池</t>
    </r>
    <r>
      <rPr>
        <sz val="16"/>
        <rFont val="Times New Roman"/>
        <charset val="134"/>
      </rPr>
      <t>100</t>
    </r>
    <r>
      <rPr>
        <sz val="16"/>
        <rFont val="方正仿宋_GBK"/>
        <charset val="134"/>
      </rPr>
      <t>平方米。升级改造排污系统。购置生物饲料</t>
    </r>
    <r>
      <rPr>
        <sz val="16"/>
        <rFont val="Times New Roman"/>
        <charset val="134"/>
      </rPr>
      <t>+</t>
    </r>
    <r>
      <rPr>
        <sz val="16"/>
        <rFont val="方正仿宋_GBK"/>
        <charset val="134"/>
      </rPr>
      <t>液态饲喂设备</t>
    </r>
    <r>
      <rPr>
        <sz val="16"/>
        <rFont val="Times New Roman"/>
        <charset val="134"/>
      </rPr>
      <t>1</t>
    </r>
    <r>
      <rPr>
        <sz val="16"/>
        <rFont val="方正仿宋_GBK"/>
        <charset val="134"/>
      </rPr>
      <t>套。</t>
    </r>
  </si>
  <si>
    <r>
      <rPr>
        <sz val="16"/>
        <rFont val="方正仿宋_GBK"/>
        <charset val="134"/>
      </rPr>
      <t>群众满意度</t>
    </r>
    <r>
      <rPr>
        <sz val="16"/>
        <rFont val="Times New Roman"/>
        <charset val="134"/>
      </rPr>
      <t>≥98%</t>
    </r>
  </si>
  <si>
    <t>城口老腊肉黑标产品原材料示范基地建设项目</t>
  </si>
  <si>
    <r>
      <rPr>
        <sz val="16"/>
        <rFont val="方正仿宋_GBK"/>
        <charset val="134"/>
      </rPr>
      <t>建设城口老腊肉（黑标）原材料供应基地</t>
    </r>
    <r>
      <rPr>
        <sz val="16"/>
        <rFont val="Times New Roman"/>
        <charset val="134"/>
      </rPr>
      <t>—</t>
    </r>
    <r>
      <rPr>
        <sz val="16"/>
        <rFont val="方正仿宋_GBK"/>
        <charset val="134"/>
      </rPr>
      <t>生猪（跑山猪）规模化养殖场一个，建设标准化规范化商品育肥猪圈舍面积</t>
    </r>
    <r>
      <rPr>
        <sz val="16"/>
        <rFont val="Times New Roman"/>
        <charset val="134"/>
      </rPr>
      <t>2000</t>
    </r>
    <r>
      <rPr>
        <sz val="16"/>
        <rFont val="方正仿宋_GBK"/>
        <charset val="134"/>
      </rPr>
      <t>平方米，跑山猪散放区域</t>
    </r>
    <r>
      <rPr>
        <sz val="16"/>
        <rFont val="Times New Roman"/>
        <charset val="134"/>
      </rPr>
      <t>200</t>
    </r>
    <r>
      <rPr>
        <sz val="16"/>
        <rFont val="方正仿宋_GBK"/>
        <charset val="134"/>
      </rPr>
      <t>亩，城口老腊肉（黑标）加工厂</t>
    </r>
    <r>
      <rPr>
        <sz val="16"/>
        <rFont val="Times New Roman"/>
        <charset val="134"/>
      </rPr>
      <t>1800</t>
    </r>
    <r>
      <rPr>
        <sz val="16"/>
        <rFont val="方正仿宋_GBK"/>
        <charset val="134"/>
      </rPr>
      <t>平方米、管理用房区域</t>
    </r>
    <r>
      <rPr>
        <sz val="16"/>
        <rFont val="Times New Roman"/>
        <charset val="134"/>
      </rPr>
      <t>300</t>
    </r>
    <r>
      <rPr>
        <sz val="16"/>
        <rFont val="方正仿宋_GBK"/>
        <charset val="134"/>
      </rPr>
      <t>平米，打造城口第一家黑标老腊肉实体店一个。购进安装漏粪板、风机水帘、刮粪机械、升温锅炉、饲料粉粹机、围栏、粪污处理等配套设施设备。购买优质内（外）三元杂交仔猪</t>
    </r>
    <r>
      <rPr>
        <sz val="16"/>
        <rFont val="Times New Roman"/>
        <charset val="134"/>
      </rPr>
      <t>1500</t>
    </r>
    <r>
      <rPr>
        <sz val="16"/>
        <rFont val="方正仿宋_GBK"/>
        <charset val="134"/>
      </rPr>
      <t>头（</t>
    </r>
    <r>
      <rPr>
        <sz val="16"/>
        <rFont val="Times New Roman"/>
        <charset val="134"/>
      </rPr>
      <t>80</t>
    </r>
    <r>
      <rPr>
        <sz val="16"/>
        <rFont val="方正仿宋_GBK"/>
        <charset val="134"/>
      </rPr>
      <t>斤左右</t>
    </r>
    <r>
      <rPr>
        <sz val="16"/>
        <rFont val="Times New Roman"/>
        <charset val="134"/>
      </rPr>
      <t>/</t>
    </r>
    <r>
      <rPr>
        <sz val="16"/>
        <rFont val="方正仿宋_GBK"/>
        <charset val="134"/>
      </rPr>
      <t>头）。年生产、加工、销售城口老腊肉－黑标系列产品</t>
    </r>
    <r>
      <rPr>
        <sz val="16"/>
        <rFont val="Times New Roman"/>
        <charset val="134"/>
      </rPr>
      <t>100</t>
    </r>
    <r>
      <rPr>
        <sz val="16"/>
        <rFont val="方正仿宋_GBK"/>
        <charset val="134"/>
      </rPr>
      <t>吨。</t>
    </r>
  </si>
  <si>
    <r>
      <rPr>
        <sz val="16"/>
        <rFont val="方正仿宋_GBK"/>
        <charset val="134"/>
      </rPr>
      <t>通过建设城口老腊肉黑标产品示范基地，达到城口老腊肉分级分类更加明晰，带动周边农户就业。受益群众</t>
    </r>
    <r>
      <rPr>
        <sz val="16"/>
        <rFont val="Times New Roman"/>
        <charset val="134"/>
      </rPr>
      <t>30</t>
    </r>
    <r>
      <rPr>
        <sz val="16"/>
        <rFont val="方正仿宋_GBK"/>
        <charset val="134"/>
      </rPr>
      <t>户</t>
    </r>
    <r>
      <rPr>
        <sz val="16"/>
        <rFont val="Times New Roman"/>
        <charset val="134"/>
      </rPr>
      <t>50</t>
    </r>
    <r>
      <rPr>
        <sz val="16"/>
        <rFont val="方正仿宋_GBK"/>
        <charset val="134"/>
      </rPr>
      <t>人。</t>
    </r>
  </si>
  <si>
    <r>
      <rPr>
        <sz val="16"/>
        <rFont val="方正仿宋_GBK"/>
        <charset val="134"/>
      </rPr>
      <t>一、群众参与</t>
    </r>
    <r>
      <rPr>
        <sz val="16"/>
        <rFont val="Times New Roman"/>
        <charset val="134"/>
      </rPr>
      <t>:</t>
    </r>
    <r>
      <rPr>
        <sz val="16"/>
        <rFont val="方正仿宋_GBK"/>
        <charset val="134"/>
      </rPr>
      <t>市场主体带动农户生猪养殖、提供饲料和参与务工。</t>
    </r>
    <r>
      <rPr>
        <sz val="16"/>
        <rFont val="Times New Roman"/>
        <charset val="134"/>
      </rPr>
      <t xml:space="preserve">
</t>
    </r>
    <r>
      <rPr>
        <sz val="16"/>
        <rFont val="方正仿宋_GBK"/>
        <charset val="134"/>
      </rPr>
      <t>二、利益联结机制：</t>
    </r>
    <r>
      <rPr>
        <sz val="16"/>
        <rFont val="Times New Roman"/>
        <charset val="134"/>
      </rPr>
      <t xml:space="preserve">
1.</t>
    </r>
    <r>
      <rPr>
        <sz val="16"/>
        <rFont val="方正仿宋_GBK"/>
        <charset val="134"/>
      </rPr>
      <t>至少可提供固定工作岗位</t>
    </r>
    <r>
      <rPr>
        <sz val="16"/>
        <rFont val="Times New Roman"/>
        <charset val="134"/>
      </rPr>
      <t>28</t>
    </r>
    <r>
      <rPr>
        <sz val="16"/>
        <rFont val="方正仿宋_GBK"/>
        <charset val="134"/>
      </rPr>
      <t>个（生产</t>
    </r>
    <r>
      <rPr>
        <sz val="16"/>
        <rFont val="Times New Roman"/>
        <charset val="134"/>
      </rPr>
      <t>12</t>
    </r>
    <r>
      <rPr>
        <sz val="16"/>
        <rFont val="方正仿宋_GBK"/>
        <charset val="134"/>
      </rPr>
      <t>人、管理</t>
    </r>
    <r>
      <rPr>
        <sz val="16"/>
        <rFont val="Times New Roman"/>
        <charset val="134"/>
      </rPr>
      <t>5</t>
    </r>
    <r>
      <rPr>
        <sz val="16"/>
        <rFont val="方正仿宋_GBK"/>
        <charset val="134"/>
      </rPr>
      <t>人、销售</t>
    </r>
    <r>
      <rPr>
        <sz val="16"/>
        <rFont val="Times New Roman"/>
        <charset val="134"/>
      </rPr>
      <t>5</t>
    </r>
    <r>
      <rPr>
        <sz val="16"/>
        <rFont val="方正仿宋_GBK"/>
        <charset val="134"/>
      </rPr>
      <t>人、直播</t>
    </r>
    <r>
      <rPr>
        <sz val="16"/>
        <rFont val="Times New Roman"/>
        <charset val="134"/>
      </rPr>
      <t>3</t>
    </r>
    <r>
      <rPr>
        <sz val="16"/>
        <rFont val="方正仿宋_GBK"/>
        <charset val="134"/>
      </rPr>
      <t>人、门店</t>
    </r>
    <r>
      <rPr>
        <sz val="16"/>
        <rFont val="Times New Roman"/>
        <charset val="134"/>
      </rPr>
      <t>3</t>
    </r>
    <r>
      <rPr>
        <sz val="16"/>
        <rFont val="方正仿宋_GBK"/>
        <charset val="134"/>
      </rPr>
      <t>人）和临时工作岗位</t>
    </r>
    <r>
      <rPr>
        <sz val="16"/>
        <rFont val="Times New Roman"/>
        <charset val="134"/>
      </rPr>
      <t>30</t>
    </r>
    <r>
      <rPr>
        <sz val="16"/>
        <rFont val="方正仿宋_GBK"/>
        <charset val="134"/>
      </rPr>
      <t>个。</t>
    </r>
    <r>
      <rPr>
        <sz val="16"/>
        <rFont val="Times New Roman"/>
        <charset val="134"/>
      </rPr>
      <t xml:space="preserve">
2.</t>
    </r>
    <r>
      <rPr>
        <sz val="16"/>
        <rFont val="方正仿宋_GBK"/>
        <charset val="134"/>
      </rPr>
      <t>计划采取订单收购的模式，通过与农户签订协议，收购周边农户的玉米和青饲料（红薯、土豆、萝卜等），农户每亩每年可增收约</t>
    </r>
    <r>
      <rPr>
        <sz val="16"/>
        <rFont val="Times New Roman"/>
        <charset val="134"/>
      </rPr>
      <t>1.5</t>
    </r>
    <r>
      <rPr>
        <sz val="16"/>
        <rFont val="方正仿宋_GBK"/>
        <charset val="134"/>
      </rPr>
      <t>万元。</t>
    </r>
  </si>
  <si>
    <r>
      <rPr>
        <sz val="16"/>
        <rFont val="方正仿宋_GBK"/>
        <charset val="134"/>
      </rPr>
      <t>建成城口老腊肉（黑标）原材料供应基地</t>
    </r>
    <r>
      <rPr>
        <sz val="16"/>
        <rFont val="Times New Roman"/>
        <charset val="134"/>
      </rPr>
      <t>1</t>
    </r>
    <r>
      <rPr>
        <sz val="16"/>
        <rFont val="方正仿宋_GBK"/>
        <charset val="134"/>
      </rPr>
      <t>个。</t>
    </r>
  </si>
  <si>
    <r>
      <rPr>
        <sz val="16"/>
        <rFont val="方正仿宋_GBK"/>
        <charset val="134"/>
      </rPr>
      <t>年生产、加工、销售城口老腊肉－黑标系列产品</t>
    </r>
    <r>
      <rPr>
        <sz val="16"/>
        <rFont val="Times New Roman"/>
        <charset val="134"/>
      </rPr>
      <t>100</t>
    </r>
    <r>
      <rPr>
        <sz val="16"/>
        <rFont val="方正仿宋_GBK"/>
        <charset val="134"/>
      </rPr>
      <t>吨。</t>
    </r>
  </si>
  <si>
    <r>
      <rPr>
        <sz val="16"/>
        <rFont val="方正仿宋_GBK"/>
        <charset val="134"/>
      </rPr>
      <t>项目投产后，黑标老腊肉正常年产量约</t>
    </r>
    <r>
      <rPr>
        <sz val="16"/>
        <rFont val="Times New Roman"/>
        <charset val="134"/>
      </rPr>
      <t>100</t>
    </r>
    <r>
      <rPr>
        <sz val="16"/>
        <rFont val="方正仿宋_GBK"/>
        <charset val="134"/>
      </rPr>
      <t>吨，预计销售总额约</t>
    </r>
    <r>
      <rPr>
        <sz val="16"/>
        <rFont val="Times New Roman"/>
        <charset val="134"/>
      </rPr>
      <t>2000</t>
    </r>
    <r>
      <rPr>
        <sz val="16"/>
        <rFont val="方正仿宋_GBK"/>
        <charset val="134"/>
      </rPr>
      <t>万元，扣除养殖、加工及其他成本后，年净利润约</t>
    </r>
    <r>
      <rPr>
        <sz val="16"/>
        <rFont val="Times New Roman"/>
        <charset val="134"/>
      </rPr>
      <t>400</t>
    </r>
    <r>
      <rPr>
        <sz val="16"/>
        <rFont val="方正仿宋_GBK"/>
        <charset val="134"/>
      </rPr>
      <t>万元。</t>
    </r>
  </si>
  <si>
    <t>确保城口老腊肉品质，保障老百姓的销售渠道稳定。</t>
  </si>
  <si>
    <r>
      <rPr>
        <sz val="16"/>
        <rFont val="方正仿宋_GBK"/>
        <charset val="134"/>
      </rPr>
      <t>城口县</t>
    </r>
    <r>
      <rPr>
        <sz val="16"/>
        <rFont val="Times New Roman"/>
        <charset val="134"/>
      </rPr>
      <t>2024</t>
    </r>
    <r>
      <rPr>
        <sz val="16"/>
        <rFont val="方正仿宋_GBK"/>
        <charset val="134"/>
      </rPr>
      <t>年地源性生物饲料产品研发项目</t>
    </r>
  </si>
  <si>
    <r>
      <rPr>
        <sz val="16"/>
        <rFont val="Times New Roman"/>
        <charset val="134"/>
      </rPr>
      <t>1.</t>
    </r>
    <r>
      <rPr>
        <sz val="16"/>
        <rFont val="方正仿宋_GBK"/>
        <charset val="134"/>
      </rPr>
      <t>购置生物饲料产品研发原材料、发酵菌、发酵袋等一批；</t>
    </r>
    <r>
      <rPr>
        <sz val="16"/>
        <rFont val="Times New Roman"/>
        <charset val="134"/>
      </rPr>
      <t>2.</t>
    </r>
    <r>
      <rPr>
        <sz val="16"/>
        <rFont val="方正仿宋_GBK"/>
        <charset val="134"/>
      </rPr>
      <t>确定一批饲养场开展生物饲料饲喂试验；</t>
    </r>
    <r>
      <rPr>
        <sz val="16"/>
        <rFont val="Times New Roman"/>
        <charset val="134"/>
      </rPr>
      <t>3.</t>
    </r>
    <r>
      <rPr>
        <sz val="16"/>
        <rFont val="方正仿宋_GBK"/>
        <charset val="134"/>
      </rPr>
      <t>确定县域生猪、山地鸡生物饲料主推品种。</t>
    </r>
  </si>
  <si>
    <t>庙坝镇工业园区</t>
  </si>
  <si>
    <r>
      <rPr>
        <sz val="16"/>
        <rFont val="Times New Roman"/>
        <charset val="134"/>
      </rPr>
      <t>2024</t>
    </r>
    <r>
      <rPr>
        <sz val="16"/>
        <rFont val="方正仿宋_GBK"/>
        <charset val="134"/>
      </rPr>
      <t>年</t>
    </r>
    <r>
      <rPr>
        <sz val="16"/>
        <rFont val="Times New Roman"/>
        <charset val="134"/>
      </rPr>
      <t>3</t>
    </r>
    <r>
      <rPr>
        <sz val="16"/>
        <rFont val="方正仿宋_GBK"/>
        <charset val="134"/>
      </rPr>
      <t>月底前研发定型主推生物饲料品种；</t>
    </r>
    <r>
      <rPr>
        <sz val="16"/>
        <rFont val="Times New Roman"/>
        <charset val="134"/>
      </rPr>
      <t>2024</t>
    </r>
    <r>
      <rPr>
        <sz val="16"/>
        <rFont val="方正仿宋_GBK"/>
        <charset val="134"/>
      </rPr>
      <t>年全年生产推广生物全价饲料</t>
    </r>
    <r>
      <rPr>
        <sz val="16"/>
        <rFont val="Times New Roman"/>
        <charset val="134"/>
      </rPr>
      <t>5000</t>
    </r>
    <r>
      <rPr>
        <sz val="16"/>
        <rFont val="方正仿宋_GBK"/>
        <charset val="134"/>
      </rPr>
      <t>吨以上。</t>
    </r>
  </si>
  <si>
    <r>
      <rPr>
        <sz val="16"/>
        <rFont val="方正仿宋_GBK"/>
        <charset val="134"/>
      </rPr>
      <t>围绕</t>
    </r>
    <r>
      <rPr>
        <sz val="16"/>
        <rFont val="Times New Roman"/>
        <charset val="134"/>
      </rPr>
      <t>“</t>
    </r>
    <r>
      <rPr>
        <sz val="16"/>
        <rFont val="方正仿宋_GBK"/>
        <charset val="134"/>
      </rPr>
      <t>城口老腊肉再出发行动计划</t>
    </r>
    <r>
      <rPr>
        <sz val="16"/>
        <rFont val="Times New Roman"/>
        <charset val="134"/>
      </rPr>
      <t>”</t>
    </r>
    <r>
      <rPr>
        <sz val="16"/>
        <rFont val="方正仿宋_GBK"/>
        <charset val="134"/>
      </rPr>
      <t>，为县内生猪、山地鸡养殖大户、合作社等提供安全优质地源性生物饲料，降低综合饲养成本。</t>
    </r>
  </si>
  <si>
    <r>
      <rPr>
        <sz val="16"/>
        <rFont val="Times New Roman"/>
        <charset val="134"/>
      </rPr>
      <t>2024</t>
    </r>
    <r>
      <rPr>
        <sz val="16"/>
        <rFont val="方正仿宋_GBK"/>
        <charset val="134"/>
      </rPr>
      <t>年</t>
    </r>
    <r>
      <rPr>
        <sz val="16"/>
        <rFont val="Times New Roman"/>
        <charset val="134"/>
      </rPr>
      <t>3</t>
    </r>
    <r>
      <rPr>
        <sz val="16"/>
        <rFont val="方正仿宋_GBK"/>
        <charset val="134"/>
      </rPr>
      <t>月底前研发定型主推生物饲料品种；</t>
    </r>
    <r>
      <rPr>
        <sz val="16"/>
        <rFont val="Times New Roman"/>
        <charset val="134"/>
      </rPr>
      <t>2024</t>
    </r>
    <r>
      <rPr>
        <sz val="16"/>
        <rFont val="方正仿宋_GBK"/>
        <charset val="134"/>
      </rPr>
      <t>年生产推广生物全价饲料</t>
    </r>
    <r>
      <rPr>
        <sz val="16"/>
        <rFont val="Times New Roman"/>
        <charset val="134"/>
      </rPr>
      <t>5000</t>
    </r>
    <r>
      <rPr>
        <sz val="16"/>
        <rFont val="方正仿宋_GBK"/>
        <charset val="134"/>
      </rPr>
      <t>吨以上。</t>
    </r>
  </si>
  <si>
    <r>
      <rPr>
        <sz val="16"/>
        <rFont val="方正仿宋_GBK"/>
        <charset val="134"/>
      </rPr>
      <t>研发生物饲料试喂产品</t>
    </r>
    <r>
      <rPr>
        <sz val="16"/>
        <rFont val="Times New Roman"/>
        <charset val="134"/>
      </rPr>
      <t>200</t>
    </r>
    <r>
      <rPr>
        <sz val="16"/>
        <rFont val="方正仿宋_GBK"/>
        <charset val="134"/>
      </rPr>
      <t>吨。</t>
    </r>
  </si>
  <si>
    <r>
      <rPr>
        <sz val="16"/>
        <rFont val="方正仿宋_GBK"/>
        <charset val="134"/>
      </rPr>
      <t>竣工验收合格率</t>
    </r>
    <r>
      <rPr>
        <sz val="16"/>
        <rFont val="Times New Roman"/>
        <charset val="134"/>
      </rPr>
      <t>100%</t>
    </r>
  </si>
  <si>
    <r>
      <rPr>
        <sz val="16"/>
        <rFont val="方正仿宋_GBK"/>
        <charset val="134"/>
      </rPr>
      <t>财政补助</t>
    </r>
    <r>
      <rPr>
        <sz val="16"/>
        <rFont val="Times New Roman"/>
        <charset val="134"/>
      </rPr>
      <t>75</t>
    </r>
    <r>
      <rPr>
        <sz val="16"/>
        <rFont val="方正仿宋_GBK"/>
        <charset val="134"/>
      </rPr>
      <t>万元</t>
    </r>
  </si>
  <si>
    <r>
      <rPr>
        <sz val="16"/>
        <rFont val="方正仿宋_GBK"/>
        <charset val="134"/>
      </rPr>
      <t>为适度规模养殖场节约饲料成本每吨</t>
    </r>
    <r>
      <rPr>
        <sz val="16"/>
        <rFont val="Times New Roman"/>
        <charset val="134"/>
      </rPr>
      <t>150</t>
    </r>
    <r>
      <rPr>
        <sz val="16"/>
        <rFont val="方正仿宋_GBK"/>
        <charset val="134"/>
      </rPr>
      <t>元左右，降低综合养殖成本</t>
    </r>
    <r>
      <rPr>
        <sz val="16"/>
        <rFont val="Times New Roman"/>
        <charset val="134"/>
      </rPr>
      <t>10%</t>
    </r>
    <r>
      <rPr>
        <sz val="16"/>
        <rFont val="方正仿宋_GBK"/>
        <charset val="134"/>
      </rPr>
      <t>左右。</t>
    </r>
  </si>
  <si>
    <r>
      <rPr>
        <sz val="16"/>
        <rFont val="方正仿宋_GBK"/>
        <charset val="134"/>
      </rPr>
      <t>可带动本地红苕藤、酒糟、桑叶等地源性饲料变现，促进种养循环经济发展，助力</t>
    </r>
    <r>
      <rPr>
        <sz val="16"/>
        <rFont val="Times New Roman"/>
        <charset val="134"/>
      </rPr>
      <t>“</t>
    </r>
    <r>
      <rPr>
        <sz val="16"/>
        <rFont val="方正仿宋_GBK"/>
        <charset val="134"/>
      </rPr>
      <t>城口老腊肉再出发行动</t>
    </r>
    <r>
      <rPr>
        <sz val="16"/>
        <rFont val="Times New Roman"/>
        <charset val="134"/>
      </rPr>
      <t>”</t>
    </r>
    <r>
      <rPr>
        <sz val="16"/>
        <rFont val="方正仿宋_GBK"/>
        <charset val="134"/>
      </rPr>
      <t>。</t>
    </r>
  </si>
  <si>
    <t>促进地源性生物饲料长期推广使用</t>
  </si>
  <si>
    <r>
      <rPr>
        <sz val="16"/>
        <rFont val="方正仿宋_GBK"/>
        <charset val="134"/>
      </rPr>
      <t>城口县蓼子乡</t>
    </r>
    <r>
      <rPr>
        <sz val="16"/>
        <rFont val="Times New Roman"/>
        <charset val="134"/>
      </rPr>
      <t>2024</t>
    </r>
    <r>
      <rPr>
        <sz val="16"/>
        <rFont val="方正仿宋_GBK"/>
        <charset val="134"/>
      </rPr>
      <t>年杂交构树种植项目</t>
    </r>
  </si>
  <si>
    <r>
      <rPr>
        <sz val="16"/>
        <rFont val="方正仿宋_GBK"/>
        <charset val="134"/>
      </rPr>
      <t>购买构树苗约</t>
    </r>
    <r>
      <rPr>
        <sz val="16"/>
        <rFont val="Times New Roman"/>
        <charset val="134"/>
      </rPr>
      <t>50</t>
    </r>
    <r>
      <rPr>
        <sz val="16"/>
        <rFont val="方正仿宋_GBK"/>
        <charset val="134"/>
      </rPr>
      <t>万株，在桃园社社区、骑龙村等村社区种植构树约</t>
    </r>
    <r>
      <rPr>
        <sz val="16"/>
        <rFont val="Times New Roman"/>
        <charset val="134"/>
      </rPr>
      <t>500</t>
    </r>
    <r>
      <rPr>
        <sz val="16"/>
        <rFont val="方正仿宋_GBK"/>
        <charset val="134"/>
      </rPr>
      <t>亩。</t>
    </r>
  </si>
  <si>
    <t>蓼子乡桃园社区、骑龙等村社区</t>
  </si>
  <si>
    <r>
      <rPr>
        <sz val="16"/>
        <rFont val="方正仿宋_GBK"/>
        <charset val="134"/>
      </rPr>
      <t>该项目建设带动全乡种植构树约</t>
    </r>
    <r>
      <rPr>
        <sz val="16"/>
        <rFont val="Times New Roman"/>
        <charset val="134"/>
      </rPr>
      <t>500</t>
    </r>
    <r>
      <rPr>
        <sz val="16"/>
        <rFont val="方正仿宋_GBK"/>
        <charset val="134"/>
      </rPr>
      <t>亩，实现年喂养出栏构树生态猪约</t>
    </r>
    <r>
      <rPr>
        <sz val="16"/>
        <rFont val="Times New Roman"/>
        <charset val="134"/>
      </rPr>
      <t>10000</t>
    </r>
    <r>
      <rPr>
        <sz val="16"/>
        <rFont val="方正仿宋_GBK"/>
        <charset val="134"/>
      </rPr>
      <t>头，种植群众实现</t>
    </r>
    <r>
      <rPr>
        <sz val="16"/>
        <rFont val="Times New Roman"/>
        <charset val="134"/>
      </rPr>
      <t>2000</t>
    </r>
    <r>
      <rPr>
        <sz val="16"/>
        <rFont val="方正仿宋_GBK"/>
        <charset val="134"/>
      </rPr>
      <t>元</t>
    </r>
    <r>
      <rPr>
        <sz val="16"/>
        <rFont val="Times New Roman"/>
        <charset val="134"/>
      </rPr>
      <t>/</t>
    </r>
    <r>
      <rPr>
        <sz val="16"/>
        <rFont val="方正仿宋_GBK"/>
        <charset val="134"/>
      </rPr>
      <t>亩</t>
    </r>
    <r>
      <rPr>
        <sz val="16"/>
        <rFont val="Times New Roman"/>
        <charset val="134"/>
      </rPr>
      <t>·</t>
    </r>
    <r>
      <rPr>
        <sz val="16"/>
        <rFont val="方正仿宋_GBK"/>
        <charset val="134"/>
      </rPr>
      <t>年的增收。</t>
    </r>
  </si>
  <si>
    <r>
      <rPr>
        <sz val="16"/>
        <rFont val="方正仿宋_GBK"/>
        <charset val="134"/>
      </rPr>
      <t>一、群众参与</t>
    </r>
    <r>
      <rPr>
        <sz val="16"/>
        <rFont val="Times New Roman"/>
        <charset val="134"/>
      </rPr>
      <t>:50</t>
    </r>
    <r>
      <rPr>
        <sz val="16"/>
        <rFont val="方正仿宋_GBK"/>
        <charset val="134"/>
      </rPr>
      <t>余人参与前期项目确定会议、决议，</t>
    </r>
    <r>
      <rPr>
        <sz val="16"/>
        <rFont val="Times New Roman"/>
        <charset val="134"/>
      </rPr>
      <t>20</t>
    </r>
    <r>
      <rPr>
        <sz val="16"/>
        <rFont val="方正仿宋_GBK"/>
        <charset val="134"/>
      </rPr>
      <t>余人参与入库项目的选择，村社区干部以及义务监督员参与项目实施过程中施工质量和资金使用的监督等。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 xml:space="preserve">
</t>
    </r>
    <r>
      <rPr>
        <sz val="16"/>
        <rFont val="方正仿宋_GBK"/>
        <charset val="134"/>
      </rPr>
      <t>通过种植构树，带动全乡杂交构树种植，实施生态农业发展，种植群众实现年增收</t>
    </r>
    <r>
      <rPr>
        <sz val="16"/>
        <rFont val="Times New Roman"/>
        <charset val="134"/>
      </rPr>
      <t>2000</t>
    </r>
    <r>
      <rPr>
        <sz val="16"/>
        <rFont val="方正仿宋_GBK"/>
        <charset val="134"/>
      </rPr>
      <t>元</t>
    </r>
    <r>
      <rPr>
        <sz val="16"/>
        <rFont val="Times New Roman"/>
        <charset val="134"/>
      </rPr>
      <t>/</t>
    </r>
    <r>
      <rPr>
        <sz val="16"/>
        <rFont val="方正仿宋_GBK"/>
        <charset val="134"/>
      </rPr>
      <t>亩。</t>
    </r>
  </si>
  <si>
    <r>
      <rPr>
        <sz val="16"/>
        <rFont val="方正仿宋_GBK"/>
        <charset val="134"/>
      </rPr>
      <t>在桃园社社区、骑龙村等等村社区种植构树约</t>
    </r>
    <r>
      <rPr>
        <sz val="16"/>
        <rFont val="Times New Roman"/>
        <charset val="134"/>
      </rPr>
      <t>500</t>
    </r>
    <r>
      <rPr>
        <sz val="16"/>
        <rFont val="方正仿宋_GBK"/>
        <charset val="134"/>
      </rPr>
      <t>亩。带动种植群众年增收约</t>
    </r>
    <r>
      <rPr>
        <sz val="16"/>
        <rFont val="Times New Roman"/>
        <charset val="134"/>
      </rPr>
      <t>2000</t>
    </r>
    <r>
      <rPr>
        <sz val="16"/>
        <rFont val="方正仿宋_GBK"/>
        <charset val="134"/>
      </rPr>
      <t>元</t>
    </r>
    <r>
      <rPr>
        <sz val="16"/>
        <rFont val="Times New Roman"/>
        <charset val="134"/>
      </rPr>
      <t>/</t>
    </r>
    <r>
      <rPr>
        <sz val="16"/>
        <rFont val="方正仿宋_GBK"/>
        <charset val="134"/>
      </rPr>
      <t>亩。</t>
    </r>
  </si>
  <si>
    <r>
      <rPr>
        <sz val="16"/>
        <rFont val="方正仿宋_GBK"/>
        <charset val="134"/>
      </rPr>
      <t>种植面积</t>
    </r>
    <r>
      <rPr>
        <sz val="16"/>
        <rFont val="Times New Roman"/>
        <charset val="134"/>
      </rPr>
      <t>≥500</t>
    </r>
    <r>
      <rPr>
        <sz val="16"/>
        <rFont val="方正仿宋_GBK"/>
        <charset val="134"/>
      </rPr>
      <t>亩</t>
    </r>
  </si>
  <si>
    <r>
      <rPr>
        <sz val="16"/>
        <rFont val="方正仿宋_GBK"/>
        <charset val="134"/>
      </rPr>
      <t>种植成活率</t>
    </r>
    <r>
      <rPr>
        <sz val="16"/>
        <rFont val="Times New Roman"/>
        <charset val="134"/>
      </rPr>
      <t>≥80%</t>
    </r>
  </si>
  <si>
    <r>
      <rPr>
        <sz val="16"/>
        <rFont val="方正仿宋_GBK"/>
        <charset val="134"/>
      </rPr>
      <t>工程完工及时</t>
    </r>
    <r>
      <rPr>
        <sz val="16"/>
        <rFont val="Times New Roman"/>
        <charset val="134"/>
      </rPr>
      <t>100%</t>
    </r>
  </si>
  <si>
    <r>
      <rPr>
        <sz val="16"/>
        <rFont val="方正仿宋_GBK"/>
        <charset val="134"/>
      </rPr>
      <t>每亩种植构树约</t>
    </r>
    <r>
      <rPr>
        <sz val="16"/>
        <rFont val="Times New Roman"/>
        <charset val="134"/>
      </rPr>
      <t>1000</t>
    </r>
    <r>
      <rPr>
        <sz val="16"/>
        <rFont val="方正仿宋_GBK"/>
        <charset val="134"/>
      </rPr>
      <t>株，约</t>
    </r>
    <r>
      <rPr>
        <sz val="16"/>
        <rFont val="Times New Roman"/>
        <charset val="134"/>
      </rPr>
      <t>2500</t>
    </r>
    <r>
      <rPr>
        <sz val="16"/>
        <rFont val="方正仿宋_GBK"/>
        <charset val="134"/>
      </rPr>
      <t>元</t>
    </r>
    <r>
      <rPr>
        <sz val="16"/>
        <rFont val="Times New Roman"/>
        <charset val="134"/>
      </rPr>
      <t>/</t>
    </r>
    <r>
      <rPr>
        <sz val="16"/>
        <rFont val="方正仿宋_GBK"/>
        <charset val="134"/>
      </rPr>
      <t>亩建设成本。</t>
    </r>
  </si>
  <si>
    <r>
      <rPr>
        <sz val="16"/>
        <rFont val="方正仿宋_GBK"/>
        <charset val="134"/>
      </rPr>
      <t>带动种植群众年增收约</t>
    </r>
    <r>
      <rPr>
        <sz val="16"/>
        <rFont val="Times New Roman"/>
        <charset val="134"/>
      </rPr>
      <t>2000</t>
    </r>
    <r>
      <rPr>
        <sz val="16"/>
        <rFont val="方正仿宋_GBK"/>
        <charset val="134"/>
      </rPr>
      <t>元</t>
    </r>
    <r>
      <rPr>
        <sz val="16"/>
        <rFont val="Times New Roman"/>
        <charset val="134"/>
      </rPr>
      <t>/</t>
    </r>
    <r>
      <rPr>
        <sz val="16"/>
        <rFont val="方正仿宋_GBK"/>
        <charset val="134"/>
      </rPr>
      <t>亩。</t>
    </r>
  </si>
  <si>
    <r>
      <rPr>
        <sz val="16"/>
        <rFont val="方正仿宋_GBK"/>
        <charset val="134"/>
      </rPr>
      <t>带动全乡构树生态猪养殖，提升生猪养殖附加值，带动种植群众年增收约</t>
    </r>
    <r>
      <rPr>
        <sz val="16"/>
        <rFont val="Times New Roman"/>
        <charset val="134"/>
      </rPr>
      <t>2000</t>
    </r>
    <r>
      <rPr>
        <sz val="16"/>
        <rFont val="方正仿宋_GBK"/>
        <charset val="134"/>
      </rPr>
      <t>元</t>
    </r>
    <r>
      <rPr>
        <sz val="16"/>
        <rFont val="Times New Roman"/>
        <charset val="134"/>
      </rPr>
      <t>/</t>
    </r>
    <r>
      <rPr>
        <sz val="16"/>
        <rFont val="方正仿宋_GBK"/>
        <charset val="134"/>
      </rPr>
      <t>亩。</t>
    </r>
  </si>
  <si>
    <r>
      <rPr>
        <sz val="16"/>
        <rFont val="方正仿宋_GBK"/>
        <charset val="134"/>
      </rPr>
      <t>可持续使用年限</t>
    </r>
    <r>
      <rPr>
        <sz val="16"/>
        <rFont val="Times New Roman"/>
        <charset val="134"/>
      </rPr>
      <t>≥5</t>
    </r>
    <r>
      <rPr>
        <sz val="16"/>
        <rFont val="方正仿宋_GBK"/>
        <charset val="134"/>
      </rPr>
      <t>年</t>
    </r>
  </si>
  <si>
    <t>城口老腊肉加工基地建设项目</t>
  </si>
  <si>
    <r>
      <rPr>
        <sz val="16"/>
        <rFont val="方正仿宋_GBK"/>
        <charset val="134"/>
      </rPr>
      <t>建设取得</t>
    </r>
    <r>
      <rPr>
        <sz val="16"/>
        <rFont val="Times New Roman"/>
        <charset val="134"/>
      </rPr>
      <t>SC</t>
    </r>
    <r>
      <rPr>
        <sz val="16"/>
        <rFont val="方正仿宋_GBK"/>
        <charset val="134"/>
      </rPr>
      <t>认证城口老腊肉传统炕房</t>
    </r>
    <r>
      <rPr>
        <sz val="16"/>
        <rFont val="Times New Roman"/>
        <charset val="134"/>
      </rPr>
      <t>8</t>
    </r>
    <r>
      <rPr>
        <sz val="16"/>
        <rFont val="方正仿宋_GBK"/>
        <charset val="134"/>
      </rPr>
      <t>个。</t>
    </r>
  </si>
  <si>
    <t>全县相关乡镇</t>
  </si>
  <si>
    <r>
      <rPr>
        <sz val="16"/>
        <rFont val="方正仿宋_GBK"/>
        <charset val="134"/>
      </rPr>
      <t>通过建设城口老腊肉传统炕房，确保城口老腊肉品质。带动受益户</t>
    </r>
    <r>
      <rPr>
        <sz val="16"/>
        <rFont val="Times New Roman"/>
        <charset val="134"/>
      </rPr>
      <t>40</t>
    </r>
    <r>
      <rPr>
        <sz val="16"/>
        <rFont val="方正仿宋_GBK"/>
        <charset val="134"/>
      </rPr>
      <t>户</t>
    </r>
    <r>
      <rPr>
        <sz val="16"/>
        <rFont val="Times New Roman"/>
        <charset val="134"/>
      </rPr>
      <t>100</t>
    </r>
    <r>
      <rPr>
        <sz val="16"/>
        <rFont val="方正仿宋_GBK"/>
        <charset val="134"/>
      </rPr>
      <t>人，增收</t>
    </r>
    <r>
      <rPr>
        <sz val="16"/>
        <rFont val="Times New Roman"/>
        <charset val="134"/>
      </rPr>
      <t>300</t>
    </r>
    <r>
      <rPr>
        <sz val="16"/>
        <rFont val="方正仿宋_GBK"/>
        <charset val="134"/>
      </rPr>
      <t>元以上。</t>
    </r>
  </si>
  <si>
    <r>
      <rPr>
        <sz val="16"/>
        <rFont val="方正仿宋_GBK"/>
        <charset val="134"/>
      </rPr>
      <t>一、群众参与：村集体经济组织参与建设。</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村集体经济组织参与建设分红。</t>
    </r>
    <r>
      <rPr>
        <sz val="16"/>
        <rFont val="Times New Roman"/>
        <charset val="134"/>
      </rPr>
      <t>2.</t>
    </r>
    <r>
      <rPr>
        <sz val="16"/>
        <rFont val="方正仿宋_GBK"/>
        <charset val="134"/>
      </rPr>
      <t>带动本地农户养殖生猪并收购本地生猪养殖户生猪。</t>
    </r>
    <r>
      <rPr>
        <sz val="16"/>
        <rFont val="Times New Roman"/>
        <charset val="134"/>
      </rPr>
      <t>3.</t>
    </r>
    <r>
      <rPr>
        <sz val="16"/>
        <rFont val="方正仿宋_GBK"/>
        <charset val="134"/>
      </rPr>
      <t>通过培训养殖人员，提升养殖户（监测户）的就业技能水平。</t>
    </r>
  </si>
  <si>
    <r>
      <rPr>
        <sz val="16"/>
        <rFont val="方正仿宋_GBK"/>
        <charset val="134"/>
      </rPr>
      <t>建成</t>
    </r>
    <r>
      <rPr>
        <sz val="16"/>
        <rFont val="Times New Roman"/>
        <charset val="134"/>
      </rPr>
      <t>SC</t>
    </r>
    <r>
      <rPr>
        <sz val="16"/>
        <rFont val="方正仿宋_GBK"/>
        <charset val="134"/>
      </rPr>
      <t>认证的传统炕房</t>
    </r>
    <r>
      <rPr>
        <sz val="16"/>
        <rFont val="Times New Roman"/>
        <charset val="134"/>
      </rPr>
      <t>8</t>
    </r>
    <r>
      <rPr>
        <sz val="16"/>
        <rFont val="方正仿宋_GBK"/>
        <charset val="134"/>
      </rPr>
      <t>个</t>
    </r>
  </si>
  <si>
    <r>
      <rPr>
        <sz val="16"/>
        <rFont val="Times New Roman"/>
        <charset val="134"/>
      </rPr>
      <t>SC</t>
    </r>
    <r>
      <rPr>
        <sz val="16"/>
        <rFont val="方正仿宋_GBK"/>
        <charset val="134"/>
      </rPr>
      <t>认证的传统炕房</t>
    </r>
    <r>
      <rPr>
        <sz val="16"/>
        <rFont val="Times New Roman"/>
        <charset val="134"/>
      </rPr>
      <t>8</t>
    </r>
    <r>
      <rPr>
        <sz val="16"/>
        <rFont val="方正仿宋_GBK"/>
        <charset val="134"/>
      </rPr>
      <t>个</t>
    </r>
  </si>
  <si>
    <t>城口老腊肉产业链奖补项目</t>
  </si>
  <si>
    <r>
      <rPr>
        <sz val="16"/>
        <rFont val="Times New Roman"/>
        <charset val="134"/>
      </rPr>
      <t>1.</t>
    </r>
    <r>
      <rPr>
        <sz val="16"/>
        <rFont val="方正仿宋_GBK"/>
        <charset val="134"/>
      </rPr>
      <t>城口老腊肉加工作坊奖补。</t>
    </r>
    <r>
      <rPr>
        <sz val="16"/>
        <rFont val="Times New Roman"/>
        <charset val="134"/>
      </rPr>
      <t>2.</t>
    </r>
    <r>
      <rPr>
        <sz val="16"/>
        <rFont val="方正仿宋_GBK"/>
        <charset val="134"/>
      </rPr>
      <t>城口老腊肉原材料收购奖补。</t>
    </r>
    <r>
      <rPr>
        <sz val="16"/>
        <rFont val="Times New Roman"/>
        <charset val="134"/>
      </rPr>
      <t>3.</t>
    </r>
    <r>
      <rPr>
        <sz val="16"/>
        <rFont val="方正仿宋_GBK"/>
        <charset val="134"/>
      </rPr>
      <t>产品销售奖补。</t>
    </r>
    <r>
      <rPr>
        <sz val="16"/>
        <rFont val="Times New Roman"/>
        <charset val="134"/>
      </rPr>
      <t>4.</t>
    </r>
    <r>
      <rPr>
        <sz val="16"/>
        <rFont val="方正仿宋_GBK"/>
        <charset val="134"/>
      </rPr>
      <t>生猪免疫补助等。</t>
    </r>
  </si>
  <si>
    <r>
      <rPr>
        <sz val="16"/>
        <rFont val="方正仿宋_GBK"/>
        <charset val="134"/>
      </rPr>
      <t>通过奖补，进一步打通城口老腊肉产业链条，带动全县生猪养殖户增收</t>
    </r>
    <r>
      <rPr>
        <sz val="16"/>
        <rFont val="Times New Roman"/>
        <charset val="134"/>
      </rPr>
      <t>600</t>
    </r>
    <r>
      <rPr>
        <sz val="16"/>
        <rFont val="方正仿宋_GBK"/>
        <charset val="134"/>
      </rPr>
      <t>元以上。</t>
    </r>
  </si>
  <si>
    <r>
      <rPr>
        <sz val="16"/>
        <rFont val="方正仿宋_GBK"/>
        <charset val="134"/>
      </rPr>
      <t>一、群众参与：农户直接参与生猪养殖</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稳定城口老腊肉原材料供给，增加养殖户收入。</t>
    </r>
    <r>
      <rPr>
        <sz val="16"/>
        <rFont val="Times New Roman"/>
        <charset val="134"/>
      </rPr>
      <t>2.</t>
    </r>
    <r>
      <rPr>
        <sz val="16"/>
        <rFont val="方正仿宋_GBK"/>
        <charset val="134"/>
      </rPr>
      <t>刺激市场主体收购本地生猪加工生产城口老腊肉，带动农户就业务工。</t>
    </r>
  </si>
  <si>
    <r>
      <rPr>
        <sz val="16"/>
        <rFont val="方正仿宋_GBK"/>
        <charset val="134"/>
      </rPr>
      <t>确保全县生猪养殖规模年出栏稳定在</t>
    </r>
    <r>
      <rPr>
        <sz val="16"/>
        <rFont val="Times New Roman"/>
        <charset val="134"/>
      </rPr>
      <t>19</t>
    </r>
    <r>
      <rPr>
        <sz val="16"/>
        <rFont val="方正仿宋_GBK"/>
        <charset val="134"/>
      </rPr>
      <t>万头以上。</t>
    </r>
  </si>
  <si>
    <t>城口老腊肉生产经营企业改造升级项目</t>
  </si>
  <si>
    <r>
      <rPr>
        <sz val="16"/>
        <rFont val="方正仿宋_GBK"/>
        <charset val="134"/>
      </rPr>
      <t>改造升级城口老腊肉生产经营企业</t>
    </r>
    <r>
      <rPr>
        <sz val="16"/>
        <rFont val="Times New Roman"/>
        <charset val="134"/>
      </rPr>
      <t>1</t>
    </r>
    <r>
      <rPr>
        <sz val="16"/>
        <rFont val="方正仿宋_GBK"/>
        <charset val="134"/>
      </rPr>
      <t>家。</t>
    </r>
  </si>
  <si>
    <t>修齐镇</t>
  </si>
  <si>
    <r>
      <rPr>
        <sz val="16"/>
        <rFont val="方正仿宋_GBK"/>
        <charset val="134"/>
      </rPr>
      <t>通过实施该项目，推动城口老腊肉生产加工标准化，受益群众</t>
    </r>
    <r>
      <rPr>
        <sz val="16"/>
        <rFont val="Times New Roman"/>
        <charset val="134"/>
      </rPr>
      <t>96</t>
    </r>
    <r>
      <rPr>
        <sz val="16"/>
        <rFont val="方正仿宋_GBK"/>
        <charset val="134"/>
      </rPr>
      <t>人，其中脱贫人口</t>
    </r>
    <r>
      <rPr>
        <sz val="16"/>
        <rFont val="Times New Roman"/>
        <charset val="134"/>
      </rPr>
      <t>19</t>
    </r>
    <r>
      <rPr>
        <sz val="16"/>
        <rFont val="方正仿宋_GBK"/>
        <charset val="134"/>
      </rPr>
      <t>人。</t>
    </r>
  </si>
  <si>
    <r>
      <rPr>
        <sz val="16"/>
        <rFont val="方正仿宋_GBK"/>
        <charset val="134"/>
      </rPr>
      <t>一、群众参与：农户直接参与务工</t>
    </r>
    <r>
      <rPr>
        <sz val="16"/>
        <rFont val="Times New Roman"/>
        <charset val="134"/>
      </rPr>
      <t xml:space="preserve">
</t>
    </r>
    <r>
      <rPr>
        <sz val="16"/>
        <rFont val="方正仿宋_GBK"/>
        <charset val="134"/>
      </rPr>
      <t>二、利益联结机制：股权化改革，带动农户就业务工。</t>
    </r>
  </si>
  <si>
    <r>
      <rPr>
        <sz val="16"/>
        <rFont val="方正仿宋_GBK"/>
        <charset val="134"/>
      </rPr>
      <t>建成城口老腊肉加工厂房</t>
    </r>
    <r>
      <rPr>
        <sz val="16"/>
        <rFont val="Times New Roman"/>
        <charset val="134"/>
      </rPr>
      <t>3500</t>
    </r>
    <r>
      <rPr>
        <sz val="16"/>
        <rFont val="方正仿宋_GBK"/>
        <charset val="134"/>
      </rPr>
      <t>余㎡，购置鲜肉切肉机、瘦肉条清洗线等设施设备，带动农户务工就业。</t>
    </r>
  </si>
  <si>
    <r>
      <rPr>
        <sz val="16"/>
        <rFont val="方正仿宋_GBK"/>
        <charset val="134"/>
      </rPr>
      <t>改扩建老腊肉加工厂</t>
    </r>
    <r>
      <rPr>
        <sz val="16"/>
        <rFont val="Times New Roman"/>
        <charset val="134"/>
      </rPr>
      <t>3500</t>
    </r>
    <r>
      <rPr>
        <sz val="16"/>
        <rFont val="方正仿宋_GBK"/>
        <charset val="134"/>
      </rPr>
      <t>余平方米、购置老腊肉加工设施设备</t>
    </r>
    <r>
      <rPr>
        <sz val="16"/>
        <rFont val="Times New Roman"/>
        <charset val="134"/>
      </rPr>
      <t>1</t>
    </r>
    <r>
      <rPr>
        <sz val="16"/>
        <rFont val="方正仿宋_GBK"/>
        <charset val="134"/>
      </rPr>
      <t>套。</t>
    </r>
  </si>
  <si>
    <r>
      <rPr>
        <sz val="16"/>
        <rFont val="方正仿宋_GBK"/>
        <charset val="134"/>
      </rPr>
      <t>群众满意度</t>
    </r>
    <r>
      <rPr>
        <sz val="16"/>
        <rFont val="Times New Roman"/>
        <charset val="134"/>
      </rPr>
      <t>≥97%</t>
    </r>
  </si>
  <si>
    <t>城口老腊肉熟食品加工二期项目</t>
  </si>
  <si>
    <r>
      <rPr>
        <sz val="16"/>
        <rFont val="方正仿宋_GBK"/>
        <charset val="134"/>
      </rPr>
      <t>新建原料库</t>
    </r>
    <r>
      <rPr>
        <sz val="16"/>
        <rFont val="Times New Roman"/>
        <charset val="134"/>
      </rPr>
      <t>300m³</t>
    </r>
    <r>
      <rPr>
        <sz val="16"/>
        <rFont val="方正仿宋_GBK"/>
        <charset val="134"/>
      </rPr>
      <t>，钢结构车间</t>
    </r>
    <r>
      <rPr>
        <sz val="16"/>
        <rFont val="Times New Roman"/>
        <charset val="134"/>
      </rPr>
      <t>800</t>
    </r>
    <r>
      <rPr>
        <sz val="16"/>
        <rFont val="方正仿宋_GBK"/>
        <charset val="134"/>
      </rPr>
      <t>㎡，购置解冻池、真空滚揉机、夹层锅、气调包装机、制冷设备、操作台、锅炉、升降梯等生产设备。</t>
    </r>
  </si>
  <si>
    <t>咸宜镇咸宜社区</t>
  </si>
  <si>
    <r>
      <rPr>
        <sz val="16"/>
        <rFont val="方正仿宋_GBK"/>
        <charset val="134"/>
      </rPr>
      <t>项目实施后，可增加就业岗位</t>
    </r>
    <r>
      <rPr>
        <sz val="16"/>
        <rFont val="Times New Roman"/>
        <charset val="134"/>
      </rPr>
      <t>20</t>
    </r>
    <r>
      <rPr>
        <sz val="16"/>
        <rFont val="方正仿宋_GBK"/>
        <charset val="134"/>
      </rPr>
      <t>个以上，带动当地农户从事养殖业，有效延长农业产业链，增加农产品附加值，提高县域农产品市场竞争力。</t>
    </r>
  </si>
  <si>
    <r>
      <rPr>
        <sz val="16"/>
        <rFont val="方正仿宋_GBK"/>
        <charset val="134"/>
      </rPr>
      <t>增加就业岗位</t>
    </r>
    <r>
      <rPr>
        <sz val="16"/>
        <rFont val="Times New Roman"/>
        <charset val="134"/>
      </rPr>
      <t>20</t>
    </r>
    <r>
      <rPr>
        <sz val="16"/>
        <rFont val="方正仿宋_GBK"/>
        <charset val="134"/>
      </rPr>
      <t>个以上，带动当地农户从事养殖业。</t>
    </r>
  </si>
  <si>
    <r>
      <rPr>
        <sz val="16"/>
        <rFont val="方正仿宋_GBK"/>
        <charset val="134"/>
      </rPr>
      <t>项目实施后，可增加就业岗位</t>
    </r>
    <r>
      <rPr>
        <sz val="16"/>
        <rFont val="Times New Roman"/>
        <charset val="134"/>
      </rPr>
      <t>20</t>
    </r>
    <r>
      <rPr>
        <sz val="16"/>
        <rFont val="方正仿宋_GBK"/>
        <charset val="134"/>
      </rPr>
      <t>个以上，带动当地农户从事养殖业。</t>
    </r>
  </si>
  <si>
    <r>
      <rPr>
        <sz val="16"/>
        <rFont val="方正仿宋_GBK"/>
        <charset val="134"/>
      </rPr>
      <t>新建原料库</t>
    </r>
    <r>
      <rPr>
        <sz val="16"/>
        <rFont val="Times New Roman"/>
        <charset val="134"/>
      </rPr>
      <t>300m³</t>
    </r>
    <r>
      <rPr>
        <sz val="16"/>
        <rFont val="方正仿宋_GBK"/>
        <charset val="134"/>
      </rPr>
      <t>，钢结构车间</t>
    </r>
    <r>
      <rPr>
        <sz val="16"/>
        <rFont val="Times New Roman"/>
        <charset val="134"/>
      </rPr>
      <t>800</t>
    </r>
    <r>
      <rPr>
        <sz val="16"/>
        <rFont val="方正仿宋_GBK"/>
        <charset val="134"/>
      </rPr>
      <t>㎡，购置设施设备一套。</t>
    </r>
  </si>
  <si>
    <t>建设装修、生产设备因材质、型号等不同成本不同</t>
  </si>
  <si>
    <t>增加农民经营性收入和务工收入。</t>
  </si>
  <si>
    <r>
      <rPr>
        <sz val="16"/>
        <rFont val="方正仿宋_GBK"/>
        <charset val="134"/>
      </rPr>
      <t>增加就业</t>
    </r>
    <r>
      <rPr>
        <sz val="16"/>
        <rFont val="Times New Roman"/>
        <charset val="134"/>
      </rPr>
      <t>20</t>
    </r>
    <r>
      <rPr>
        <sz val="16"/>
        <rFont val="方正仿宋_GBK"/>
        <charset val="134"/>
      </rPr>
      <t>人以上，带动当地农户从事养殖业</t>
    </r>
  </si>
  <si>
    <r>
      <rPr>
        <sz val="16"/>
        <rFont val="方正仿宋_GBK"/>
        <charset val="134"/>
      </rPr>
      <t>生产车间可持续使用年限</t>
    </r>
    <r>
      <rPr>
        <sz val="16"/>
        <rFont val="Times New Roman"/>
        <charset val="134"/>
      </rPr>
      <t>≥5</t>
    </r>
    <r>
      <rPr>
        <sz val="16"/>
        <rFont val="方正仿宋_GBK"/>
        <charset val="134"/>
      </rPr>
      <t>年</t>
    </r>
  </si>
  <si>
    <r>
      <rPr>
        <sz val="16"/>
        <rFont val="方正仿宋_GBK"/>
        <charset val="134"/>
      </rPr>
      <t>群众满意度</t>
    </r>
    <r>
      <rPr>
        <sz val="16"/>
        <rFont val="Times New Roman"/>
        <charset val="134"/>
      </rPr>
      <t>≥93%</t>
    </r>
  </si>
  <si>
    <t>城口老腊肉品牌打造和展销平台建设项目</t>
  </si>
  <si>
    <r>
      <rPr>
        <sz val="16"/>
        <rFont val="Times New Roman"/>
        <charset val="134"/>
      </rPr>
      <t>1.</t>
    </r>
    <r>
      <rPr>
        <sz val="16"/>
        <rFont val="方正仿宋_GBK"/>
        <charset val="134"/>
      </rPr>
      <t>建设城口老腊肉旗舰店</t>
    </r>
    <r>
      <rPr>
        <sz val="16"/>
        <rFont val="Times New Roman"/>
        <charset val="134"/>
      </rPr>
      <t>1</t>
    </r>
    <r>
      <rPr>
        <sz val="16"/>
        <rFont val="方正仿宋_GBK"/>
        <charset val="134"/>
      </rPr>
      <t>个。</t>
    </r>
    <r>
      <rPr>
        <sz val="16"/>
        <rFont val="Times New Roman"/>
        <charset val="134"/>
      </rPr>
      <t>2.</t>
    </r>
    <r>
      <rPr>
        <sz val="16"/>
        <rFont val="方正仿宋_GBK"/>
        <charset val="134"/>
      </rPr>
      <t>开展城口老腊肉品牌估值。</t>
    </r>
    <r>
      <rPr>
        <sz val="16"/>
        <rFont val="Times New Roman"/>
        <charset val="134"/>
      </rPr>
      <t>3.</t>
    </r>
    <r>
      <rPr>
        <sz val="16"/>
        <rFont val="方正仿宋_GBK"/>
        <charset val="134"/>
      </rPr>
      <t>开展城口老腊肉数字博物馆建设。</t>
    </r>
    <r>
      <rPr>
        <sz val="16"/>
        <rFont val="Times New Roman"/>
        <charset val="134"/>
      </rPr>
      <t>4.</t>
    </r>
    <r>
      <rPr>
        <sz val="16"/>
        <rFont val="方正仿宋_GBK"/>
        <charset val="134"/>
      </rPr>
      <t>开展城口老腊肉</t>
    </r>
    <r>
      <rPr>
        <sz val="16"/>
        <rFont val="Times New Roman"/>
        <charset val="134"/>
      </rPr>
      <t>“</t>
    </r>
    <r>
      <rPr>
        <sz val="16"/>
        <rFont val="方正仿宋_GBK"/>
        <charset val="134"/>
      </rPr>
      <t>爆品</t>
    </r>
    <r>
      <rPr>
        <sz val="16"/>
        <rFont val="Times New Roman"/>
        <charset val="134"/>
      </rPr>
      <t>”</t>
    </r>
    <r>
      <rPr>
        <sz val="16"/>
        <rFont val="方正仿宋_GBK"/>
        <charset val="134"/>
      </rPr>
      <t>打造、宣传营销、专场推介。</t>
    </r>
    <r>
      <rPr>
        <sz val="16"/>
        <rFont val="Times New Roman"/>
        <charset val="134"/>
      </rPr>
      <t>5.</t>
    </r>
    <r>
      <rPr>
        <sz val="16"/>
        <rFont val="方正仿宋_GBK"/>
        <charset val="134"/>
      </rPr>
      <t>组织城口老腊肉各类展会等。</t>
    </r>
  </si>
  <si>
    <r>
      <rPr>
        <sz val="16"/>
        <rFont val="方正仿宋_GBK"/>
        <charset val="134"/>
      </rPr>
      <t>通过开展城口老腊肉品牌宣打造和展销平台建设，使城口老腊肉品牌带动更加有力，进一步提升品牌影响力，促进全县城口老腊肉产业健康发展。带动农户务工或产业发展，增加</t>
    </r>
    <r>
      <rPr>
        <sz val="16"/>
        <rFont val="Times New Roman"/>
        <charset val="134"/>
      </rPr>
      <t>50</t>
    </r>
    <r>
      <rPr>
        <sz val="16"/>
        <rFont val="方正仿宋_GBK"/>
        <charset val="134"/>
      </rPr>
      <t>余农户增收</t>
    </r>
    <r>
      <rPr>
        <sz val="16"/>
        <rFont val="Times New Roman"/>
        <charset val="134"/>
      </rPr>
      <t>500</t>
    </r>
    <r>
      <rPr>
        <sz val="16"/>
        <rFont val="方正仿宋_GBK"/>
        <charset val="134"/>
      </rPr>
      <t>元以上。</t>
    </r>
  </si>
  <si>
    <r>
      <rPr>
        <sz val="16"/>
        <rFont val="方正仿宋_GBK"/>
        <charset val="134"/>
      </rPr>
      <t>一、群众参与：市场主体带动群众务工或产业发展。</t>
    </r>
    <r>
      <rPr>
        <sz val="16"/>
        <rFont val="Times New Roman"/>
        <charset val="134"/>
      </rPr>
      <t xml:space="preserve">
</t>
    </r>
    <r>
      <rPr>
        <sz val="16"/>
        <rFont val="方正仿宋_GBK"/>
        <charset val="134"/>
      </rPr>
      <t>二、利益联结机制：通过城口老腊肉品牌打造和展销平台建设，提高市场主体积极性，带动农户务工或产业发展，增加农户收入</t>
    </r>
    <r>
      <rPr>
        <sz val="16"/>
        <rFont val="Times New Roman"/>
        <charset val="134"/>
      </rPr>
      <t>500</t>
    </r>
    <r>
      <rPr>
        <sz val="16"/>
        <rFont val="方正仿宋_GBK"/>
        <charset val="134"/>
      </rPr>
      <t>元以上。</t>
    </r>
  </si>
  <si>
    <t>通过城口老腊肉品牌的持续宣传，提升城口老腊肉产品影响力。</t>
  </si>
  <si>
    <r>
      <rPr>
        <sz val="16"/>
        <rFont val="方正仿宋_GBK"/>
        <charset val="134"/>
      </rPr>
      <t>建成城口老腊肉旗舰店</t>
    </r>
    <r>
      <rPr>
        <sz val="16"/>
        <rFont val="Times New Roman"/>
        <charset val="134"/>
      </rPr>
      <t>1</t>
    </r>
    <r>
      <rPr>
        <sz val="16"/>
        <rFont val="方正仿宋_GBK"/>
        <charset val="134"/>
      </rPr>
      <t>个，举办城口老腊肉各类节会，开展城口老腊肉品牌估值。</t>
    </r>
  </si>
  <si>
    <t>通过项目实施，提升城口老腊肉品牌影响力</t>
  </si>
  <si>
    <t>带动城口老腊肉产业发展</t>
  </si>
  <si>
    <t>城口老腊肉数字赋能建设项目</t>
  </si>
  <si>
    <t>智慧农业</t>
  </si>
  <si>
    <t>建设城口老腊肉全产业链溯源体系。</t>
  </si>
  <si>
    <r>
      <rPr>
        <sz val="16"/>
        <rFont val="方正仿宋_GBK"/>
        <charset val="134"/>
      </rPr>
      <t>通过城口县老腊肉全产业链溯源体系建设，拓宽农民增收致富渠道，将城口老腊肉一二三产业数字融通发展，形成其他地区可借鉴可复制模式，塑造重庆市乃至国家级的靓丽名片。受益群众</t>
    </r>
    <r>
      <rPr>
        <sz val="16"/>
        <rFont val="Times New Roman"/>
        <charset val="134"/>
      </rPr>
      <t>100</t>
    </r>
    <r>
      <rPr>
        <sz val="16"/>
        <rFont val="方正仿宋_GBK"/>
        <charset val="134"/>
      </rPr>
      <t>户以上。</t>
    </r>
  </si>
  <si>
    <r>
      <rPr>
        <sz val="16"/>
        <rFont val="方正仿宋_GBK"/>
        <charset val="134"/>
      </rPr>
      <t>一、群众参与</t>
    </r>
    <r>
      <rPr>
        <sz val="16"/>
        <rFont val="Times New Roman"/>
        <charset val="134"/>
      </rPr>
      <t>:10</t>
    </r>
    <r>
      <rPr>
        <sz val="16"/>
        <rFont val="方正仿宋_GBK"/>
        <charset val="134"/>
      </rPr>
      <t>人参与前期项目确定会议、决议，</t>
    </r>
    <r>
      <rPr>
        <sz val="16"/>
        <rFont val="Times New Roman"/>
        <charset val="134"/>
      </rPr>
      <t>10</t>
    </r>
    <r>
      <rPr>
        <sz val="16"/>
        <rFont val="方正仿宋_GBK"/>
        <charset val="134"/>
      </rPr>
      <t>人参与入库项目的选择，</t>
    </r>
    <r>
      <rPr>
        <sz val="16"/>
        <rFont val="Times New Roman"/>
        <charset val="134"/>
      </rPr>
      <t>7</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 xml:space="preserve">
</t>
    </r>
    <r>
      <rPr>
        <sz val="16"/>
        <rFont val="方正仿宋_GBK"/>
        <charset val="134"/>
      </rPr>
      <t>通过溯源体系建设，从而实现城口老腊肉产品销量总收入超过</t>
    </r>
    <r>
      <rPr>
        <sz val="16"/>
        <rFont val="Times New Roman"/>
        <charset val="134"/>
      </rPr>
      <t>20</t>
    </r>
    <r>
      <rPr>
        <sz val="16"/>
        <rFont val="方正仿宋_GBK"/>
        <charset val="134"/>
      </rPr>
      <t>亿元。</t>
    </r>
  </si>
  <si>
    <t>通过建设城口老腊肉全产业链溯源体系，推广应用到全县养殖场及加工经营城口老腊肉市场主体，从而确保城口老腊肉产品从源头到市场可追溯。</t>
  </si>
  <si>
    <t>建设溯源体系一套并推广应用</t>
  </si>
  <si>
    <r>
      <rPr>
        <sz val="16"/>
        <rFont val="方正仿宋_GBK"/>
        <charset val="134"/>
      </rPr>
      <t>项目完成合格率</t>
    </r>
    <r>
      <rPr>
        <sz val="16"/>
        <rFont val="Times New Roman"/>
        <charset val="134"/>
      </rPr>
      <t>100%</t>
    </r>
  </si>
  <si>
    <t>带动城口老腊肉产业发展，确保城口老腊肉品质控制。</t>
  </si>
  <si>
    <t>提升城口老腊肉品牌形象</t>
  </si>
  <si>
    <r>
      <rPr>
        <sz val="16"/>
        <rFont val="方正仿宋_GBK"/>
        <charset val="134"/>
      </rPr>
      <t>众满意度</t>
    </r>
    <r>
      <rPr>
        <sz val="16"/>
        <rFont val="Times New Roman"/>
        <charset val="134"/>
      </rPr>
      <t>≥95%</t>
    </r>
  </si>
  <si>
    <t>王赟薇</t>
  </si>
  <si>
    <r>
      <rPr>
        <sz val="16"/>
        <rFont val="方正仿宋_GBK"/>
        <charset val="134"/>
      </rPr>
      <t>城口县</t>
    </r>
    <r>
      <rPr>
        <sz val="16"/>
        <rFont val="Times New Roman"/>
        <charset val="134"/>
      </rPr>
      <t>2024</t>
    </r>
    <r>
      <rPr>
        <sz val="16"/>
        <rFont val="方正仿宋_GBK"/>
        <charset val="134"/>
      </rPr>
      <t>年治平乡新红村生猪及城口老腊肉产业</t>
    </r>
    <r>
      <rPr>
        <sz val="16"/>
        <rFont val="Times New Roman"/>
        <charset val="134"/>
      </rPr>
      <t>“</t>
    </r>
    <r>
      <rPr>
        <sz val="16"/>
        <rFont val="方正仿宋_GBK"/>
        <charset val="134"/>
      </rPr>
      <t>一村一品</t>
    </r>
    <r>
      <rPr>
        <sz val="16"/>
        <rFont val="Times New Roman"/>
        <charset val="134"/>
      </rPr>
      <t>”</t>
    </r>
    <r>
      <rPr>
        <sz val="16"/>
        <rFont val="方正仿宋_GBK"/>
        <charset val="134"/>
      </rPr>
      <t>振兴项目</t>
    </r>
  </si>
  <si>
    <r>
      <rPr>
        <sz val="16"/>
        <rFont val="方正仿宋_GBK"/>
        <charset val="134"/>
      </rPr>
      <t>依托治平乡新红村生猪养殖专业合作社，围绕治平乡新红村特色主导产业，培育一村一品，由合作社大户带动周边养殖户形成产销一体化利益链接机制，打造</t>
    </r>
    <r>
      <rPr>
        <sz val="16"/>
        <rFont val="Times New Roman"/>
        <charset val="134"/>
      </rPr>
      <t>5</t>
    </r>
    <r>
      <rPr>
        <sz val="16"/>
        <rFont val="方正仿宋_GBK"/>
        <charset val="134"/>
      </rPr>
      <t>个以上腊肉小炕房，培育</t>
    </r>
    <r>
      <rPr>
        <sz val="16"/>
        <rFont val="Times New Roman"/>
        <charset val="134"/>
      </rPr>
      <t>3</t>
    </r>
    <r>
      <rPr>
        <sz val="16"/>
        <rFont val="方正仿宋_GBK"/>
        <charset val="134"/>
      </rPr>
      <t>家以上城口老腊肉体验店，对公路沿线</t>
    </r>
    <r>
      <rPr>
        <sz val="16"/>
        <rFont val="Times New Roman"/>
        <charset val="134"/>
      </rPr>
      <t>70</t>
    </r>
    <r>
      <rPr>
        <sz val="16"/>
        <rFont val="方正仿宋_GBK"/>
        <charset val="134"/>
      </rPr>
      <t>余家养殖户周边环境进行规范化提升等，建设完善一村一品的相关配套设施。具体建设内容以实施方案为准。</t>
    </r>
  </si>
  <si>
    <r>
      <rPr>
        <sz val="16"/>
        <rFont val="方正仿宋_GBK"/>
        <charset val="134"/>
      </rPr>
      <t>该项目的建设</t>
    </r>
    <r>
      <rPr>
        <sz val="16"/>
        <rFont val="Times New Roman"/>
        <charset val="134"/>
      </rPr>
      <t>1.</t>
    </r>
    <r>
      <rPr>
        <sz val="16"/>
        <rFont val="方正仿宋_GBK"/>
        <charset val="134"/>
      </rPr>
      <t>增强农户生猪养殖积极性，能够稳定治平乡生猪及老腊肉产业市场。</t>
    </r>
    <r>
      <rPr>
        <sz val="16"/>
        <rFont val="Times New Roman"/>
        <charset val="134"/>
      </rPr>
      <t>2.</t>
    </r>
    <r>
      <rPr>
        <sz val="16"/>
        <rFont val="方正仿宋_GBK"/>
        <charset val="134"/>
      </rPr>
      <t>扶持腊肉加工作坊，让本地加工企业收购本地商品猪加工老腊肉，带动本地猪销售。</t>
    </r>
    <r>
      <rPr>
        <sz val="16"/>
        <rFont val="Times New Roman"/>
        <charset val="134"/>
      </rPr>
      <t xml:space="preserve">
3.</t>
    </r>
    <r>
      <rPr>
        <sz val="16"/>
        <rFont val="方正仿宋_GBK"/>
        <charset val="134"/>
      </rPr>
      <t>产业增收的途径。受益群众</t>
    </r>
    <r>
      <rPr>
        <sz val="16"/>
        <rFont val="Times New Roman"/>
        <charset val="134"/>
      </rPr>
      <t>203</t>
    </r>
    <r>
      <rPr>
        <sz val="16"/>
        <rFont val="方正仿宋_GBK"/>
        <charset val="134"/>
      </rPr>
      <t>户</t>
    </r>
    <r>
      <rPr>
        <sz val="16"/>
        <rFont val="Times New Roman"/>
        <charset val="134"/>
      </rPr>
      <t>770</t>
    </r>
    <r>
      <rPr>
        <sz val="16"/>
        <rFont val="方正仿宋_GBK"/>
        <charset val="134"/>
      </rPr>
      <t>余人，其中脱贫人口</t>
    </r>
    <r>
      <rPr>
        <sz val="16"/>
        <rFont val="Times New Roman"/>
        <charset val="134"/>
      </rPr>
      <t>50</t>
    </r>
    <r>
      <rPr>
        <sz val="16"/>
        <rFont val="方正仿宋_GBK"/>
        <charset val="134"/>
      </rPr>
      <t>余人，监测对象</t>
    </r>
    <r>
      <rPr>
        <sz val="16"/>
        <rFont val="Times New Roman"/>
        <charset val="134"/>
      </rPr>
      <t>8</t>
    </r>
    <r>
      <rPr>
        <sz val="16"/>
        <rFont val="方正仿宋_GBK"/>
        <charset val="134"/>
      </rPr>
      <t>人</t>
    </r>
  </si>
  <si>
    <r>
      <rPr>
        <sz val="16"/>
        <rFont val="方正仿宋_GBK"/>
        <charset val="134"/>
      </rPr>
      <t>一、群众参与</t>
    </r>
    <r>
      <rPr>
        <sz val="16"/>
        <rFont val="Times New Roman"/>
        <charset val="134"/>
      </rPr>
      <t>:30</t>
    </r>
    <r>
      <rPr>
        <sz val="16"/>
        <rFont val="方正仿宋_GBK"/>
        <charset val="134"/>
      </rPr>
      <t>余人参与前期项目确定会议、决议，</t>
    </r>
    <r>
      <rPr>
        <sz val="16"/>
        <rFont val="Times New Roman"/>
        <charset val="134"/>
      </rPr>
      <t>30</t>
    </r>
    <r>
      <rPr>
        <sz val="16"/>
        <rFont val="方正仿宋_GBK"/>
        <charset val="134"/>
      </rPr>
      <t>余人参与入库项目的选择，</t>
    </r>
    <r>
      <rPr>
        <sz val="16"/>
        <rFont val="Times New Roman"/>
        <charset val="134"/>
      </rPr>
      <t>30</t>
    </r>
    <r>
      <rPr>
        <sz val="16"/>
        <rFont val="方正仿宋_GBK"/>
        <charset val="134"/>
      </rPr>
      <t>余人参与项目实施过程中施工质量和资金使用的监督等。</t>
    </r>
    <r>
      <rPr>
        <sz val="16"/>
        <rFont val="Times New Roman"/>
        <charset val="134"/>
      </rPr>
      <t xml:space="preserve">         </t>
    </r>
    <r>
      <rPr>
        <sz val="16"/>
        <rFont val="方正仿宋_GBK"/>
        <charset val="134"/>
      </rPr>
      <t>二、利益联结机制：带动周边养殖户形成产销一体化利益链接机制，户均实现增收约</t>
    </r>
    <r>
      <rPr>
        <sz val="16"/>
        <rFont val="Times New Roman"/>
        <charset val="134"/>
      </rPr>
      <t>3000</t>
    </r>
    <r>
      <rPr>
        <sz val="16"/>
        <rFont val="方正仿宋_GBK"/>
        <charset val="134"/>
      </rPr>
      <t>元。</t>
    </r>
  </si>
  <si>
    <r>
      <rPr>
        <sz val="16"/>
        <rFont val="方正仿宋_GBK"/>
        <charset val="134"/>
      </rPr>
      <t>培育一村一品，由合作社大户带动周边养殖户形成产销一体化利益链接机制，打造</t>
    </r>
    <r>
      <rPr>
        <sz val="16"/>
        <rFont val="Times New Roman"/>
        <charset val="134"/>
      </rPr>
      <t>5</t>
    </r>
    <r>
      <rPr>
        <sz val="16"/>
        <rFont val="方正仿宋_GBK"/>
        <charset val="134"/>
      </rPr>
      <t>个以上腊肉小炕房，培育</t>
    </r>
    <r>
      <rPr>
        <sz val="16"/>
        <rFont val="Times New Roman"/>
        <charset val="134"/>
      </rPr>
      <t>3</t>
    </r>
    <r>
      <rPr>
        <sz val="16"/>
        <rFont val="方正仿宋_GBK"/>
        <charset val="134"/>
      </rPr>
      <t>家以上城口老腊肉体验店，对公路沿线</t>
    </r>
    <r>
      <rPr>
        <sz val="16"/>
        <rFont val="Times New Roman"/>
        <charset val="134"/>
      </rPr>
      <t>70</t>
    </r>
    <r>
      <rPr>
        <sz val="16"/>
        <rFont val="方正仿宋_GBK"/>
        <charset val="134"/>
      </rPr>
      <t>余家养殖户周边环境进行规范化提升等，建设完善一村一品的相关配套设施。</t>
    </r>
  </si>
  <si>
    <r>
      <rPr>
        <sz val="16"/>
        <rFont val="方正仿宋_GBK"/>
        <charset val="134"/>
      </rPr>
      <t>打造</t>
    </r>
    <r>
      <rPr>
        <sz val="16"/>
        <rFont val="Times New Roman"/>
        <charset val="134"/>
      </rPr>
      <t>5</t>
    </r>
    <r>
      <rPr>
        <sz val="16"/>
        <rFont val="方正仿宋_GBK"/>
        <charset val="134"/>
      </rPr>
      <t>个以上腊肉小炕房，培育</t>
    </r>
    <r>
      <rPr>
        <sz val="16"/>
        <rFont val="Times New Roman"/>
        <charset val="134"/>
      </rPr>
      <t>3</t>
    </r>
    <r>
      <rPr>
        <sz val="16"/>
        <rFont val="方正仿宋_GBK"/>
        <charset val="134"/>
      </rPr>
      <t>家以上城口老腊肉体验店，对公路沿线</t>
    </r>
    <r>
      <rPr>
        <sz val="16"/>
        <rFont val="Times New Roman"/>
        <charset val="134"/>
      </rPr>
      <t>70</t>
    </r>
    <r>
      <rPr>
        <sz val="16"/>
        <rFont val="方正仿宋_GBK"/>
        <charset val="134"/>
      </rPr>
      <t>余家养殖户周边环境进行规范化提升等</t>
    </r>
  </si>
  <si>
    <r>
      <rPr>
        <sz val="16"/>
        <rFont val="方正仿宋_GBK"/>
        <charset val="134"/>
      </rPr>
      <t>工程完工及时率</t>
    </r>
    <r>
      <rPr>
        <sz val="16"/>
        <rFont val="Times New Roman"/>
        <charset val="134"/>
      </rPr>
      <t>100%</t>
    </r>
  </si>
  <si>
    <r>
      <rPr>
        <sz val="16"/>
        <rFont val="方正仿宋_GBK"/>
        <charset val="134"/>
      </rPr>
      <t>带动群众增收，人均增收</t>
    </r>
    <r>
      <rPr>
        <sz val="16"/>
        <rFont val="Times New Roman"/>
        <charset val="134"/>
      </rPr>
      <t>3000</t>
    </r>
    <r>
      <rPr>
        <sz val="16"/>
        <rFont val="方正仿宋_GBK"/>
        <charset val="134"/>
      </rPr>
      <t>元</t>
    </r>
  </si>
  <si>
    <r>
      <rPr>
        <sz val="16"/>
        <rFont val="方正仿宋_GBK"/>
        <charset val="134"/>
      </rPr>
      <t>受益脱贫人口约</t>
    </r>
    <r>
      <rPr>
        <sz val="16"/>
        <rFont val="Times New Roman"/>
        <charset val="134"/>
      </rPr>
      <t>50</t>
    </r>
    <r>
      <rPr>
        <sz val="16"/>
        <rFont val="方正仿宋_GBK"/>
        <charset val="134"/>
      </rPr>
      <t>余人</t>
    </r>
  </si>
  <si>
    <r>
      <rPr>
        <sz val="16"/>
        <rFont val="方正仿宋_GBK"/>
        <charset val="134"/>
      </rPr>
      <t>城口县</t>
    </r>
    <r>
      <rPr>
        <sz val="16"/>
        <rFont val="Times New Roman"/>
        <charset val="134"/>
      </rPr>
      <t>2024</t>
    </r>
    <r>
      <rPr>
        <sz val="16"/>
        <rFont val="方正仿宋_GBK"/>
        <charset val="134"/>
      </rPr>
      <t>年厚坪乡城口老腊肉特色小镇建设项目</t>
    </r>
    <r>
      <rPr>
        <sz val="16"/>
        <rFont val="Times New Roman"/>
        <charset val="134"/>
      </rPr>
      <t xml:space="preserve">
</t>
    </r>
  </si>
  <si>
    <r>
      <rPr>
        <sz val="16"/>
        <rFont val="Times New Roman"/>
        <charset val="134"/>
      </rPr>
      <t>1.</t>
    </r>
    <r>
      <rPr>
        <sz val="16"/>
        <rFont val="方正仿宋_GBK"/>
        <charset val="134"/>
      </rPr>
      <t>引进一批优质种猪，引进种猪</t>
    </r>
    <r>
      <rPr>
        <sz val="16"/>
        <rFont val="Times New Roman"/>
        <charset val="134"/>
      </rPr>
      <t>100</t>
    </r>
    <r>
      <rPr>
        <sz val="16"/>
        <rFont val="方正仿宋_GBK"/>
        <charset val="134"/>
      </rPr>
      <t>头左右，提升品种改良实效；</t>
    </r>
    <r>
      <rPr>
        <sz val="16"/>
        <rFont val="Times New Roman"/>
        <charset val="134"/>
      </rPr>
      <t>2.</t>
    </r>
    <r>
      <rPr>
        <sz val="16"/>
        <rFont val="方正仿宋_GBK"/>
        <charset val="134"/>
      </rPr>
      <t>加强营销体系建设，拓展</t>
    </r>
    <r>
      <rPr>
        <sz val="16"/>
        <rFont val="Times New Roman"/>
        <charset val="134"/>
      </rPr>
      <t>“</t>
    </r>
    <r>
      <rPr>
        <sz val="16"/>
        <rFont val="方正仿宋_GBK"/>
        <charset val="134"/>
      </rPr>
      <t>线上</t>
    </r>
    <r>
      <rPr>
        <sz val="16"/>
        <rFont val="Times New Roman"/>
        <charset val="134"/>
      </rPr>
      <t>+</t>
    </r>
    <r>
      <rPr>
        <sz val="16"/>
        <rFont val="方正仿宋_GBK"/>
        <charset val="134"/>
      </rPr>
      <t>线下</t>
    </r>
    <r>
      <rPr>
        <sz val="16"/>
        <rFont val="Times New Roman"/>
        <charset val="134"/>
      </rPr>
      <t>”</t>
    </r>
    <r>
      <rPr>
        <sz val="16"/>
        <rFont val="方正仿宋_GBK"/>
        <charset val="134"/>
      </rPr>
      <t>销售渠道，宣传推介</t>
    </r>
    <r>
      <rPr>
        <sz val="16"/>
        <rFont val="Times New Roman"/>
        <charset val="134"/>
      </rPr>
      <t>“</t>
    </r>
    <r>
      <rPr>
        <sz val="16"/>
        <rFont val="方正仿宋_GBK"/>
        <charset val="134"/>
      </rPr>
      <t>城口老腊肉小镇</t>
    </r>
    <r>
      <rPr>
        <sz val="16"/>
        <rFont val="Times New Roman"/>
        <charset val="134"/>
      </rPr>
      <t>”</t>
    </r>
    <r>
      <rPr>
        <sz val="16"/>
        <rFont val="方正仿宋_GBK"/>
        <charset val="134"/>
      </rPr>
      <t>。</t>
    </r>
  </si>
  <si>
    <r>
      <rPr>
        <sz val="16"/>
        <rFont val="方正仿宋_GBK"/>
        <charset val="134"/>
      </rPr>
      <t>通过项目实施，一是实现农产品规范化、品质化、品牌效应进一步增强，打造城口老腊肉优质原材料基地，持续巩固脱贫攻坚成果；二是推动一、二、三产业融合发展；三是可以带动</t>
    </r>
    <r>
      <rPr>
        <sz val="16"/>
        <rFont val="Times New Roman"/>
        <charset val="134"/>
      </rPr>
      <t>10</t>
    </r>
    <r>
      <rPr>
        <sz val="16"/>
        <rFont val="方正仿宋_GBK"/>
        <charset val="134"/>
      </rPr>
      <t>余户农户务工；带动有意愿有能力发展生猪养殖和腊肉炕制的脱贫户</t>
    </r>
    <r>
      <rPr>
        <sz val="16"/>
        <rFont val="Times New Roman"/>
        <charset val="134"/>
      </rPr>
      <t>120</t>
    </r>
    <r>
      <rPr>
        <sz val="16"/>
        <rFont val="方正仿宋_GBK"/>
        <charset val="134"/>
      </rPr>
      <t>余人就业，可以进一步提高养殖户约</t>
    </r>
    <r>
      <rPr>
        <sz val="16"/>
        <rFont val="Times New Roman"/>
        <charset val="134"/>
      </rPr>
      <t>58</t>
    </r>
    <r>
      <rPr>
        <sz val="16"/>
        <rFont val="方正仿宋_GBK"/>
        <charset val="134"/>
      </rPr>
      <t>户</t>
    </r>
    <r>
      <rPr>
        <sz val="16"/>
        <rFont val="Times New Roman"/>
        <charset val="134"/>
      </rPr>
      <t>157</t>
    </r>
    <r>
      <rPr>
        <sz val="16"/>
        <rFont val="方正仿宋_GBK"/>
        <charset val="134"/>
      </rPr>
      <t>人的经营性生产收入，其中包含脱贫人口</t>
    </r>
    <r>
      <rPr>
        <sz val="16"/>
        <rFont val="Times New Roman"/>
        <charset val="134"/>
      </rPr>
      <t>130</t>
    </r>
    <r>
      <rPr>
        <sz val="16"/>
        <rFont val="方正仿宋_GBK"/>
        <charset val="134"/>
      </rPr>
      <t>人，监测对象</t>
    </r>
    <r>
      <rPr>
        <sz val="16"/>
        <rFont val="Times New Roman"/>
        <charset val="134"/>
      </rPr>
      <t>15</t>
    </r>
    <r>
      <rPr>
        <sz val="16"/>
        <rFont val="方正仿宋_GBK"/>
        <charset val="134"/>
      </rPr>
      <t>人。</t>
    </r>
  </si>
  <si>
    <r>
      <rPr>
        <sz val="16"/>
        <rFont val="方正仿宋_GBK"/>
        <charset val="134"/>
      </rPr>
      <t>一、群众参与：</t>
    </r>
    <r>
      <rPr>
        <sz val="16"/>
        <rFont val="Times New Roman"/>
        <charset val="134"/>
      </rPr>
      <t>234</t>
    </r>
    <r>
      <rPr>
        <sz val="16"/>
        <rFont val="方正仿宋_GBK"/>
        <charset val="134"/>
      </rPr>
      <t>人参与前期项目的确定会议、决议，</t>
    </r>
    <r>
      <rPr>
        <sz val="16"/>
        <rFont val="Times New Roman"/>
        <charset val="134"/>
      </rPr>
      <t>130</t>
    </r>
    <r>
      <rPr>
        <sz val="16"/>
        <rFont val="方正仿宋_GBK"/>
        <charset val="134"/>
      </rPr>
      <t>人参与项目入库的选择，</t>
    </r>
    <r>
      <rPr>
        <sz val="16"/>
        <rFont val="Times New Roman"/>
        <charset val="134"/>
      </rPr>
      <t>59</t>
    </r>
    <r>
      <rPr>
        <sz val="16"/>
        <rFont val="方正仿宋_GBK"/>
        <charset val="134"/>
      </rPr>
      <t>人参与项目实施过程中的质量和资金使用监督等。</t>
    </r>
    <r>
      <rPr>
        <sz val="16"/>
        <rFont val="Times New Roman"/>
        <charset val="134"/>
      </rPr>
      <t xml:space="preserve">
</t>
    </r>
    <r>
      <rPr>
        <sz val="16"/>
        <rFont val="方正仿宋_GBK"/>
        <charset val="134"/>
      </rPr>
      <t>二、利益联结机制：</t>
    </r>
    <r>
      <rPr>
        <sz val="16"/>
        <rFont val="Times New Roman"/>
        <charset val="134"/>
      </rPr>
      <t>1.120</t>
    </r>
    <r>
      <rPr>
        <sz val="16"/>
        <rFont val="方正仿宋_GBK"/>
        <charset val="134"/>
      </rPr>
      <t>余人可参各项建设，增加劳务收入</t>
    </r>
    <r>
      <rPr>
        <sz val="16"/>
        <rFont val="Times New Roman"/>
        <charset val="134"/>
      </rPr>
      <t>2000</t>
    </r>
    <r>
      <rPr>
        <sz val="16"/>
        <rFont val="方正仿宋_GBK"/>
        <charset val="134"/>
      </rPr>
      <t>元</t>
    </r>
    <r>
      <rPr>
        <sz val="16"/>
        <rFont val="Times New Roman"/>
        <charset val="134"/>
      </rPr>
      <t>/</t>
    </r>
    <r>
      <rPr>
        <sz val="16"/>
        <rFont val="方正仿宋_GBK"/>
        <charset val="134"/>
      </rPr>
      <t>人</t>
    </r>
    <r>
      <rPr>
        <sz val="16"/>
        <rFont val="Times New Roman"/>
        <charset val="134"/>
      </rPr>
      <t xml:space="preserve"> •</t>
    </r>
    <r>
      <rPr>
        <sz val="16"/>
        <rFont val="方正仿宋_GBK"/>
        <charset val="134"/>
      </rPr>
      <t>年</t>
    </r>
    <r>
      <rPr>
        <sz val="16"/>
        <rFont val="Times New Roman"/>
        <charset val="134"/>
      </rPr>
      <t xml:space="preserve"> </t>
    </r>
    <r>
      <rPr>
        <sz val="16"/>
        <rFont val="方正仿宋_GBK"/>
        <charset val="134"/>
      </rPr>
      <t>。</t>
    </r>
    <r>
      <rPr>
        <sz val="16"/>
        <rFont val="Times New Roman"/>
        <charset val="134"/>
      </rPr>
      <t xml:space="preserve"> 2.</t>
    </r>
    <r>
      <rPr>
        <sz val="16"/>
        <rFont val="方正仿宋_GBK"/>
        <charset val="134"/>
      </rPr>
      <t>提高附近大巴山森林人家</t>
    </r>
    <r>
      <rPr>
        <sz val="16"/>
        <rFont val="Times New Roman"/>
        <charset val="134"/>
      </rPr>
      <t>5-10</t>
    </r>
    <r>
      <rPr>
        <sz val="16"/>
        <rFont val="方正仿宋_GBK"/>
        <charset val="134"/>
      </rPr>
      <t>户的经营性收入</t>
    </r>
    <r>
      <rPr>
        <sz val="16"/>
        <rFont val="Times New Roman"/>
        <charset val="134"/>
      </rPr>
      <t>10000</t>
    </r>
    <r>
      <rPr>
        <sz val="16"/>
        <rFont val="方正仿宋_GBK"/>
        <charset val="134"/>
      </rPr>
      <t>元</t>
    </r>
    <r>
      <rPr>
        <sz val="16"/>
        <rFont val="Times New Roman"/>
        <charset val="134"/>
      </rPr>
      <t>/</t>
    </r>
    <r>
      <rPr>
        <sz val="16"/>
        <rFont val="方正仿宋_GBK"/>
        <charset val="134"/>
      </rPr>
      <t>户</t>
    </r>
    <r>
      <rPr>
        <sz val="16"/>
        <rFont val="Times New Roman"/>
        <charset val="134"/>
      </rPr>
      <t xml:space="preserve"> •</t>
    </r>
    <r>
      <rPr>
        <sz val="16"/>
        <rFont val="方正仿宋_GBK"/>
        <charset val="134"/>
      </rPr>
      <t>年。</t>
    </r>
  </si>
  <si>
    <r>
      <rPr>
        <sz val="16"/>
        <rFont val="方正仿宋_GBK"/>
        <charset val="134"/>
      </rPr>
      <t>全乡商品猪出栏量不低于</t>
    </r>
    <r>
      <rPr>
        <sz val="16"/>
        <rFont val="Times New Roman"/>
        <charset val="134"/>
      </rPr>
      <t>16500</t>
    </r>
    <r>
      <rPr>
        <sz val="16"/>
        <rFont val="方正仿宋_GBK"/>
        <charset val="134"/>
      </rPr>
      <t>头，打造城口老腊肉优质原材料公益基地，有意愿有能力发展生猪养殖和腊肉炕制的脱贫户实现全覆盖带动。</t>
    </r>
  </si>
  <si>
    <r>
      <rPr>
        <sz val="16"/>
        <rFont val="Times New Roman"/>
        <charset val="134"/>
      </rPr>
      <t>1.</t>
    </r>
    <r>
      <rPr>
        <sz val="16"/>
        <rFont val="方正仿宋_GBK"/>
        <charset val="134"/>
      </rPr>
      <t>生猪出栏量</t>
    </r>
    <r>
      <rPr>
        <sz val="16"/>
        <rFont val="Times New Roman"/>
        <charset val="134"/>
      </rPr>
      <t>≥16500</t>
    </r>
    <r>
      <rPr>
        <sz val="16"/>
        <rFont val="方正仿宋_GBK"/>
        <charset val="134"/>
      </rPr>
      <t>头</t>
    </r>
    <r>
      <rPr>
        <sz val="16"/>
        <rFont val="Times New Roman"/>
        <charset val="134"/>
      </rPr>
      <t xml:space="preserve">
2.</t>
    </r>
    <r>
      <rPr>
        <sz val="16"/>
        <rFont val="方正仿宋_GBK"/>
        <charset val="134"/>
      </rPr>
      <t>城口老腊肉优质原材料公益基地</t>
    </r>
    <r>
      <rPr>
        <sz val="16"/>
        <rFont val="Times New Roman"/>
        <charset val="134"/>
      </rPr>
      <t>1</t>
    </r>
    <r>
      <rPr>
        <sz val="16"/>
        <rFont val="方正仿宋_GBK"/>
        <charset val="134"/>
      </rPr>
      <t>个</t>
    </r>
  </si>
  <si>
    <r>
      <rPr>
        <sz val="16"/>
        <rFont val="Times New Roman"/>
        <charset val="134"/>
      </rPr>
      <t>1.</t>
    </r>
    <r>
      <rPr>
        <sz val="16"/>
        <rFont val="方正仿宋_GBK"/>
        <charset val="134"/>
      </rPr>
      <t>受益脱贫人口数养殖户</t>
    </r>
    <r>
      <rPr>
        <sz val="16"/>
        <rFont val="Times New Roman"/>
        <charset val="134"/>
      </rPr>
      <t>≥280</t>
    </r>
    <r>
      <rPr>
        <sz val="16"/>
        <rFont val="方正仿宋_GBK"/>
        <charset val="134"/>
      </rPr>
      <t>人</t>
    </r>
  </si>
  <si>
    <t>田道野</t>
  </si>
  <si>
    <r>
      <rPr>
        <sz val="16"/>
        <rFont val="方正仿宋_GBK"/>
        <charset val="134"/>
      </rPr>
      <t>城口县坪坝镇</t>
    </r>
    <r>
      <rPr>
        <sz val="16"/>
        <rFont val="Times New Roman"/>
        <charset val="134"/>
      </rPr>
      <t>2024</t>
    </r>
    <r>
      <rPr>
        <sz val="16"/>
        <rFont val="方正仿宋_GBK"/>
        <charset val="134"/>
      </rPr>
      <t>年</t>
    </r>
    <r>
      <rPr>
        <sz val="16"/>
        <rFont val="Times New Roman"/>
        <charset val="134"/>
      </rPr>
      <t>“</t>
    </r>
    <r>
      <rPr>
        <sz val="16"/>
        <rFont val="方正仿宋_GBK"/>
        <charset val="134"/>
      </rPr>
      <t>老腊肉再出发</t>
    </r>
    <r>
      <rPr>
        <sz val="16"/>
        <rFont val="Times New Roman"/>
        <charset val="134"/>
      </rPr>
      <t>”</t>
    </r>
    <r>
      <rPr>
        <sz val="16"/>
        <rFont val="方正仿宋_GBK"/>
        <charset val="134"/>
      </rPr>
      <t>产业提升项目</t>
    </r>
  </si>
  <si>
    <r>
      <rPr>
        <sz val="16"/>
        <rFont val="Times New Roman"/>
        <charset val="134"/>
      </rPr>
      <t>1.</t>
    </r>
    <r>
      <rPr>
        <sz val="16"/>
        <rFont val="方正仿宋_GBK"/>
        <charset val="134"/>
      </rPr>
      <t>新建养殖圈舍约</t>
    </r>
    <r>
      <rPr>
        <sz val="16"/>
        <rFont val="Times New Roman"/>
        <charset val="134"/>
      </rPr>
      <t>2500</t>
    </r>
    <r>
      <rPr>
        <sz val="16"/>
        <rFont val="方正仿宋_GBK"/>
        <charset val="134"/>
      </rPr>
      <t>平方米；</t>
    </r>
    <r>
      <rPr>
        <sz val="16"/>
        <rFont val="Times New Roman"/>
        <charset val="134"/>
      </rPr>
      <t xml:space="preserve">
2.</t>
    </r>
    <r>
      <rPr>
        <sz val="16"/>
        <rFont val="方正仿宋_GBK"/>
        <charset val="134"/>
      </rPr>
      <t>购买社会化服务，组织</t>
    </r>
    <r>
      <rPr>
        <sz val="16"/>
        <rFont val="Times New Roman"/>
        <charset val="134"/>
      </rPr>
      <t>20</t>
    </r>
    <r>
      <rPr>
        <sz val="16"/>
        <rFont val="方正仿宋_GBK"/>
        <charset val="134"/>
      </rPr>
      <t>户以上生猪养殖户开展生猪养殖技术培训；</t>
    </r>
    <r>
      <rPr>
        <sz val="16"/>
        <rFont val="Times New Roman"/>
        <charset val="134"/>
      </rPr>
      <t xml:space="preserve">
</t>
    </r>
  </si>
  <si>
    <t>坪坝镇三湾村、前进村、新华村、光明村等</t>
  </si>
  <si>
    <r>
      <rPr>
        <sz val="16"/>
        <rFont val="方正仿宋_GBK"/>
        <charset val="134"/>
      </rPr>
      <t>通过</t>
    </r>
    <r>
      <rPr>
        <sz val="16"/>
        <rFont val="Times New Roman"/>
        <charset val="134"/>
      </rPr>
      <t>“</t>
    </r>
    <r>
      <rPr>
        <sz val="16"/>
        <rFont val="方正仿宋_GBK"/>
        <charset val="134"/>
      </rPr>
      <t>老腊肉再出发</t>
    </r>
    <r>
      <rPr>
        <sz val="16"/>
        <rFont val="Times New Roman"/>
        <charset val="134"/>
      </rPr>
      <t>”</t>
    </r>
    <r>
      <rPr>
        <sz val="16"/>
        <rFont val="方正仿宋_GBK"/>
        <charset val="134"/>
      </rPr>
      <t>产业提升项目，引导支持辖区</t>
    </r>
    <r>
      <rPr>
        <sz val="16"/>
        <rFont val="Times New Roman"/>
        <charset val="134"/>
      </rPr>
      <t>20</t>
    </r>
    <r>
      <rPr>
        <sz val="16"/>
        <rFont val="方正仿宋_GBK"/>
        <charset val="134"/>
      </rPr>
      <t>名以上农户参与生猪养殖，促进坪坝镇生猪特色产业发展，有效增加</t>
    </r>
    <r>
      <rPr>
        <sz val="16"/>
        <rFont val="Times New Roman"/>
        <charset val="134"/>
      </rPr>
      <t>“</t>
    </r>
    <r>
      <rPr>
        <sz val="16"/>
        <rFont val="方正仿宋_GBK"/>
        <charset val="134"/>
      </rPr>
      <t>老腊肉再出发</t>
    </r>
    <r>
      <rPr>
        <sz val="16"/>
        <rFont val="Times New Roman"/>
        <charset val="134"/>
      </rPr>
      <t>”</t>
    </r>
    <r>
      <rPr>
        <sz val="16"/>
        <rFont val="方正仿宋_GBK"/>
        <charset val="134"/>
      </rPr>
      <t>产业原材料生产，带动农户增收户均增收约</t>
    </r>
    <r>
      <rPr>
        <sz val="16"/>
        <rFont val="Times New Roman"/>
        <charset val="134"/>
      </rPr>
      <t>2</t>
    </r>
    <r>
      <rPr>
        <sz val="16"/>
        <rFont val="方正仿宋_GBK"/>
        <charset val="134"/>
      </rPr>
      <t>万元。</t>
    </r>
  </si>
  <si>
    <r>
      <rPr>
        <sz val="16"/>
        <rFont val="方正仿宋_GBK"/>
        <charset val="134"/>
      </rPr>
      <t>一、群众参与</t>
    </r>
    <r>
      <rPr>
        <sz val="16"/>
        <rFont val="Times New Roman"/>
        <charset val="134"/>
      </rPr>
      <t>:10</t>
    </r>
    <r>
      <rPr>
        <sz val="16"/>
        <rFont val="方正仿宋_GBK"/>
        <charset val="134"/>
      </rPr>
      <t>人参与前期项目确定会议、决议，</t>
    </r>
    <r>
      <rPr>
        <sz val="16"/>
        <rFont val="Times New Roman"/>
        <charset val="134"/>
      </rPr>
      <t>20</t>
    </r>
    <r>
      <rPr>
        <sz val="16"/>
        <rFont val="方正仿宋_GBK"/>
        <charset val="134"/>
      </rPr>
      <t>余人参与入库项目的选择，</t>
    </r>
    <r>
      <rPr>
        <sz val="16"/>
        <rFont val="Times New Roman"/>
        <charset val="134"/>
      </rPr>
      <t>3</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20</t>
    </r>
    <r>
      <rPr>
        <sz val="16"/>
        <rFont val="方正仿宋_GBK"/>
        <charset val="134"/>
      </rPr>
      <t>名以上农户参与生猪养殖，</t>
    </r>
    <r>
      <rPr>
        <sz val="16"/>
        <rFont val="Times New Roman"/>
        <charset val="134"/>
      </rPr>
      <t>20</t>
    </r>
    <r>
      <rPr>
        <sz val="16"/>
        <rFont val="方正仿宋_GBK"/>
        <charset val="134"/>
      </rPr>
      <t>户以上生猪养殖户参与培训，壮大坪坝镇生猪养殖产业，户均增收约</t>
    </r>
    <r>
      <rPr>
        <sz val="16"/>
        <rFont val="Times New Roman"/>
        <charset val="134"/>
      </rPr>
      <t>2</t>
    </r>
    <r>
      <rPr>
        <sz val="16"/>
        <rFont val="方正仿宋_GBK"/>
        <charset val="134"/>
      </rPr>
      <t>万元。</t>
    </r>
  </si>
  <si>
    <r>
      <rPr>
        <sz val="16"/>
        <rFont val="方正仿宋_GBK"/>
        <charset val="134"/>
      </rPr>
      <t>建成养殖圈舍约</t>
    </r>
    <r>
      <rPr>
        <sz val="16"/>
        <rFont val="Times New Roman"/>
        <charset val="134"/>
      </rPr>
      <t>2500</t>
    </r>
    <r>
      <rPr>
        <sz val="16"/>
        <rFont val="方正仿宋_GBK"/>
        <charset val="134"/>
      </rPr>
      <t>平方米。</t>
    </r>
  </si>
  <si>
    <r>
      <rPr>
        <sz val="16"/>
        <rFont val="方正仿宋_GBK"/>
        <charset val="134"/>
      </rPr>
      <t>新建养殖圈舍约</t>
    </r>
    <r>
      <rPr>
        <sz val="16"/>
        <rFont val="Times New Roman"/>
        <charset val="134"/>
      </rPr>
      <t>2500</t>
    </r>
    <r>
      <rPr>
        <sz val="16"/>
        <rFont val="方正仿宋_GBK"/>
        <charset val="134"/>
      </rPr>
      <t>平方米</t>
    </r>
  </si>
  <si>
    <r>
      <rPr>
        <sz val="16"/>
        <rFont val="方正仿宋_GBK"/>
        <charset val="134"/>
      </rPr>
      <t>项目（工程）完成及时率</t>
    </r>
    <r>
      <rPr>
        <sz val="16"/>
        <rFont val="Times New Roman"/>
        <charset val="134"/>
      </rPr>
      <t>≥95%</t>
    </r>
  </si>
  <si>
    <r>
      <rPr>
        <sz val="16"/>
        <rFont val="方正仿宋_GBK"/>
        <charset val="134"/>
      </rPr>
      <t>圈舍补助</t>
    </r>
    <r>
      <rPr>
        <sz val="16"/>
        <rFont val="Times New Roman"/>
        <charset val="134"/>
      </rPr>
      <t>≤300</t>
    </r>
    <r>
      <rPr>
        <sz val="16"/>
        <rFont val="方正仿宋_GBK"/>
        <charset val="134"/>
      </rPr>
      <t>元</t>
    </r>
    <r>
      <rPr>
        <sz val="16"/>
        <rFont val="Times New Roman"/>
        <charset val="134"/>
      </rPr>
      <t>/</t>
    </r>
    <r>
      <rPr>
        <sz val="16"/>
        <rFont val="方正仿宋_GBK"/>
        <charset val="134"/>
      </rPr>
      <t>平方米</t>
    </r>
  </si>
  <si>
    <r>
      <rPr>
        <sz val="16"/>
        <rFont val="方正仿宋_GBK"/>
        <charset val="134"/>
      </rPr>
      <t>农户家庭年收入增加</t>
    </r>
    <r>
      <rPr>
        <sz val="16"/>
        <rFont val="Times New Roman"/>
        <charset val="134"/>
      </rPr>
      <t>2</t>
    </r>
    <r>
      <rPr>
        <sz val="16"/>
        <rFont val="方正仿宋_GBK"/>
        <charset val="134"/>
      </rPr>
      <t>万元以上。</t>
    </r>
  </si>
  <si>
    <t>激发群众内生动力，带动群众增加收入</t>
  </si>
  <si>
    <t>城口老腊肉创新赋能中心建设项目</t>
  </si>
  <si>
    <r>
      <rPr>
        <sz val="16"/>
        <rFont val="方正仿宋_GBK"/>
        <charset val="134"/>
      </rPr>
      <t>开展城口老腊肉原材料优良猪种的筛选，选育和培育适合城口老腊肉加工的猪种</t>
    </r>
    <r>
      <rPr>
        <sz val="16"/>
        <rFont val="Times New Roman"/>
        <charset val="134"/>
      </rPr>
      <t>1-2</t>
    </r>
    <r>
      <rPr>
        <sz val="16"/>
        <rFont val="方正仿宋_GBK"/>
        <charset val="134"/>
      </rPr>
      <t>个；开展城口老腊肉储存方式、新产品研发、咸度控制研究，以及城口老腊肉文化产业提升研究。</t>
    </r>
  </si>
  <si>
    <r>
      <rPr>
        <sz val="16"/>
        <rFont val="方正仿宋_GBK"/>
        <charset val="134"/>
      </rPr>
      <t>通过城口老腊肉原材料及城口老腊肉存储方式、新产品研发，确保城口老腊肉品质和标准，降低养殖户生产成本。受益群众</t>
    </r>
    <r>
      <rPr>
        <sz val="16"/>
        <rFont val="Times New Roman"/>
        <charset val="134"/>
      </rPr>
      <t>50</t>
    </r>
    <r>
      <rPr>
        <sz val="16"/>
        <rFont val="方正仿宋_GBK"/>
        <charset val="134"/>
      </rPr>
      <t>户以上。</t>
    </r>
  </si>
  <si>
    <r>
      <rPr>
        <sz val="16"/>
        <rFont val="方正仿宋_GBK"/>
        <charset val="134"/>
      </rPr>
      <t>一、群众参与：群众参与生猪养殖等环节。</t>
    </r>
    <r>
      <rPr>
        <sz val="16"/>
        <rFont val="Times New Roman"/>
        <charset val="134"/>
      </rPr>
      <t xml:space="preserve">
</t>
    </r>
    <r>
      <rPr>
        <sz val="16"/>
        <rFont val="方正仿宋_GBK"/>
        <charset val="134"/>
      </rPr>
      <t>二、利益联结机制：通过项目实施，降低养殖户生产成本，增强城口老腊肉产品附加值。</t>
    </r>
  </si>
  <si>
    <r>
      <rPr>
        <sz val="16"/>
        <rFont val="方正仿宋_GBK"/>
        <charset val="134"/>
      </rPr>
      <t>筛选出适合城口老腊肉猪种</t>
    </r>
    <r>
      <rPr>
        <sz val="16"/>
        <rFont val="Times New Roman"/>
        <charset val="134"/>
      </rPr>
      <t>1-2</t>
    </r>
    <r>
      <rPr>
        <sz val="16"/>
        <rFont val="方正仿宋_GBK"/>
        <charset val="134"/>
      </rPr>
      <t>个，提供城口老腊肉相关技术指标。</t>
    </r>
  </si>
  <si>
    <t>完成城口老腊肉技术指标</t>
  </si>
  <si>
    <t>通过项目实施，降低养殖户生产成本及城口老腊肉附加值</t>
  </si>
  <si>
    <t>陈康乐</t>
  </si>
  <si>
    <r>
      <rPr>
        <sz val="16"/>
        <rFont val="方正仿宋_GBK"/>
        <charset val="134"/>
      </rPr>
      <t>城口县</t>
    </r>
    <r>
      <rPr>
        <sz val="16"/>
        <rFont val="Times New Roman"/>
        <charset val="134"/>
      </rPr>
      <t>2024</t>
    </r>
    <r>
      <rPr>
        <sz val="16"/>
        <rFont val="方正仿宋_GBK"/>
        <charset val="134"/>
      </rPr>
      <t>年葛城街道中药材产业基地项目</t>
    </r>
  </si>
  <si>
    <r>
      <rPr>
        <sz val="16"/>
        <rFont val="方正仿宋_GBK"/>
        <charset val="134"/>
      </rPr>
      <t>在庙垭村</t>
    </r>
    <r>
      <rPr>
        <sz val="16"/>
        <rFont val="Times New Roman"/>
        <charset val="134"/>
      </rPr>
      <t>6</t>
    </r>
    <r>
      <rPr>
        <sz val="16"/>
        <rFont val="方正仿宋_GBK"/>
        <charset val="134"/>
      </rPr>
      <t>组续建中药材基地，种植独活等中药材品种</t>
    </r>
    <r>
      <rPr>
        <sz val="16"/>
        <rFont val="Times New Roman"/>
        <charset val="134"/>
      </rPr>
      <t>300</t>
    </r>
    <r>
      <rPr>
        <sz val="16"/>
        <rFont val="方正仿宋_GBK"/>
        <charset val="134"/>
      </rPr>
      <t>亩。</t>
    </r>
  </si>
  <si>
    <r>
      <rPr>
        <sz val="16"/>
        <rFont val="方正仿宋_GBK"/>
        <charset val="134"/>
      </rPr>
      <t>通过项目实施，推动我街道中药材产业发展有序进行，推进产业类型升级；持续巩固脱贫攻坚成果；市场主体流转农户土地</t>
    </r>
    <r>
      <rPr>
        <sz val="16"/>
        <rFont val="Times New Roman"/>
        <charset val="134"/>
      </rPr>
      <t>300</t>
    </r>
    <r>
      <rPr>
        <sz val="16"/>
        <rFont val="方正仿宋_GBK"/>
        <charset val="134"/>
      </rPr>
      <t>亩种植独活等中药材带动</t>
    </r>
    <r>
      <rPr>
        <sz val="16"/>
        <rFont val="Times New Roman"/>
        <charset val="134"/>
      </rPr>
      <t>10</t>
    </r>
    <r>
      <rPr>
        <sz val="16"/>
        <rFont val="方正仿宋_GBK"/>
        <charset val="134"/>
      </rPr>
      <t>人左右务工增收约</t>
    </r>
    <r>
      <rPr>
        <sz val="16"/>
        <rFont val="Times New Roman"/>
        <charset val="134"/>
      </rPr>
      <t>2000</t>
    </r>
    <r>
      <rPr>
        <sz val="16"/>
        <rFont val="方正仿宋_GBK"/>
        <charset val="134"/>
      </rPr>
      <t>元</t>
    </r>
    <r>
      <rPr>
        <sz val="16"/>
        <rFont val="Times New Roman"/>
        <charset val="134"/>
      </rPr>
      <t>/</t>
    </r>
    <r>
      <rPr>
        <sz val="16"/>
        <rFont val="方正仿宋_GBK"/>
        <charset val="134"/>
      </rPr>
      <t>人。</t>
    </r>
  </si>
  <si>
    <r>
      <rPr>
        <sz val="16"/>
        <rFont val="方正仿宋_GBK"/>
        <charset val="134"/>
      </rPr>
      <t>一、群众参与</t>
    </r>
    <r>
      <rPr>
        <sz val="16"/>
        <rFont val="Times New Roman"/>
        <charset val="134"/>
      </rPr>
      <t>:20</t>
    </r>
    <r>
      <rPr>
        <sz val="16"/>
        <rFont val="方正仿宋_GBK"/>
        <charset val="134"/>
      </rPr>
      <t>余人参与前期项目确定会议、决议，</t>
    </r>
    <r>
      <rPr>
        <sz val="16"/>
        <rFont val="Times New Roman"/>
        <charset val="134"/>
      </rPr>
      <t>15</t>
    </r>
    <r>
      <rPr>
        <sz val="16"/>
        <rFont val="方正仿宋_GBK"/>
        <charset val="134"/>
      </rPr>
      <t>人参与入库项目的选择，</t>
    </r>
    <r>
      <rPr>
        <sz val="16"/>
        <rFont val="Times New Roman"/>
        <charset val="134"/>
      </rPr>
      <t>3</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提供就业岗位</t>
    </r>
    <r>
      <rPr>
        <sz val="16"/>
        <rFont val="Times New Roman"/>
        <charset val="134"/>
      </rPr>
      <t>10</t>
    </r>
    <r>
      <rPr>
        <sz val="16"/>
        <rFont val="方正仿宋_GBK"/>
        <charset val="134"/>
      </rPr>
      <t>个，增加工资性收入</t>
    </r>
    <r>
      <rPr>
        <sz val="16"/>
        <rFont val="Times New Roman"/>
        <charset val="134"/>
      </rPr>
      <t>2000</t>
    </r>
    <r>
      <rPr>
        <sz val="16"/>
        <rFont val="方正仿宋_GBK"/>
        <charset val="134"/>
      </rPr>
      <t>元</t>
    </r>
    <r>
      <rPr>
        <sz val="16"/>
        <rFont val="Times New Roman"/>
        <charset val="134"/>
      </rPr>
      <t>/</t>
    </r>
    <r>
      <rPr>
        <sz val="16"/>
        <rFont val="方正仿宋_GBK"/>
        <charset val="134"/>
      </rPr>
      <t>人</t>
    </r>
    <r>
      <rPr>
        <sz val="16"/>
        <rFont val="Times New Roman"/>
        <charset val="134"/>
      </rPr>
      <t xml:space="preserve"> •</t>
    </r>
    <r>
      <rPr>
        <sz val="16"/>
        <rFont val="方正仿宋_GBK"/>
        <charset val="134"/>
      </rPr>
      <t>年。</t>
    </r>
    <r>
      <rPr>
        <sz val="16"/>
        <rFont val="Times New Roman"/>
        <charset val="134"/>
      </rPr>
      <t xml:space="preserve">
2.</t>
    </r>
    <r>
      <rPr>
        <sz val="16"/>
        <rFont val="方正仿宋_GBK"/>
        <charset val="134"/>
      </rPr>
      <t>流转</t>
    </r>
    <r>
      <rPr>
        <sz val="16"/>
        <rFont val="Times New Roman"/>
        <charset val="134"/>
      </rPr>
      <t>26</t>
    </r>
    <r>
      <rPr>
        <sz val="16"/>
        <rFont val="方正仿宋_GBK"/>
        <charset val="134"/>
      </rPr>
      <t>户</t>
    </r>
    <r>
      <rPr>
        <sz val="16"/>
        <rFont val="Times New Roman"/>
        <charset val="134"/>
      </rPr>
      <t>300</t>
    </r>
    <r>
      <rPr>
        <sz val="16"/>
        <rFont val="方正仿宋_GBK"/>
        <charset val="134"/>
      </rPr>
      <t>亩土地，增加流转性收入</t>
    </r>
    <r>
      <rPr>
        <sz val="16"/>
        <rFont val="Times New Roman"/>
        <charset val="134"/>
      </rPr>
      <t>500</t>
    </r>
    <r>
      <rPr>
        <sz val="16"/>
        <rFont val="方正仿宋_GBK"/>
        <charset val="134"/>
      </rPr>
      <t>元</t>
    </r>
    <r>
      <rPr>
        <sz val="16"/>
        <rFont val="Times New Roman"/>
        <charset val="134"/>
      </rPr>
      <t>/</t>
    </r>
    <r>
      <rPr>
        <sz val="16"/>
        <rFont val="方正仿宋_GBK"/>
        <charset val="134"/>
      </rPr>
      <t>亩</t>
    </r>
    <r>
      <rPr>
        <sz val="16"/>
        <rFont val="Times New Roman"/>
        <charset val="134"/>
      </rPr>
      <t xml:space="preserve"> •</t>
    </r>
    <r>
      <rPr>
        <sz val="16"/>
        <rFont val="方正仿宋_GBK"/>
        <charset val="134"/>
      </rPr>
      <t>年。</t>
    </r>
  </si>
  <si>
    <r>
      <rPr>
        <sz val="16"/>
        <rFont val="方正仿宋_GBK"/>
        <charset val="134"/>
      </rPr>
      <t>市场主体流转农户土地</t>
    </r>
    <r>
      <rPr>
        <sz val="16"/>
        <rFont val="Times New Roman"/>
        <charset val="134"/>
      </rPr>
      <t>300</t>
    </r>
    <r>
      <rPr>
        <sz val="16"/>
        <rFont val="方正仿宋_GBK"/>
        <charset val="134"/>
      </rPr>
      <t>亩种植独活等中药材带动</t>
    </r>
    <r>
      <rPr>
        <sz val="16"/>
        <rFont val="Times New Roman"/>
        <charset val="134"/>
      </rPr>
      <t>10</t>
    </r>
    <r>
      <rPr>
        <sz val="16"/>
        <rFont val="方正仿宋_GBK"/>
        <charset val="134"/>
      </rPr>
      <t>人左右务工增收约</t>
    </r>
    <r>
      <rPr>
        <sz val="16"/>
        <rFont val="Times New Roman"/>
        <charset val="134"/>
      </rPr>
      <t>2000</t>
    </r>
    <r>
      <rPr>
        <sz val="16"/>
        <rFont val="方正仿宋_GBK"/>
        <charset val="134"/>
      </rPr>
      <t>元</t>
    </r>
    <r>
      <rPr>
        <sz val="16"/>
        <rFont val="Times New Roman"/>
        <charset val="134"/>
      </rPr>
      <t>/</t>
    </r>
    <r>
      <rPr>
        <sz val="16"/>
        <rFont val="方正仿宋_GBK"/>
        <charset val="134"/>
      </rPr>
      <t>人</t>
    </r>
  </si>
  <si>
    <r>
      <rPr>
        <sz val="16"/>
        <rFont val="方正仿宋_GBK"/>
        <charset val="134"/>
      </rPr>
      <t>种植独活等中药材</t>
    </r>
    <r>
      <rPr>
        <sz val="16"/>
        <rFont val="Times New Roman"/>
        <charset val="134"/>
      </rPr>
      <t>300</t>
    </r>
    <r>
      <rPr>
        <sz val="16"/>
        <rFont val="方正仿宋_GBK"/>
        <charset val="134"/>
      </rPr>
      <t>亩</t>
    </r>
  </si>
  <si>
    <r>
      <rPr>
        <sz val="16"/>
        <rFont val="方正仿宋_GBK"/>
        <charset val="134"/>
      </rPr>
      <t>带动</t>
    </r>
    <r>
      <rPr>
        <sz val="16"/>
        <rFont val="Times New Roman"/>
        <charset val="134"/>
      </rPr>
      <t>10</t>
    </r>
    <r>
      <rPr>
        <sz val="16"/>
        <rFont val="方正仿宋_GBK"/>
        <charset val="134"/>
      </rPr>
      <t>户农户务工及流转农户</t>
    </r>
    <r>
      <rPr>
        <sz val="16"/>
        <rFont val="Times New Roman"/>
        <charset val="134"/>
      </rPr>
      <t>300</t>
    </r>
    <r>
      <rPr>
        <sz val="16"/>
        <rFont val="方正仿宋_GBK"/>
        <charset val="134"/>
      </rPr>
      <t>亩土地土地流转费</t>
    </r>
    <r>
      <rPr>
        <sz val="16"/>
        <rFont val="Times New Roman"/>
        <charset val="134"/>
      </rPr>
      <t>15</t>
    </r>
    <r>
      <rPr>
        <sz val="16"/>
        <rFont val="方正仿宋_GBK"/>
        <charset val="134"/>
      </rPr>
      <t>万元。</t>
    </r>
  </si>
  <si>
    <t>采取订单模式生产，为打造航空茶厂康养基地打下基础</t>
  </si>
  <si>
    <t>廖翼蔓</t>
  </si>
  <si>
    <r>
      <rPr>
        <sz val="16"/>
        <rFont val="方正仿宋_GBK"/>
        <charset val="134"/>
      </rPr>
      <t>城口县</t>
    </r>
    <r>
      <rPr>
        <sz val="16"/>
        <rFont val="Times New Roman"/>
        <charset val="134"/>
      </rPr>
      <t>2024</t>
    </r>
    <r>
      <rPr>
        <sz val="16"/>
        <rFont val="方正仿宋_GBK"/>
        <charset val="134"/>
      </rPr>
      <t>年复兴街道阳坪村中药材种植项目</t>
    </r>
  </si>
  <si>
    <r>
      <rPr>
        <sz val="16"/>
        <rFont val="方正仿宋_GBK"/>
        <charset val="134"/>
      </rPr>
      <t>阳坪村</t>
    </r>
    <r>
      <rPr>
        <sz val="16"/>
        <rFont val="Times New Roman"/>
        <charset val="134"/>
      </rPr>
      <t>7</t>
    </r>
    <r>
      <rPr>
        <sz val="16"/>
        <rFont val="方正仿宋_GBK"/>
        <charset val="134"/>
      </rPr>
      <t>、</t>
    </r>
    <r>
      <rPr>
        <sz val="16"/>
        <rFont val="Times New Roman"/>
        <charset val="134"/>
      </rPr>
      <t>8</t>
    </r>
    <r>
      <rPr>
        <sz val="16"/>
        <rFont val="方正仿宋_GBK"/>
        <charset val="134"/>
      </rPr>
      <t>、</t>
    </r>
    <r>
      <rPr>
        <sz val="16"/>
        <rFont val="Times New Roman"/>
        <charset val="134"/>
      </rPr>
      <t>9</t>
    </r>
    <r>
      <rPr>
        <sz val="16"/>
        <rFont val="方正仿宋_GBK"/>
        <charset val="134"/>
      </rPr>
      <t>社种植中药材独活</t>
    </r>
    <r>
      <rPr>
        <sz val="16"/>
        <rFont val="Times New Roman"/>
        <charset val="134"/>
      </rPr>
      <t>200</t>
    </r>
    <r>
      <rPr>
        <sz val="16"/>
        <rFont val="方正仿宋_GBK"/>
        <charset val="134"/>
      </rPr>
      <t>亩，按照</t>
    </r>
    <r>
      <rPr>
        <sz val="16"/>
        <rFont val="Times New Roman"/>
        <charset val="134"/>
      </rPr>
      <t>600</t>
    </r>
    <r>
      <rPr>
        <sz val="16"/>
        <rFont val="方正仿宋_GBK"/>
        <charset val="134"/>
      </rPr>
      <t>元</t>
    </r>
    <r>
      <rPr>
        <sz val="16"/>
        <rFont val="Times New Roman"/>
        <charset val="134"/>
      </rPr>
      <t>/</t>
    </r>
    <r>
      <rPr>
        <sz val="16"/>
        <rFont val="方正仿宋_GBK"/>
        <charset val="134"/>
      </rPr>
      <t>亩的标准据实予以补助。</t>
    </r>
  </si>
  <si>
    <r>
      <rPr>
        <sz val="16"/>
        <rFont val="方正仿宋_GBK"/>
        <charset val="134"/>
      </rPr>
      <t>复兴街道阳坪村</t>
    </r>
    <r>
      <rPr>
        <sz val="16"/>
        <rFont val="Times New Roman"/>
        <charset val="134"/>
      </rPr>
      <t>7</t>
    </r>
    <r>
      <rPr>
        <sz val="16"/>
        <rFont val="方正仿宋_GBK"/>
        <charset val="134"/>
      </rPr>
      <t>、</t>
    </r>
    <r>
      <rPr>
        <sz val="16"/>
        <rFont val="Times New Roman"/>
        <charset val="134"/>
      </rPr>
      <t>8</t>
    </r>
    <r>
      <rPr>
        <sz val="16"/>
        <rFont val="方正仿宋_GBK"/>
        <charset val="134"/>
      </rPr>
      <t>、</t>
    </r>
    <r>
      <rPr>
        <sz val="16"/>
        <rFont val="Times New Roman"/>
        <charset val="134"/>
      </rPr>
      <t>9</t>
    </r>
    <r>
      <rPr>
        <sz val="16"/>
        <rFont val="方正仿宋_GBK"/>
        <charset val="134"/>
      </rPr>
      <t>社</t>
    </r>
  </si>
  <si>
    <r>
      <rPr>
        <sz val="16"/>
        <rFont val="方正仿宋_GBK"/>
        <charset val="134"/>
      </rPr>
      <t>项目实施可带动</t>
    </r>
    <r>
      <rPr>
        <sz val="16"/>
        <rFont val="Times New Roman"/>
        <charset val="134"/>
      </rPr>
      <t>36</t>
    </r>
    <r>
      <rPr>
        <sz val="16"/>
        <rFont val="方正仿宋_GBK"/>
        <charset val="134"/>
      </rPr>
      <t>户种植区农户务工，增加务工收入</t>
    </r>
    <r>
      <rPr>
        <sz val="16"/>
        <rFont val="Times New Roman"/>
        <charset val="134"/>
      </rPr>
      <t>1000-2000</t>
    </r>
    <r>
      <rPr>
        <sz val="16"/>
        <rFont val="方正仿宋_GBK"/>
        <charset val="134"/>
      </rPr>
      <t>元，出租土地年租金平均</t>
    </r>
    <r>
      <rPr>
        <sz val="16"/>
        <rFont val="Times New Roman"/>
        <charset val="134"/>
      </rPr>
      <t>1500</t>
    </r>
    <r>
      <rPr>
        <sz val="16"/>
        <rFont val="方正仿宋_GBK"/>
        <charset val="134"/>
      </rPr>
      <t>元。</t>
    </r>
  </si>
  <si>
    <r>
      <rPr>
        <sz val="16"/>
        <rFont val="Times New Roman"/>
        <charset val="134"/>
      </rPr>
      <t>1.</t>
    </r>
    <r>
      <rPr>
        <sz val="16"/>
        <rFont val="方正仿宋_GBK"/>
        <charset val="134"/>
      </rPr>
      <t>群众参与：</t>
    </r>
    <r>
      <rPr>
        <sz val="16"/>
        <rFont val="Times New Roman"/>
        <charset val="134"/>
      </rPr>
      <t>25</t>
    </r>
    <r>
      <rPr>
        <sz val="16"/>
        <rFont val="方正仿宋_GBK"/>
        <charset val="134"/>
      </rPr>
      <t>人参与前期项目确定讨论申报会议、决议，</t>
    </r>
    <r>
      <rPr>
        <sz val="16"/>
        <rFont val="Times New Roman"/>
        <charset val="134"/>
      </rPr>
      <t>12</t>
    </r>
    <r>
      <rPr>
        <sz val="16"/>
        <rFont val="方正仿宋_GBK"/>
        <charset val="134"/>
      </rPr>
      <t>人参与入库项目的选择，</t>
    </r>
    <r>
      <rPr>
        <sz val="16"/>
        <rFont val="Times New Roman"/>
        <charset val="134"/>
      </rPr>
      <t>6</t>
    </r>
    <r>
      <rPr>
        <sz val="16"/>
        <rFont val="方正仿宋_GBK"/>
        <charset val="134"/>
      </rPr>
      <t>人参与项目实施过程中施工质量和资金使用的监督等。</t>
    </r>
    <r>
      <rPr>
        <sz val="16"/>
        <rFont val="Times New Roman"/>
        <charset val="134"/>
      </rPr>
      <t xml:space="preserve">
2.</t>
    </r>
    <r>
      <rPr>
        <sz val="16"/>
        <rFont val="方正仿宋_GBK"/>
        <charset val="134"/>
      </rPr>
      <t>利益机制：通过新建产业路，带动脱贫户</t>
    </r>
    <r>
      <rPr>
        <sz val="16"/>
        <rFont val="Times New Roman"/>
        <charset val="134"/>
      </rPr>
      <t>32</t>
    </r>
    <r>
      <rPr>
        <sz val="16"/>
        <rFont val="方正仿宋_GBK"/>
        <charset val="134"/>
      </rPr>
      <t>户</t>
    </r>
    <r>
      <rPr>
        <sz val="16"/>
        <rFont val="Times New Roman"/>
        <charset val="134"/>
      </rPr>
      <t>92</t>
    </r>
    <r>
      <rPr>
        <sz val="16"/>
        <rFont val="方正仿宋_GBK"/>
        <charset val="134"/>
      </rPr>
      <t>人农户户均年产业增收</t>
    </r>
    <r>
      <rPr>
        <sz val="16"/>
        <rFont val="Times New Roman"/>
        <charset val="134"/>
      </rPr>
      <t>1500-2000</t>
    </r>
    <r>
      <rPr>
        <sz val="16"/>
        <rFont val="方正仿宋_GBK"/>
        <charset val="134"/>
      </rPr>
      <t>元。</t>
    </r>
  </si>
  <si>
    <r>
      <rPr>
        <sz val="16"/>
        <rFont val="方正仿宋_GBK"/>
        <charset val="134"/>
      </rPr>
      <t>种植独活</t>
    </r>
    <r>
      <rPr>
        <sz val="16"/>
        <rFont val="Times New Roman"/>
        <charset val="134"/>
      </rPr>
      <t>200</t>
    </r>
    <r>
      <rPr>
        <sz val="16"/>
        <rFont val="方正仿宋_GBK"/>
        <charset val="134"/>
      </rPr>
      <t>亩。</t>
    </r>
  </si>
  <si>
    <r>
      <rPr>
        <sz val="16"/>
        <rFont val="方正仿宋_GBK"/>
        <charset val="134"/>
      </rPr>
      <t>项目投资成本</t>
    </r>
    <r>
      <rPr>
        <sz val="16"/>
        <rFont val="Times New Roman"/>
        <charset val="134"/>
      </rPr>
      <t>12</t>
    </r>
    <r>
      <rPr>
        <sz val="16"/>
        <rFont val="方正仿宋_GBK"/>
        <charset val="134"/>
      </rPr>
      <t>万元</t>
    </r>
  </si>
  <si>
    <r>
      <rPr>
        <sz val="16"/>
        <rFont val="Times New Roman"/>
        <charset val="134"/>
      </rPr>
      <t>32</t>
    </r>
    <r>
      <rPr>
        <sz val="16"/>
        <rFont val="方正仿宋_GBK"/>
        <charset val="134"/>
      </rPr>
      <t>户</t>
    </r>
    <r>
      <rPr>
        <sz val="16"/>
        <rFont val="Times New Roman"/>
        <charset val="134"/>
      </rPr>
      <t>128</t>
    </r>
    <r>
      <rPr>
        <sz val="16"/>
        <rFont val="方正仿宋_GBK"/>
        <charset val="134"/>
      </rPr>
      <t>名脱贫人口受益</t>
    </r>
  </si>
  <si>
    <r>
      <rPr>
        <sz val="16"/>
        <rFont val="Times New Roman"/>
        <charset val="134"/>
      </rPr>
      <t>36</t>
    </r>
    <r>
      <rPr>
        <sz val="16"/>
        <rFont val="方正仿宋_GBK"/>
        <charset val="134"/>
      </rPr>
      <t>户</t>
    </r>
    <r>
      <rPr>
        <sz val="16"/>
        <rFont val="Times New Roman"/>
        <charset val="134"/>
      </rPr>
      <t>114</t>
    </r>
    <r>
      <rPr>
        <sz val="16"/>
        <rFont val="方正仿宋_GBK"/>
        <charset val="134"/>
      </rPr>
      <t>人</t>
    </r>
  </si>
  <si>
    <r>
      <rPr>
        <sz val="16"/>
        <rFont val="Times New Roman"/>
        <charset val="134"/>
      </rPr>
      <t>32</t>
    </r>
    <r>
      <rPr>
        <sz val="16"/>
        <rFont val="方正仿宋_GBK"/>
        <charset val="134"/>
      </rPr>
      <t>户</t>
    </r>
    <r>
      <rPr>
        <sz val="16"/>
        <rFont val="Times New Roman"/>
        <charset val="134"/>
      </rPr>
      <t>92</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</si>
  <si>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年修齐镇中药材补助项目</t>
    </r>
  </si>
  <si>
    <t>种养殖基地</t>
  </si>
  <si>
    <r>
      <rPr>
        <sz val="16"/>
        <rFont val="方正仿宋_GBK"/>
        <charset val="134"/>
      </rPr>
      <t>种植中药材产业（独活</t>
    </r>
    <r>
      <rPr>
        <sz val="16"/>
        <rFont val="Times New Roman"/>
        <charset val="134"/>
      </rPr>
      <t>800</t>
    </r>
    <r>
      <rPr>
        <sz val="16"/>
        <rFont val="方正仿宋_GBK"/>
        <charset val="134"/>
      </rPr>
      <t>亩、天麻</t>
    </r>
    <r>
      <rPr>
        <sz val="16"/>
        <rFont val="Times New Roman"/>
        <charset val="134"/>
      </rPr>
      <t>100</t>
    </r>
    <r>
      <rPr>
        <sz val="16"/>
        <rFont val="方正仿宋_GBK"/>
        <charset val="134"/>
      </rPr>
      <t>亩、大黄</t>
    </r>
    <r>
      <rPr>
        <sz val="16"/>
        <rFont val="Times New Roman"/>
        <charset val="134"/>
      </rPr>
      <t>130</t>
    </r>
    <r>
      <rPr>
        <sz val="16"/>
        <rFont val="方正仿宋_GBK"/>
        <charset val="134"/>
      </rPr>
      <t>亩）、专业合作社、企业等新型农业企业主体进行补助。</t>
    </r>
  </si>
  <si>
    <r>
      <rPr>
        <sz val="16"/>
        <rFont val="方正仿宋_GBK"/>
        <charset val="134"/>
      </rPr>
      <t>通过项目实施，可以带动</t>
    </r>
    <r>
      <rPr>
        <sz val="16"/>
        <rFont val="Times New Roman"/>
        <charset val="134"/>
      </rPr>
      <t>30</t>
    </r>
    <r>
      <rPr>
        <sz val="16"/>
        <rFont val="方正仿宋_GBK"/>
        <charset val="134"/>
      </rPr>
      <t>余户农户务工，年人均纯收入增加</t>
    </r>
    <r>
      <rPr>
        <sz val="16"/>
        <rFont val="Times New Roman"/>
        <charset val="134"/>
      </rPr>
      <t>2000</t>
    </r>
    <r>
      <rPr>
        <sz val="16"/>
        <rFont val="方正仿宋_GBK"/>
        <charset val="134"/>
      </rPr>
      <t>余元，增加集体经济组织收入，全力打造大巴山药谷，持续巩固脱贫攻坚成果，受益群众</t>
    </r>
    <r>
      <rPr>
        <sz val="16"/>
        <rFont val="Times New Roman"/>
        <charset val="134"/>
      </rPr>
      <t>100</t>
    </r>
    <r>
      <rPr>
        <sz val="16"/>
        <rFont val="方正仿宋_GBK"/>
        <charset val="134"/>
      </rPr>
      <t>人，其中脱贫人口</t>
    </r>
    <r>
      <rPr>
        <sz val="16"/>
        <rFont val="Times New Roman"/>
        <charset val="134"/>
      </rPr>
      <t>20</t>
    </r>
    <r>
      <rPr>
        <sz val="16"/>
        <rFont val="方正仿宋_GBK"/>
        <charset val="134"/>
      </rPr>
      <t>人，监测对象</t>
    </r>
    <r>
      <rPr>
        <sz val="16"/>
        <rFont val="Times New Roman"/>
        <charset val="134"/>
      </rPr>
      <t>40</t>
    </r>
    <r>
      <rPr>
        <sz val="16"/>
        <rFont val="方正仿宋_GBK"/>
        <charset val="134"/>
      </rPr>
      <t>人</t>
    </r>
  </si>
  <si>
    <r>
      <rPr>
        <sz val="16"/>
        <rFont val="方正仿宋_GBK"/>
        <charset val="134"/>
      </rPr>
      <t>一、群众参与</t>
    </r>
    <r>
      <rPr>
        <sz val="16"/>
        <rFont val="Times New Roman"/>
        <charset val="134"/>
      </rPr>
      <t>:20</t>
    </r>
    <r>
      <rPr>
        <sz val="16"/>
        <rFont val="方正仿宋_GBK"/>
        <charset val="134"/>
      </rPr>
      <t>人参与前期项目确定会议、决议，</t>
    </r>
    <r>
      <rPr>
        <sz val="16"/>
        <rFont val="Times New Roman"/>
        <charset val="134"/>
      </rPr>
      <t>20</t>
    </r>
    <r>
      <rPr>
        <sz val="16"/>
        <rFont val="方正仿宋_GBK"/>
        <charset val="134"/>
      </rPr>
      <t>人参与入库项目的选择，</t>
    </r>
    <r>
      <rPr>
        <sz val="16"/>
        <rFont val="Times New Roman"/>
        <charset val="134"/>
      </rPr>
      <t>3</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t>
    </r>
    <r>
      <rPr>
        <sz val="16"/>
        <rFont val="方正仿宋_GBK"/>
        <charset val="134"/>
      </rPr>
      <t>可以带动</t>
    </r>
    <r>
      <rPr>
        <sz val="16"/>
        <rFont val="Times New Roman"/>
        <charset val="134"/>
      </rPr>
      <t>30</t>
    </r>
    <r>
      <rPr>
        <sz val="16"/>
        <rFont val="方正仿宋_GBK"/>
        <charset val="134"/>
      </rPr>
      <t>余户农户务工，年人均纯收入增加</t>
    </r>
    <r>
      <rPr>
        <sz val="16"/>
        <rFont val="Times New Roman"/>
        <charset val="134"/>
      </rPr>
      <t>2000</t>
    </r>
    <r>
      <rPr>
        <sz val="16"/>
        <rFont val="方正仿宋_GBK"/>
        <charset val="134"/>
      </rPr>
      <t>余元，</t>
    </r>
  </si>
  <si>
    <t>完成中药材补助项目</t>
  </si>
  <si>
    <r>
      <rPr>
        <sz val="16"/>
        <rFont val="方正仿宋_GBK"/>
        <charset val="134"/>
      </rPr>
      <t>种植中药材产业（独活</t>
    </r>
    <r>
      <rPr>
        <sz val="16"/>
        <rFont val="Times New Roman"/>
        <charset val="134"/>
      </rPr>
      <t>800</t>
    </r>
    <r>
      <rPr>
        <sz val="16"/>
        <rFont val="方正仿宋_GBK"/>
        <charset val="134"/>
      </rPr>
      <t>亩、天麻</t>
    </r>
    <r>
      <rPr>
        <sz val="16"/>
        <rFont val="Times New Roman"/>
        <charset val="134"/>
      </rPr>
      <t>100</t>
    </r>
    <r>
      <rPr>
        <sz val="16"/>
        <rFont val="方正仿宋_GBK"/>
        <charset val="134"/>
      </rPr>
      <t>亩）、专业合作社、企业等新型农业企业主体进行补助。</t>
    </r>
  </si>
  <si>
    <t>周边群众可参与务工增收，增加农户产业收入。</t>
  </si>
  <si>
    <r>
      <rPr>
        <sz val="16"/>
        <rFont val="方正仿宋_GBK"/>
        <charset val="134"/>
      </rPr>
      <t>城口县</t>
    </r>
    <r>
      <rPr>
        <sz val="16"/>
        <rFont val="Times New Roman"/>
        <charset val="134"/>
      </rPr>
      <t>2024</t>
    </r>
    <r>
      <rPr>
        <sz val="16"/>
        <rFont val="方正仿宋_GBK"/>
        <charset val="134"/>
      </rPr>
      <t>年高观镇中药材产业示范提升项目</t>
    </r>
  </si>
  <si>
    <r>
      <rPr>
        <sz val="16"/>
        <rFont val="方正仿宋_GBK"/>
        <charset val="134"/>
      </rPr>
      <t>对高观镇规范化连片种植的独活、大黄、天麻等</t>
    </r>
    <r>
      <rPr>
        <sz val="16"/>
        <rFont val="Times New Roman"/>
        <charset val="134"/>
      </rPr>
      <t>500</t>
    </r>
    <r>
      <rPr>
        <sz val="16"/>
        <rFont val="方正仿宋_GBK"/>
        <charset val="134"/>
      </rPr>
      <t>余亩中药材的新型农业经营主体进行生产发展环节的补助，补助标准遵照县级主管部门印发的实施方案为准。</t>
    </r>
  </si>
  <si>
    <r>
      <rPr>
        <sz val="16"/>
        <rFont val="方正仿宋_GBK"/>
        <charset val="134"/>
      </rPr>
      <t>带动农户发展中药材产业</t>
    </r>
    <r>
      <rPr>
        <sz val="16"/>
        <rFont val="Times New Roman"/>
        <charset val="134"/>
      </rPr>
      <t>500</t>
    </r>
    <r>
      <rPr>
        <sz val="16"/>
        <rFont val="方正仿宋_GBK"/>
        <charset val="134"/>
      </rPr>
      <t>余亩，受益农户</t>
    </r>
    <r>
      <rPr>
        <sz val="16"/>
        <rFont val="Times New Roman"/>
        <charset val="134"/>
      </rPr>
      <t>100</t>
    </r>
    <r>
      <rPr>
        <sz val="16"/>
        <rFont val="方正仿宋_GBK"/>
        <charset val="134"/>
      </rPr>
      <t>户</t>
    </r>
    <r>
      <rPr>
        <sz val="16"/>
        <rFont val="Times New Roman"/>
        <charset val="134"/>
      </rPr>
      <t>300</t>
    </r>
    <r>
      <rPr>
        <sz val="16"/>
        <rFont val="方正仿宋_GBK"/>
        <charset val="134"/>
      </rPr>
      <t>人，其中脱贫户</t>
    </r>
    <r>
      <rPr>
        <sz val="16"/>
        <rFont val="Times New Roman"/>
        <charset val="134"/>
      </rPr>
      <t>20</t>
    </r>
    <r>
      <rPr>
        <sz val="16"/>
        <rFont val="方正仿宋_GBK"/>
        <charset val="134"/>
      </rPr>
      <t>户</t>
    </r>
    <r>
      <rPr>
        <sz val="16"/>
        <rFont val="Times New Roman"/>
        <charset val="134"/>
      </rPr>
      <t>35</t>
    </r>
    <r>
      <rPr>
        <sz val="16"/>
        <rFont val="方正仿宋_GBK"/>
        <charset val="134"/>
      </rPr>
      <t>人。</t>
    </r>
  </si>
  <si>
    <r>
      <rPr>
        <sz val="16"/>
        <rFont val="方正仿宋_GBK"/>
        <charset val="134"/>
      </rPr>
      <t>一、群众参与</t>
    </r>
    <r>
      <rPr>
        <sz val="16"/>
        <rFont val="Times New Roman"/>
        <charset val="134"/>
      </rPr>
      <t>:25</t>
    </r>
    <r>
      <rPr>
        <sz val="16"/>
        <rFont val="方正仿宋_GBK"/>
        <charset val="134"/>
      </rPr>
      <t>人参与前期项目确定会议、决议，</t>
    </r>
    <r>
      <rPr>
        <sz val="16"/>
        <rFont val="Times New Roman"/>
        <charset val="134"/>
      </rPr>
      <t>25</t>
    </r>
    <r>
      <rPr>
        <sz val="16"/>
        <rFont val="方正仿宋_GBK"/>
        <charset val="134"/>
      </rPr>
      <t>人参与入库项目的选择，</t>
    </r>
    <r>
      <rPr>
        <sz val="16"/>
        <rFont val="Times New Roman"/>
        <charset val="134"/>
      </rPr>
      <t>3</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二、利益联结机制：直补到户。</t>
    </r>
  </si>
  <si>
    <r>
      <rPr>
        <sz val="16"/>
        <rFont val="方正仿宋_GBK"/>
        <charset val="134"/>
      </rPr>
      <t>中药材产业扶持</t>
    </r>
    <r>
      <rPr>
        <sz val="16"/>
        <rFont val="Times New Roman"/>
        <charset val="134"/>
      </rPr>
      <t>500</t>
    </r>
    <r>
      <rPr>
        <sz val="16"/>
        <rFont val="方正仿宋_GBK"/>
        <charset val="134"/>
      </rPr>
      <t>亩</t>
    </r>
  </si>
  <si>
    <r>
      <rPr>
        <sz val="16"/>
        <rFont val="方正仿宋_GBK"/>
        <charset val="134"/>
      </rPr>
      <t>最高不超过</t>
    </r>
    <r>
      <rPr>
        <sz val="16"/>
        <rFont val="Times New Roman"/>
        <charset val="134"/>
      </rPr>
      <t>800</t>
    </r>
    <r>
      <rPr>
        <sz val="16"/>
        <rFont val="方正仿宋_GBK"/>
        <charset val="134"/>
      </rPr>
      <t>元</t>
    </r>
    <r>
      <rPr>
        <sz val="16"/>
        <rFont val="Times New Roman"/>
        <charset val="134"/>
      </rPr>
      <t>/</t>
    </r>
    <r>
      <rPr>
        <sz val="16"/>
        <rFont val="方正仿宋_GBK"/>
        <charset val="134"/>
      </rPr>
      <t>亩（按实际实施方案为准）</t>
    </r>
  </si>
  <si>
    <t>带动农户发展中药材产业，增加农户收入，具体补助标准参照县级中药材产业扶持办法中的规定。</t>
  </si>
  <si>
    <r>
      <rPr>
        <sz val="16"/>
        <rFont val="方正仿宋_GBK"/>
        <charset val="134"/>
      </rPr>
      <t>受益农户</t>
    </r>
    <r>
      <rPr>
        <sz val="16"/>
        <rFont val="Times New Roman"/>
        <charset val="134"/>
      </rPr>
      <t>100</t>
    </r>
    <r>
      <rPr>
        <sz val="16"/>
        <rFont val="方正仿宋_GBK"/>
        <charset val="134"/>
      </rPr>
      <t>户</t>
    </r>
    <r>
      <rPr>
        <sz val="16"/>
        <rFont val="Times New Roman"/>
        <charset val="134"/>
      </rPr>
      <t>300</t>
    </r>
    <r>
      <rPr>
        <sz val="16"/>
        <rFont val="方正仿宋_GBK"/>
        <charset val="134"/>
      </rPr>
      <t>人，其中脱贫户</t>
    </r>
    <r>
      <rPr>
        <sz val="16"/>
        <rFont val="Times New Roman"/>
        <charset val="134"/>
      </rPr>
      <t>20</t>
    </r>
    <r>
      <rPr>
        <sz val="16"/>
        <rFont val="方正仿宋_GBK"/>
        <charset val="134"/>
      </rPr>
      <t>户</t>
    </r>
    <r>
      <rPr>
        <sz val="16"/>
        <rFont val="Times New Roman"/>
        <charset val="134"/>
      </rPr>
      <t>35</t>
    </r>
    <r>
      <rPr>
        <sz val="16"/>
        <rFont val="方正仿宋_GBK"/>
        <charset val="134"/>
      </rPr>
      <t>人。</t>
    </r>
  </si>
  <si>
    <r>
      <rPr>
        <sz val="16"/>
        <rFont val="方正仿宋_GBK"/>
        <charset val="134"/>
      </rPr>
      <t>项目完成后正常运行率</t>
    </r>
    <r>
      <rPr>
        <sz val="16"/>
        <rFont val="Times New Roman"/>
        <charset val="134"/>
      </rPr>
      <t>100%</t>
    </r>
  </si>
  <si>
    <r>
      <rPr>
        <sz val="16"/>
        <rFont val="方正仿宋_GBK"/>
        <charset val="134"/>
      </rPr>
      <t>受益群众满意度</t>
    </r>
    <r>
      <rPr>
        <sz val="16"/>
        <rFont val="Times New Roman"/>
        <charset val="134"/>
      </rPr>
      <t>90%</t>
    </r>
    <r>
      <rPr>
        <sz val="16"/>
        <rFont val="方正仿宋_GBK"/>
        <charset val="134"/>
      </rPr>
      <t>以上</t>
    </r>
  </si>
  <si>
    <r>
      <rPr>
        <sz val="16"/>
        <rFont val="方正仿宋_GBK"/>
        <charset val="134"/>
      </rPr>
      <t>城口县</t>
    </r>
    <r>
      <rPr>
        <sz val="16"/>
        <rFont val="Times New Roman"/>
        <charset val="134"/>
      </rPr>
      <t>2024</t>
    </r>
    <r>
      <rPr>
        <sz val="16"/>
        <rFont val="方正仿宋_GBK"/>
        <charset val="134"/>
      </rPr>
      <t>年庙坝镇中药材产业提升项目</t>
    </r>
  </si>
  <si>
    <r>
      <rPr>
        <sz val="16"/>
        <rFont val="方正仿宋_GBK"/>
        <charset val="134"/>
      </rPr>
      <t>鼓励全镇专业合作社发展中药材种植约</t>
    </r>
    <r>
      <rPr>
        <sz val="16"/>
        <rFont val="Times New Roman"/>
        <charset val="134"/>
      </rPr>
      <t>1500</t>
    </r>
    <r>
      <rPr>
        <sz val="16"/>
        <rFont val="方正仿宋_GBK"/>
        <charset val="134"/>
      </rPr>
      <t>亩</t>
    </r>
  </si>
  <si>
    <t>促进产业发展，扩大生种植规模。</t>
  </si>
  <si>
    <r>
      <rPr>
        <sz val="16"/>
        <rFont val="Times New Roman"/>
        <charset val="134"/>
      </rPr>
      <t>17</t>
    </r>
    <r>
      <rPr>
        <sz val="16"/>
        <rFont val="方正仿宋_GBK"/>
        <charset val="134"/>
      </rPr>
      <t>人参与前期项目确定会议、决议，</t>
    </r>
    <r>
      <rPr>
        <sz val="16"/>
        <rFont val="Times New Roman"/>
        <charset val="134"/>
      </rPr>
      <t>17</t>
    </r>
    <r>
      <rPr>
        <sz val="16"/>
        <rFont val="方正仿宋_GBK"/>
        <charset val="134"/>
      </rPr>
      <t>人参与入库项目的选择，</t>
    </r>
    <r>
      <rPr>
        <sz val="16"/>
        <rFont val="Times New Roman"/>
        <charset val="134"/>
      </rPr>
      <t>4</t>
    </r>
    <r>
      <rPr>
        <sz val="16"/>
        <rFont val="方正仿宋_GBK"/>
        <charset val="134"/>
      </rPr>
      <t>人参与项目实施过程中施工质量和资金使用的监督等。项目实施可带动</t>
    </r>
    <r>
      <rPr>
        <sz val="16"/>
        <rFont val="Times New Roman"/>
        <charset val="134"/>
      </rPr>
      <t>3000</t>
    </r>
    <r>
      <rPr>
        <sz val="16"/>
        <rFont val="方正仿宋_GBK"/>
        <charset val="134"/>
      </rPr>
      <t>名群众发展中药材</t>
    </r>
    <r>
      <rPr>
        <sz val="16"/>
        <rFont val="Times New Roman"/>
        <charset val="134"/>
      </rPr>
      <t>2000</t>
    </r>
    <r>
      <rPr>
        <sz val="16"/>
        <rFont val="方正仿宋_GBK"/>
        <charset val="134"/>
      </rPr>
      <t>余亩，其中脱贫户和监测对象</t>
    </r>
    <r>
      <rPr>
        <sz val="16"/>
        <rFont val="Times New Roman"/>
        <charset val="134"/>
      </rPr>
      <t>300</t>
    </r>
    <r>
      <rPr>
        <sz val="16"/>
        <rFont val="方正仿宋_GBK"/>
        <charset val="134"/>
      </rPr>
      <t>人，可实现年人均增收</t>
    </r>
    <r>
      <rPr>
        <sz val="16"/>
        <rFont val="Times New Roman"/>
        <charset val="134"/>
      </rPr>
      <t>1000</t>
    </r>
    <r>
      <rPr>
        <sz val="16"/>
        <rFont val="方正仿宋_GBK"/>
        <charset val="134"/>
      </rPr>
      <t>元。</t>
    </r>
  </si>
  <si>
    <r>
      <rPr>
        <sz val="16"/>
        <rFont val="方正仿宋_GBK"/>
        <charset val="134"/>
      </rPr>
      <t>种植中药材</t>
    </r>
    <r>
      <rPr>
        <sz val="16"/>
        <rFont val="Times New Roman"/>
        <charset val="134"/>
      </rPr>
      <t>1500</t>
    </r>
    <r>
      <rPr>
        <sz val="16"/>
        <rFont val="方正仿宋_GBK"/>
        <charset val="134"/>
      </rPr>
      <t>亩</t>
    </r>
  </si>
  <si>
    <r>
      <rPr>
        <sz val="16"/>
        <rFont val="方正仿宋_GBK"/>
        <charset val="134"/>
      </rPr>
      <t>预计</t>
    </r>
    <r>
      <rPr>
        <sz val="16"/>
        <rFont val="Times New Roman"/>
        <charset val="134"/>
      </rPr>
      <t>100</t>
    </r>
    <r>
      <rPr>
        <sz val="16"/>
        <rFont val="方正仿宋_GBK"/>
        <charset val="134"/>
      </rPr>
      <t>万</t>
    </r>
  </si>
  <si>
    <r>
      <rPr>
        <sz val="16"/>
        <rFont val="方正仿宋_GBK"/>
        <charset val="134"/>
      </rPr>
      <t>发展中药材促进专业合作社增收，同时让老百姓增收，增加就业岗位，务工群众每人每年收入增加</t>
    </r>
    <r>
      <rPr>
        <sz val="16"/>
        <rFont val="Times New Roman"/>
        <charset val="134"/>
      </rPr>
      <t>2</t>
    </r>
    <r>
      <rPr>
        <sz val="16"/>
        <rFont val="方正仿宋_GBK"/>
        <charset val="134"/>
      </rPr>
      <t>万元。</t>
    </r>
  </si>
  <si>
    <t>全村村民受益</t>
  </si>
  <si>
    <r>
      <rPr>
        <sz val="16"/>
        <rFont val="方正仿宋_GBK"/>
        <charset val="134"/>
      </rPr>
      <t>城口县坪坝镇</t>
    </r>
    <r>
      <rPr>
        <sz val="16"/>
        <rFont val="Times New Roman"/>
        <charset val="134"/>
      </rPr>
      <t>2024</t>
    </r>
    <r>
      <rPr>
        <sz val="16"/>
        <rFont val="方正仿宋_GBK"/>
        <charset val="134"/>
      </rPr>
      <t>年区域特色中药材种植项目</t>
    </r>
  </si>
  <si>
    <r>
      <rPr>
        <sz val="16"/>
        <rFont val="方正仿宋_GBK"/>
        <charset val="134"/>
      </rPr>
      <t>发展党参、黄柏种植</t>
    </r>
    <r>
      <rPr>
        <sz val="16"/>
        <rFont val="Times New Roman"/>
        <charset val="134"/>
      </rPr>
      <t>500</t>
    </r>
    <r>
      <rPr>
        <sz val="16"/>
        <rFont val="方正仿宋_GBK"/>
        <charset val="134"/>
      </rPr>
      <t>亩。</t>
    </r>
  </si>
  <si>
    <t>坪坝镇聚马村等</t>
  </si>
  <si>
    <r>
      <rPr>
        <sz val="16"/>
        <rFont val="方正仿宋_GBK"/>
        <charset val="134"/>
      </rPr>
      <t>通过发展党参、黄柏种植</t>
    </r>
    <r>
      <rPr>
        <sz val="16"/>
        <rFont val="Times New Roman"/>
        <charset val="134"/>
      </rPr>
      <t>500</t>
    </r>
    <r>
      <rPr>
        <sz val="16"/>
        <rFont val="方正仿宋_GBK"/>
        <charset val="134"/>
      </rPr>
      <t>亩，带动群众</t>
    </r>
    <r>
      <rPr>
        <sz val="16"/>
        <rFont val="Times New Roman"/>
        <charset val="134"/>
      </rPr>
      <t>60</t>
    </r>
    <r>
      <rPr>
        <sz val="16"/>
        <rFont val="方正仿宋_GBK"/>
        <charset val="134"/>
      </rPr>
      <t>余户增收</t>
    </r>
    <r>
      <rPr>
        <sz val="16"/>
        <rFont val="Times New Roman"/>
        <charset val="134"/>
      </rPr>
      <t>1000</t>
    </r>
    <r>
      <rPr>
        <sz val="16"/>
        <rFont val="方正仿宋_GBK"/>
        <charset val="134"/>
      </rPr>
      <t>余元。</t>
    </r>
  </si>
  <si>
    <r>
      <rPr>
        <sz val="16"/>
        <rFont val="方正仿宋_GBK"/>
        <charset val="134"/>
      </rPr>
      <t>一、群众参与</t>
    </r>
    <r>
      <rPr>
        <sz val="16"/>
        <rFont val="Times New Roman"/>
        <charset val="134"/>
      </rPr>
      <t>:10</t>
    </r>
    <r>
      <rPr>
        <sz val="16"/>
        <rFont val="方正仿宋_GBK"/>
        <charset val="134"/>
      </rPr>
      <t>人参与前期项目确定会议、决议，</t>
    </r>
    <r>
      <rPr>
        <sz val="16"/>
        <rFont val="Times New Roman"/>
        <charset val="134"/>
      </rPr>
      <t>20</t>
    </r>
    <r>
      <rPr>
        <sz val="16"/>
        <rFont val="方正仿宋_GBK"/>
        <charset val="134"/>
      </rPr>
      <t>余人参与入库项目的选择，</t>
    </r>
    <r>
      <rPr>
        <sz val="16"/>
        <rFont val="Times New Roman"/>
        <charset val="134"/>
      </rPr>
      <t>3</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二、利益联结机制：扩大中药材种植规模，带动辖区</t>
    </r>
    <r>
      <rPr>
        <sz val="16"/>
        <rFont val="Times New Roman"/>
        <charset val="134"/>
      </rPr>
      <t>60</t>
    </r>
    <r>
      <rPr>
        <sz val="16"/>
        <rFont val="方正仿宋_GBK"/>
        <charset val="134"/>
      </rPr>
      <t>余户农户户均增加收入</t>
    </r>
    <r>
      <rPr>
        <sz val="16"/>
        <rFont val="Times New Roman"/>
        <charset val="134"/>
      </rPr>
      <t>1000</t>
    </r>
    <r>
      <rPr>
        <sz val="16"/>
        <rFont val="方正仿宋_GBK"/>
        <charset val="134"/>
      </rPr>
      <t>余元。</t>
    </r>
  </si>
  <si>
    <r>
      <rPr>
        <sz val="16"/>
        <rFont val="方正仿宋_GBK"/>
        <charset val="134"/>
      </rPr>
      <t>发展党参、黄柏种植</t>
    </r>
    <r>
      <rPr>
        <sz val="16"/>
        <rFont val="Times New Roman"/>
        <charset val="134"/>
      </rPr>
      <t>500</t>
    </r>
    <r>
      <rPr>
        <sz val="16"/>
        <rFont val="方正仿宋_GBK"/>
        <charset val="134"/>
      </rPr>
      <t>亩，带动</t>
    </r>
    <r>
      <rPr>
        <sz val="16"/>
        <rFont val="Times New Roman"/>
        <charset val="134"/>
      </rPr>
      <t>60</t>
    </r>
    <r>
      <rPr>
        <sz val="16"/>
        <rFont val="方正仿宋_GBK"/>
        <charset val="134"/>
      </rPr>
      <t>户农户产业发展增收</t>
    </r>
    <r>
      <rPr>
        <sz val="16"/>
        <rFont val="Times New Roman"/>
        <charset val="134"/>
      </rPr>
      <t>1000</t>
    </r>
    <r>
      <rPr>
        <sz val="16"/>
        <rFont val="方正仿宋_GBK"/>
        <charset val="134"/>
      </rPr>
      <t>余元。</t>
    </r>
  </si>
  <si>
    <r>
      <rPr>
        <sz val="16"/>
        <rFont val="方正仿宋_GBK"/>
        <charset val="134"/>
      </rPr>
      <t>种植党参、黄柏</t>
    </r>
    <r>
      <rPr>
        <sz val="16"/>
        <rFont val="Times New Roman"/>
        <charset val="134"/>
      </rPr>
      <t>500</t>
    </r>
    <r>
      <rPr>
        <sz val="16"/>
        <rFont val="方正仿宋_GBK"/>
        <charset val="134"/>
      </rPr>
      <t>亩</t>
    </r>
  </si>
  <si>
    <r>
      <rPr>
        <sz val="16"/>
        <rFont val="方正仿宋_GBK"/>
        <charset val="134"/>
      </rPr>
      <t>≦</t>
    </r>
    <r>
      <rPr>
        <sz val="16"/>
        <rFont val="Times New Roman"/>
        <charset val="134"/>
      </rPr>
      <t>1000</t>
    </r>
    <r>
      <rPr>
        <sz val="16"/>
        <rFont val="方正仿宋_GBK"/>
        <charset val="134"/>
      </rPr>
      <t>元</t>
    </r>
    <r>
      <rPr>
        <sz val="16"/>
        <rFont val="Times New Roman"/>
        <charset val="134"/>
      </rPr>
      <t>/</t>
    </r>
    <r>
      <rPr>
        <sz val="16"/>
        <rFont val="方正仿宋_GBK"/>
        <charset val="134"/>
      </rPr>
      <t>亩</t>
    </r>
  </si>
  <si>
    <r>
      <rPr>
        <sz val="16"/>
        <rFont val="方正仿宋_GBK"/>
        <charset val="134"/>
      </rPr>
      <t>对全镇种植独活约</t>
    </r>
    <r>
      <rPr>
        <sz val="16"/>
        <rFont val="Times New Roman"/>
        <charset val="134"/>
      </rPr>
      <t>150</t>
    </r>
    <r>
      <rPr>
        <sz val="16"/>
        <rFont val="方正仿宋_GBK"/>
        <charset val="134"/>
      </rPr>
      <t>亩、大黄约</t>
    </r>
    <r>
      <rPr>
        <sz val="16"/>
        <rFont val="Times New Roman"/>
        <charset val="134"/>
      </rPr>
      <t>100</t>
    </r>
    <r>
      <rPr>
        <sz val="16"/>
        <rFont val="方正仿宋_GBK"/>
        <charset val="134"/>
      </rPr>
      <t>亩，天麻约</t>
    </r>
    <r>
      <rPr>
        <sz val="16"/>
        <rFont val="Times New Roman"/>
        <charset val="134"/>
      </rPr>
      <t>120</t>
    </r>
    <r>
      <rPr>
        <sz val="16"/>
        <rFont val="方正仿宋_GBK"/>
        <charset val="134"/>
      </rPr>
      <t>亩等中药材农户进行奖补，奖补金额以主管部门奖补方案标准和实际验收数量为准。</t>
    </r>
  </si>
  <si>
    <r>
      <rPr>
        <sz val="16"/>
        <rFont val="方正仿宋_GBK"/>
        <charset val="134"/>
      </rPr>
      <t>对全镇</t>
    </r>
    <r>
      <rPr>
        <sz val="16"/>
        <rFont val="Times New Roman"/>
        <charset val="134"/>
      </rPr>
      <t>10</t>
    </r>
    <r>
      <rPr>
        <sz val="16"/>
        <rFont val="方正仿宋_GBK"/>
        <charset val="134"/>
      </rPr>
      <t>个村种植中药材农户进行奖补，为群众增加收入约</t>
    </r>
    <r>
      <rPr>
        <sz val="16"/>
        <rFont val="Times New Roman"/>
        <charset val="134"/>
      </rPr>
      <t>60</t>
    </r>
    <r>
      <rPr>
        <sz val="16"/>
        <rFont val="方正仿宋_GBK"/>
        <charset val="134"/>
      </rPr>
      <t>万元。</t>
    </r>
  </si>
  <si>
    <r>
      <rPr>
        <sz val="16"/>
        <rFont val="Times New Roman"/>
        <charset val="134"/>
      </rPr>
      <t>16</t>
    </r>
    <r>
      <rPr>
        <sz val="16"/>
        <rFont val="方正仿宋_GBK"/>
        <charset val="134"/>
      </rPr>
      <t>名群众代表参与项目前期申报，通过发展中药材种植，带动</t>
    </r>
    <r>
      <rPr>
        <sz val="16"/>
        <rFont val="Times New Roman"/>
        <charset val="134"/>
      </rPr>
      <t>10</t>
    </r>
    <r>
      <rPr>
        <sz val="16"/>
        <rFont val="方正仿宋_GBK"/>
        <charset val="134"/>
      </rPr>
      <t>个村约</t>
    </r>
    <r>
      <rPr>
        <sz val="16"/>
        <rFont val="Times New Roman"/>
        <charset val="134"/>
      </rPr>
      <t>600</t>
    </r>
    <r>
      <rPr>
        <sz val="16"/>
        <rFont val="方正仿宋_GBK"/>
        <charset val="134"/>
      </rPr>
      <t>名群众增加收入，其中含困难群众约</t>
    </r>
    <r>
      <rPr>
        <sz val="16"/>
        <rFont val="Times New Roman"/>
        <charset val="134"/>
      </rPr>
      <t>300</t>
    </r>
    <r>
      <rPr>
        <sz val="16"/>
        <rFont val="方正仿宋_GBK"/>
        <charset val="134"/>
      </rPr>
      <t>人。</t>
    </r>
  </si>
  <si>
    <r>
      <rPr>
        <sz val="16"/>
        <rFont val="方正仿宋_GBK"/>
        <charset val="134"/>
      </rPr>
      <t>中药材奖补约</t>
    </r>
    <r>
      <rPr>
        <sz val="16"/>
        <rFont val="Times New Roman"/>
        <charset val="134"/>
      </rPr>
      <t>370</t>
    </r>
    <r>
      <rPr>
        <sz val="16"/>
        <rFont val="方正仿宋_GBK"/>
        <charset val="134"/>
      </rPr>
      <t>亩</t>
    </r>
  </si>
  <si>
    <r>
      <rPr>
        <sz val="16"/>
        <rFont val="方正仿宋_GBK"/>
        <charset val="134"/>
      </rPr>
      <t>城口县</t>
    </r>
    <r>
      <rPr>
        <sz val="16"/>
        <rFont val="Times New Roman"/>
        <charset val="134"/>
      </rPr>
      <t>2024</t>
    </r>
    <r>
      <rPr>
        <sz val="16"/>
        <rFont val="方正仿宋_GBK"/>
        <charset val="134"/>
      </rPr>
      <t>年高燕镇中药材补助项目</t>
    </r>
  </si>
  <si>
    <r>
      <rPr>
        <sz val="16"/>
        <rFont val="方正仿宋_GBK"/>
        <charset val="134"/>
      </rPr>
      <t>对全镇种植中药材产业的家庭农场、专业合作社、企业等新型农业企业主体进行补助，预计补助大黄</t>
    </r>
    <r>
      <rPr>
        <sz val="16"/>
        <rFont val="Times New Roman"/>
        <charset val="134"/>
      </rPr>
      <t>1000</t>
    </r>
    <r>
      <rPr>
        <sz val="16"/>
        <rFont val="方正仿宋_GBK"/>
        <charset val="134"/>
      </rPr>
      <t>亩，独活</t>
    </r>
    <r>
      <rPr>
        <sz val="16"/>
        <rFont val="Times New Roman"/>
        <charset val="134"/>
      </rPr>
      <t>200</t>
    </r>
    <r>
      <rPr>
        <sz val="16"/>
        <rFont val="方正仿宋_GBK"/>
        <charset val="134"/>
      </rPr>
      <t>亩，川牛膝</t>
    </r>
    <r>
      <rPr>
        <sz val="16"/>
        <rFont val="Times New Roman"/>
        <charset val="134"/>
      </rPr>
      <t>300</t>
    </r>
    <r>
      <rPr>
        <sz val="16"/>
        <rFont val="方正仿宋_GBK"/>
        <charset val="134"/>
      </rPr>
      <t>亩，云木香</t>
    </r>
    <r>
      <rPr>
        <sz val="16"/>
        <rFont val="Times New Roman"/>
        <charset val="134"/>
      </rPr>
      <t>200</t>
    </r>
    <r>
      <rPr>
        <sz val="16"/>
        <rFont val="方正仿宋_GBK"/>
        <charset val="134"/>
      </rPr>
      <t>亩，百部</t>
    </r>
    <r>
      <rPr>
        <sz val="16"/>
        <rFont val="Times New Roman"/>
        <charset val="134"/>
      </rPr>
      <t>300</t>
    </r>
    <r>
      <rPr>
        <sz val="16"/>
        <rFont val="方正仿宋_GBK"/>
        <charset val="134"/>
      </rPr>
      <t>亩。</t>
    </r>
  </si>
  <si>
    <t>城口县高燕镇</t>
  </si>
  <si>
    <r>
      <rPr>
        <sz val="16"/>
        <rFont val="方正仿宋_GBK"/>
        <charset val="134"/>
      </rPr>
      <t>通过对全镇种植中药材产业的家庭农场、专业合作社、企业等新型农业企业主体进行补助，推动全镇发展中药材</t>
    </r>
    <r>
      <rPr>
        <sz val="16"/>
        <rFont val="Times New Roman"/>
        <charset val="134"/>
      </rPr>
      <t>2000</t>
    </r>
    <r>
      <rPr>
        <sz val="16"/>
        <rFont val="方正仿宋_GBK"/>
        <charset val="134"/>
      </rPr>
      <t>余亩，预计补助大黄</t>
    </r>
    <r>
      <rPr>
        <sz val="16"/>
        <rFont val="Times New Roman"/>
        <charset val="134"/>
      </rPr>
      <t>1000</t>
    </r>
    <r>
      <rPr>
        <sz val="16"/>
        <rFont val="方正仿宋_GBK"/>
        <charset val="134"/>
      </rPr>
      <t>亩，独活</t>
    </r>
    <r>
      <rPr>
        <sz val="16"/>
        <rFont val="Times New Roman"/>
        <charset val="134"/>
      </rPr>
      <t>200</t>
    </r>
    <r>
      <rPr>
        <sz val="16"/>
        <rFont val="方正仿宋_GBK"/>
        <charset val="134"/>
      </rPr>
      <t>亩，川牛膝</t>
    </r>
    <r>
      <rPr>
        <sz val="16"/>
        <rFont val="Times New Roman"/>
        <charset val="134"/>
      </rPr>
      <t>300</t>
    </r>
    <r>
      <rPr>
        <sz val="16"/>
        <rFont val="方正仿宋_GBK"/>
        <charset val="134"/>
      </rPr>
      <t>亩，云木香</t>
    </r>
    <r>
      <rPr>
        <sz val="16"/>
        <rFont val="Times New Roman"/>
        <charset val="134"/>
      </rPr>
      <t>200</t>
    </r>
    <r>
      <rPr>
        <sz val="16"/>
        <rFont val="方正仿宋_GBK"/>
        <charset val="134"/>
      </rPr>
      <t>亩，百部</t>
    </r>
    <r>
      <rPr>
        <sz val="16"/>
        <rFont val="Times New Roman"/>
        <charset val="134"/>
      </rPr>
      <t>300</t>
    </r>
    <r>
      <rPr>
        <sz val="16"/>
        <rFont val="方正仿宋_GBK"/>
        <charset val="134"/>
      </rPr>
      <t>亩，带动全镇中药材产业发展。</t>
    </r>
  </si>
  <si>
    <r>
      <rPr>
        <sz val="16"/>
        <rFont val="Times New Roman"/>
        <charset val="134"/>
      </rPr>
      <t>1.</t>
    </r>
    <r>
      <rPr>
        <sz val="16"/>
        <rFont val="方正仿宋_GBK"/>
        <charset val="134"/>
      </rPr>
      <t>群众参与：</t>
    </r>
    <r>
      <rPr>
        <sz val="16"/>
        <rFont val="Times New Roman"/>
        <charset val="134"/>
      </rPr>
      <t>15</t>
    </r>
    <r>
      <rPr>
        <sz val="16"/>
        <rFont val="方正仿宋_GBK"/>
        <charset val="134"/>
      </rPr>
      <t>人参与前期项目确定会议、决议，</t>
    </r>
    <r>
      <rPr>
        <sz val="16"/>
        <rFont val="Times New Roman"/>
        <charset val="134"/>
      </rPr>
      <t>15</t>
    </r>
    <r>
      <rPr>
        <sz val="16"/>
        <rFont val="方正仿宋_GBK"/>
        <charset val="134"/>
      </rPr>
      <t>人参与入库项目的选择。</t>
    </r>
    <r>
      <rPr>
        <sz val="16"/>
        <rFont val="Times New Roman"/>
        <charset val="134"/>
      </rPr>
      <t xml:space="preserve">
2.</t>
    </r>
    <r>
      <rPr>
        <sz val="16"/>
        <rFont val="方正仿宋_GBK"/>
        <charset val="134"/>
      </rPr>
      <t>利益联结机制：通过对全镇种植中药材产业的家庭农场、专业合作社、企业等新型农业企业主体进行补助，预计补助大黄</t>
    </r>
    <r>
      <rPr>
        <sz val="16"/>
        <rFont val="Times New Roman"/>
        <charset val="134"/>
      </rPr>
      <t>1000</t>
    </r>
    <r>
      <rPr>
        <sz val="16"/>
        <rFont val="方正仿宋_GBK"/>
        <charset val="134"/>
      </rPr>
      <t>亩，独活</t>
    </r>
    <r>
      <rPr>
        <sz val="16"/>
        <rFont val="Times New Roman"/>
        <charset val="134"/>
      </rPr>
      <t>200</t>
    </r>
    <r>
      <rPr>
        <sz val="16"/>
        <rFont val="方正仿宋_GBK"/>
        <charset val="134"/>
      </rPr>
      <t>亩，川牛膝</t>
    </r>
    <r>
      <rPr>
        <sz val="16"/>
        <rFont val="Times New Roman"/>
        <charset val="134"/>
      </rPr>
      <t>300</t>
    </r>
    <r>
      <rPr>
        <sz val="16"/>
        <rFont val="方正仿宋_GBK"/>
        <charset val="134"/>
      </rPr>
      <t>亩，云木香</t>
    </r>
    <r>
      <rPr>
        <sz val="16"/>
        <rFont val="Times New Roman"/>
        <charset val="134"/>
      </rPr>
      <t>200</t>
    </r>
    <r>
      <rPr>
        <sz val="16"/>
        <rFont val="方正仿宋_GBK"/>
        <charset val="134"/>
      </rPr>
      <t>亩，百部</t>
    </r>
    <r>
      <rPr>
        <sz val="16"/>
        <rFont val="Times New Roman"/>
        <charset val="134"/>
      </rPr>
      <t>300</t>
    </r>
    <r>
      <rPr>
        <sz val="16"/>
        <rFont val="方正仿宋_GBK"/>
        <charset val="134"/>
      </rPr>
      <t>亩，带动中药材产业发展</t>
    </r>
  </si>
  <si>
    <r>
      <rPr>
        <sz val="16"/>
        <rFont val="方正仿宋_GBK"/>
        <charset val="134"/>
      </rPr>
      <t>通过对全镇种植中药材产业的家庭农场、专业合作社、企业等新型农业企业主体进行补助，推动全镇发展中药材</t>
    </r>
    <r>
      <rPr>
        <sz val="16"/>
        <rFont val="Times New Roman"/>
        <charset val="134"/>
      </rPr>
      <t>2000</t>
    </r>
    <r>
      <rPr>
        <sz val="16"/>
        <rFont val="方正仿宋_GBK"/>
        <charset val="134"/>
      </rPr>
      <t>余亩。</t>
    </r>
  </si>
  <si>
    <r>
      <rPr>
        <sz val="16"/>
        <rFont val="方正仿宋_GBK"/>
        <charset val="134"/>
      </rPr>
      <t>预计补助中药材</t>
    </r>
    <r>
      <rPr>
        <sz val="16"/>
        <rFont val="Times New Roman"/>
        <charset val="134"/>
      </rPr>
      <t>2000</t>
    </r>
    <r>
      <rPr>
        <sz val="16"/>
        <rFont val="方正仿宋_GBK"/>
        <charset val="134"/>
      </rPr>
      <t>亩。</t>
    </r>
  </si>
  <si>
    <r>
      <rPr>
        <sz val="16"/>
        <rFont val="方正仿宋_GBK"/>
        <charset val="134"/>
      </rPr>
      <t>成本</t>
    </r>
    <r>
      <rPr>
        <sz val="16"/>
        <rFont val="Times New Roman"/>
        <charset val="134"/>
      </rPr>
      <t>≤150</t>
    </r>
    <r>
      <rPr>
        <sz val="16"/>
        <rFont val="方正仿宋_GBK"/>
        <charset val="134"/>
      </rPr>
      <t>万元</t>
    </r>
  </si>
  <si>
    <r>
      <rPr>
        <sz val="16"/>
        <rFont val="方正仿宋_GBK"/>
        <charset val="134"/>
      </rPr>
      <t>推动全镇发展中药材</t>
    </r>
    <r>
      <rPr>
        <sz val="16"/>
        <rFont val="Times New Roman"/>
        <charset val="134"/>
      </rPr>
      <t>2000</t>
    </r>
    <r>
      <rPr>
        <sz val="16"/>
        <rFont val="方正仿宋_GBK"/>
        <charset val="134"/>
      </rPr>
      <t>余亩，带动全镇种植中药材产业的家庭农场、专业合作社、企业等新型农业企业主体发展。</t>
    </r>
  </si>
  <si>
    <t>300</t>
  </si>
  <si>
    <t>80</t>
  </si>
  <si>
    <r>
      <rPr>
        <sz val="16"/>
        <rFont val="方正仿宋_GBK"/>
        <charset val="134"/>
      </rPr>
      <t>城口县</t>
    </r>
    <r>
      <rPr>
        <sz val="16"/>
        <rFont val="Times New Roman"/>
        <charset val="134"/>
      </rPr>
      <t>2024</t>
    </r>
    <r>
      <rPr>
        <sz val="16"/>
        <rFont val="方正仿宋_GBK"/>
        <charset val="134"/>
      </rPr>
      <t>年东安镇中药材种植项目</t>
    </r>
  </si>
  <si>
    <t>种养殖业基地</t>
  </si>
  <si>
    <r>
      <rPr>
        <sz val="16"/>
        <rFont val="方正仿宋_GBK"/>
        <charset val="134"/>
      </rPr>
      <t>种植中药材</t>
    </r>
    <r>
      <rPr>
        <sz val="16"/>
        <rFont val="Times New Roman"/>
        <charset val="134"/>
      </rPr>
      <t>6000</t>
    </r>
    <r>
      <rPr>
        <sz val="16"/>
        <rFont val="方正仿宋_GBK"/>
        <charset val="134"/>
      </rPr>
      <t>亩左右，按照补助标准予以奖补，调动群众发展积极性。</t>
    </r>
  </si>
  <si>
    <r>
      <rPr>
        <sz val="16"/>
        <rFont val="方正仿宋_GBK"/>
        <charset val="134"/>
      </rPr>
      <t>通过产业补助的方式，持续推进中药材产业发展，巩固发展成果；丰富产业类型，提高群众收入，增加产业技能；带动</t>
    </r>
    <r>
      <rPr>
        <sz val="16"/>
        <rFont val="Times New Roman"/>
        <charset val="134"/>
      </rPr>
      <t>1100</t>
    </r>
    <r>
      <rPr>
        <sz val="16"/>
        <rFont val="方正仿宋_GBK"/>
        <charset val="134"/>
      </rPr>
      <t>余户群众（其中脱贫</t>
    </r>
    <r>
      <rPr>
        <sz val="16"/>
        <rFont val="Times New Roman"/>
        <charset val="134"/>
      </rPr>
      <t>400</t>
    </r>
    <r>
      <rPr>
        <sz val="16"/>
        <rFont val="方正仿宋_GBK"/>
        <charset val="134"/>
      </rPr>
      <t>户）直接增收或通过务工、销售间接增收，户均增收</t>
    </r>
    <r>
      <rPr>
        <sz val="16"/>
        <rFont val="Times New Roman"/>
        <charset val="134"/>
      </rPr>
      <t>4000</t>
    </r>
    <r>
      <rPr>
        <sz val="16"/>
        <rFont val="方正仿宋_GBK"/>
        <charset val="134"/>
      </rPr>
      <t>余元。</t>
    </r>
  </si>
  <si>
    <r>
      <rPr>
        <sz val="16"/>
        <rFont val="Times New Roman"/>
        <charset val="134"/>
      </rPr>
      <t>1.</t>
    </r>
    <r>
      <rPr>
        <sz val="16"/>
        <rFont val="方正仿宋_GBK"/>
        <charset val="134"/>
      </rPr>
      <t>群众参与：</t>
    </r>
    <r>
      <rPr>
        <sz val="16"/>
        <rFont val="Times New Roman"/>
        <charset val="134"/>
      </rPr>
      <t>15</t>
    </r>
    <r>
      <rPr>
        <sz val="16"/>
        <rFont val="方正仿宋_GBK"/>
        <charset val="134"/>
      </rPr>
      <t>人参与项目确定会议及入库选择，</t>
    </r>
    <r>
      <rPr>
        <sz val="16"/>
        <rFont val="Times New Roman"/>
        <charset val="134"/>
      </rPr>
      <t>5</t>
    </r>
    <r>
      <rPr>
        <sz val="16"/>
        <rFont val="方正仿宋_GBK"/>
        <charset val="134"/>
      </rPr>
      <t>人参与项目施工过程中施工质量和资金的监督。</t>
    </r>
    <r>
      <rPr>
        <sz val="16"/>
        <rFont val="Times New Roman"/>
        <charset val="134"/>
      </rPr>
      <t xml:space="preserve">                                                                          2.</t>
    </r>
    <r>
      <rPr>
        <sz val="16"/>
        <rFont val="方正仿宋_GBK"/>
        <charset val="134"/>
      </rPr>
      <t>利益联结机制：群众通过发展中药材种植，通过验收后得到国家中药材产业扶持资金，带动辖区</t>
    </r>
    <r>
      <rPr>
        <sz val="16"/>
        <rFont val="Times New Roman"/>
        <charset val="134"/>
      </rPr>
      <t>1100</t>
    </r>
    <r>
      <rPr>
        <sz val="16"/>
        <rFont val="方正仿宋_GBK"/>
        <charset val="134"/>
      </rPr>
      <t>余户（其中脱贫人口及监测对象</t>
    </r>
    <r>
      <rPr>
        <sz val="16"/>
        <rFont val="Times New Roman"/>
        <charset val="134"/>
      </rPr>
      <t>400</t>
    </r>
    <r>
      <rPr>
        <sz val="16"/>
        <rFont val="方正仿宋_GBK"/>
        <charset val="134"/>
      </rPr>
      <t>户）中药材种植户户均增</t>
    </r>
    <r>
      <rPr>
        <sz val="16"/>
        <rFont val="Times New Roman"/>
        <charset val="134"/>
      </rPr>
      <t>4000</t>
    </r>
    <r>
      <rPr>
        <sz val="16"/>
        <rFont val="方正仿宋_GBK"/>
        <charset val="134"/>
      </rPr>
      <t>元左右。</t>
    </r>
  </si>
  <si>
    <r>
      <rPr>
        <sz val="16"/>
        <rFont val="方正仿宋_GBK"/>
        <charset val="134"/>
      </rPr>
      <t>发展中药材</t>
    </r>
    <r>
      <rPr>
        <sz val="16"/>
        <rFont val="Times New Roman"/>
        <charset val="134"/>
      </rPr>
      <t>6000</t>
    </r>
    <r>
      <rPr>
        <sz val="16"/>
        <rFont val="方正仿宋_GBK"/>
        <charset val="134"/>
      </rPr>
      <t>亩左右</t>
    </r>
  </si>
  <si>
    <r>
      <rPr>
        <sz val="16"/>
        <rFont val="方正仿宋_GBK"/>
        <charset val="134"/>
      </rPr>
      <t>种植户户均增收</t>
    </r>
    <r>
      <rPr>
        <sz val="16"/>
        <rFont val="Times New Roman"/>
        <charset val="134"/>
      </rPr>
      <t>4000</t>
    </r>
    <r>
      <rPr>
        <sz val="16"/>
        <rFont val="方正仿宋_GBK"/>
        <charset val="134"/>
      </rPr>
      <t>元</t>
    </r>
    <r>
      <rPr>
        <sz val="16"/>
        <rFont val="Times New Roman"/>
        <charset val="134"/>
      </rPr>
      <t>/</t>
    </r>
    <r>
      <rPr>
        <sz val="16"/>
        <rFont val="方正仿宋_GBK"/>
        <charset val="134"/>
      </rPr>
      <t>年</t>
    </r>
  </si>
  <si>
    <r>
      <rPr>
        <sz val="16"/>
        <rFont val="方正仿宋_GBK"/>
        <charset val="134"/>
      </rPr>
      <t>受益农户</t>
    </r>
    <r>
      <rPr>
        <sz val="16"/>
        <rFont val="Times New Roman"/>
        <charset val="134"/>
      </rPr>
      <t>1100</t>
    </r>
    <r>
      <rPr>
        <sz val="16"/>
        <rFont val="方正仿宋_GBK"/>
        <charset val="134"/>
      </rPr>
      <t>余户人，其中脱贫人口及监测对象</t>
    </r>
    <r>
      <rPr>
        <sz val="16"/>
        <rFont val="Times New Roman"/>
        <charset val="134"/>
      </rPr>
      <t>400</t>
    </r>
    <r>
      <rPr>
        <sz val="16"/>
        <rFont val="方正仿宋_GBK"/>
        <charset val="134"/>
      </rPr>
      <t>余户</t>
    </r>
  </si>
  <si>
    <r>
      <rPr>
        <sz val="16"/>
        <rFont val="Times New Roman"/>
        <charset val="134"/>
      </rPr>
      <t>1100</t>
    </r>
    <r>
      <rPr>
        <sz val="16"/>
        <rFont val="方正仿宋_GBK"/>
        <charset val="134"/>
      </rPr>
      <t>户</t>
    </r>
  </si>
  <si>
    <r>
      <rPr>
        <sz val="16"/>
        <rFont val="Times New Roman"/>
        <charset val="134"/>
      </rPr>
      <t>400</t>
    </r>
    <r>
      <rPr>
        <sz val="16"/>
        <rFont val="方正仿宋_GBK"/>
        <charset val="134"/>
      </rPr>
      <t>户</t>
    </r>
  </si>
  <si>
    <r>
      <rPr>
        <sz val="16"/>
        <rFont val="方正仿宋_GBK"/>
        <charset val="134"/>
      </rPr>
      <t>城口县</t>
    </r>
    <r>
      <rPr>
        <sz val="16"/>
        <rFont val="Times New Roman"/>
        <charset val="134"/>
      </rPr>
      <t>2024</t>
    </r>
    <r>
      <rPr>
        <sz val="16"/>
        <rFont val="方正仿宋_GBK"/>
        <charset val="134"/>
      </rPr>
      <t>年咸宜镇中药材产业扶持项目</t>
    </r>
  </si>
  <si>
    <r>
      <rPr>
        <sz val="16"/>
        <rFont val="方正仿宋_GBK"/>
        <charset val="134"/>
      </rPr>
      <t>全镇有愿意发展中药材产业的市场经营主体种植独活、川乌、大黄、川牛膝、玄参、云木香</t>
    </r>
    <r>
      <rPr>
        <sz val="16"/>
        <rFont val="Times New Roman"/>
        <charset val="134"/>
      </rPr>
      <t>1500</t>
    </r>
    <r>
      <rPr>
        <sz val="16"/>
        <rFont val="方正仿宋_GBK"/>
        <charset val="134"/>
      </rPr>
      <t>亩，按照县级文件要求给予补助。</t>
    </r>
  </si>
  <si>
    <t>城口县咸宜镇</t>
  </si>
  <si>
    <r>
      <rPr>
        <sz val="16"/>
        <rFont val="方正仿宋_GBK"/>
        <charset val="134"/>
      </rPr>
      <t>该项目能有效稳定农业产业、带动农户产业转型，增加农户发展的积极性，促进增收，受益群众</t>
    </r>
    <r>
      <rPr>
        <sz val="16"/>
        <rFont val="Times New Roman"/>
        <charset val="134"/>
      </rPr>
      <t>20</t>
    </r>
    <r>
      <rPr>
        <sz val="16"/>
        <rFont val="方正仿宋_GBK"/>
        <charset val="134"/>
      </rPr>
      <t>余，其中脱贫户</t>
    </r>
    <r>
      <rPr>
        <sz val="16"/>
        <rFont val="Times New Roman"/>
        <charset val="134"/>
      </rPr>
      <t>5</t>
    </r>
    <r>
      <rPr>
        <sz val="16"/>
        <rFont val="方正仿宋_GBK"/>
        <charset val="134"/>
      </rPr>
      <t>户</t>
    </r>
  </si>
  <si>
    <r>
      <rPr>
        <sz val="16"/>
        <rFont val="Times New Roman"/>
        <charset val="134"/>
      </rPr>
      <t>1.</t>
    </r>
    <r>
      <rPr>
        <sz val="16"/>
        <rFont val="方正仿宋_GBK"/>
        <charset val="134"/>
      </rPr>
      <t>群众参与：</t>
    </r>
    <r>
      <rPr>
        <sz val="16"/>
        <rFont val="Times New Roman"/>
        <charset val="134"/>
      </rPr>
      <t>60</t>
    </r>
    <r>
      <rPr>
        <sz val="16"/>
        <rFont val="方正仿宋_GBK"/>
        <charset val="134"/>
      </rPr>
      <t>人以上参与项目的选择、实施、监督和管理；</t>
    </r>
    <r>
      <rPr>
        <sz val="16"/>
        <rFont val="Times New Roman"/>
        <charset val="134"/>
      </rPr>
      <t xml:space="preserve">
2.</t>
    </r>
    <r>
      <rPr>
        <sz val="16"/>
        <rFont val="方正仿宋_GBK"/>
        <charset val="134"/>
      </rPr>
      <t>利益联结机制：根据独活</t>
    </r>
    <r>
      <rPr>
        <sz val="16"/>
        <rFont val="Times New Roman"/>
        <charset val="134"/>
      </rPr>
      <t>600</t>
    </r>
    <r>
      <rPr>
        <sz val="16"/>
        <rFont val="方正仿宋_GBK"/>
        <charset val="134"/>
      </rPr>
      <t>元</t>
    </r>
    <r>
      <rPr>
        <sz val="16"/>
        <rFont val="Times New Roman"/>
        <charset val="134"/>
      </rPr>
      <t>/</t>
    </r>
    <r>
      <rPr>
        <sz val="16"/>
        <rFont val="方正仿宋_GBK"/>
        <charset val="134"/>
      </rPr>
      <t>亩、川乌、大黄</t>
    </r>
    <r>
      <rPr>
        <sz val="16"/>
        <rFont val="Times New Roman"/>
        <charset val="134"/>
      </rPr>
      <t>500</t>
    </r>
    <r>
      <rPr>
        <sz val="16"/>
        <rFont val="方正仿宋_GBK"/>
        <charset val="134"/>
      </rPr>
      <t>元</t>
    </r>
    <r>
      <rPr>
        <sz val="16"/>
        <rFont val="Times New Roman"/>
        <charset val="134"/>
      </rPr>
      <t>/</t>
    </r>
    <r>
      <rPr>
        <sz val="16"/>
        <rFont val="方正仿宋_GBK"/>
        <charset val="134"/>
      </rPr>
      <t>亩、川牛膝</t>
    </r>
    <r>
      <rPr>
        <sz val="16"/>
        <rFont val="Times New Roman"/>
        <charset val="134"/>
      </rPr>
      <t>700</t>
    </r>
    <r>
      <rPr>
        <sz val="16"/>
        <rFont val="方正仿宋_GBK"/>
        <charset val="134"/>
      </rPr>
      <t>元</t>
    </r>
    <r>
      <rPr>
        <sz val="16"/>
        <rFont val="Times New Roman"/>
        <charset val="134"/>
      </rPr>
      <t>/</t>
    </r>
    <r>
      <rPr>
        <sz val="16"/>
        <rFont val="方正仿宋_GBK"/>
        <charset val="134"/>
      </rPr>
      <t>亩、玄参、云木香</t>
    </r>
    <r>
      <rPr>
        <sz val="16"/>
        <rFont val="Times New Roman"/>
        <charset val="134"/>
      </rPr>
      <t>300</t>
    </r>
    <r>
      <rPr>
        <sz val="16"/>
        <rFont val="方正仿宋_GBK"/>
        <charset val="134"/>
      </rPr>
      <t>元</t>
    </r>
    <r>
      <rPr>
        <sz val="16"/>
        <rFont val="Times New Roman"/>
        <charset val="134"/>
      </rPr>
      <t>/</t>
    </r>
    <r>
      <rPr>
        <sz val="16"/>
        <rFont val="方正仿宋_GBK"/>
        <charset val="134"/>
      </rPr>
      <t>亩进行补助。</t>
    </r>
  </si>
  <si>
    <r>
      <rPr>
        <sz val="16"/>
        <rFont val="方正仿宋_GBK"/>
        <charset val="134"/>
      </rPr>
      <t>依托中药材种植合作社、家庭农场、企业大户种植中药材</t>
    </r>
    <r>
      <rPr>
        <sz val="16"/>
        <rFont val="Times New Roman"/>
        <charset val="134"/>
      </rPr>
      <t>1500</t>
    </r>
    <r>
      <rPr>
        <sz val="16"/>
        <rFont val="方正仿宋_GBK"/>
        <charset val="134"/>
      </rPr>
      <t>亩。</t>
    </r>
  </si>
  <si>
    <r>
      <rPr>
        <sz val="16"/>
        <rFont val="方正仿宋_GBK"/>
        <charset val="134"/>
      </rPr>
      <t>独活</t>
    </r>
    <r>
      <rPr>
        <sz val="16"/>
        <rFont val="Times New Roman"/>
        <charset val="134"/>
      </rPr>
      <t>600</t>
    </r>
    <r>
      <rPr>
        <sz val="16"/>
        <rFont val="方正仿宋_GBK"/>
        <charset val="134"/>
      </rPr>
      <t>元</t>
    </r>
    <r>
      <rPr>
        <sz val="16"/>
        <rFont val="Times New Roman"/>
        <charset val="134"/>
      </rPr>
      <t>/</t>
    </r>
    <r>
      <rPr>
        <sz val="16"/>
        <rFont val="方正仿宋_GBK"/>
        <charset val="134"/>
      </rPr>
      <t>亩、川乌、大黄</t>
    </r>
    <r>
      <rPr>
        <sz val="16"/>
        <rFont val="Times New Roman"/>
        <charset val="134"/>
      </rPr>
      <t>500</t>
    </r>
    <r>
      <rPr>
        <sz val="16"/>
        <rFont val="方正仿宋_GBK"/>
        <charset val="134"/>
      </rPr>
      <t>元</t>
    </r>
    <r>
      <rPr>
        <sz val="16"/>
        <rFont val="Times New Roman"/>
        <charset val="134"/>
      </rPr>
      <t>/</t>
    </r>
    <r>
      <rPr>
        <sz val="16"/>
        <rFont val="方正仿宋_GBK"/>
        <charset val="134"/>
      </rPr>
      <t>亩、川牛膝</t>
    </r>
    <r>
      <rPr>
        <sz val="16"/>
        <rFont val="Times New Roman"/>
        <charset val="134"/>
      </rPr>
      <t>700</t>
    </r>
    <r>
      <rPr>
        <sz val="16"/>
        <rFont val="方正仿宋_GBK"/>
        <charset val="134"/>
      </rPr>
      <t>元</t>
    </r>
    <r>
      <rPr>
        <sz val="16"/>
        <rFont val="Times New Roman"/>
        <charset val="134"/>
      </rPr>
      <t>/</t>
    </r>
    <r>
      <rPr>
        <sz val="16"/>
        <rFont val="方正仿宋_GBK"/>
        <charset val="134"/>
      </rPr>
      <t>亩、玄参、云木香</t>
    </r>
    <r>
      <rPr>
        <sz val="16"/>
        <rFont val="Times New Roman"/>
        <charset val="134"/>
      </rPr>
      <t>300</t>
    </r>
    <r>
      <rPr>
        <sz val="16"/>
        <rFont val="方正仿宋_GBK"/>
        <charset val="134"/>
      </rPr>
      <t>元</t>
    </r>
    <r>
      <rPr>
        <sz val="16"/>
        <rFont val="Times New Roman"/>
        <charset val="134"/>
      </rPr>
      <t>/</t>
    </r>
    <r>
      <rPr>
        <sz val="16"/>
        <rFont val="方正仿宋_GBK"/>
        <charset val="134"/>
      </rPr>
      <t>亩等</t>
    </r>
  </si>
  <si>
    <r>
      <rPr>
        <sz val="16"/>
        <rFont val="方正仿宋_GBK"/>
        <charset val="134"/>
      </rPr>
      <t>受益群众</t>
    </r>
    <r>
      <rPr>
        <sz val="16"/>
        <rFont val="Times New Roman"/>
        <charset val="134"/>
      </rPr>
      <t>20</t>
    </r>
    <r>
      <rPr>
        <sz val="16"/>
        <rFont val="方正仿宋_GBK"/>
        <charset val="134"/>
      </rPr>
      <t>余，其中脱贫户</t>
    </r>
    <r>
      <rPr>
        <sz val="16"/>
        <rFont val="Times New Roman"/>
        <charset val="134"/>
      </rPr>
      <t>5</t>
    </r>
    <r>
      <rPr>
        <sz val="16"/>
        <rFont val="方正仿宋_GBK"/>
        <charset val="134"/>
      </rPr>
      <t>户</t>
    </r>
  </si>
  <si>
    <r>
      <rPr>
        <sz val="16"/>
        <rFont val="方正仿宋_GBK"/>
        <charset val="134"/>
      </rPr>
      <t>城口县</t>
    </r>
    <r>
      <rPr>
        <sz val="16"/>
        <rFont val="Times New Roman"/>
        <charset val="134"/>
      </rPr>
      <t>2024</t>
    </r>
    <r>
      <rPr>
        <sz val="16"/>
        <rFont val="方正仿宋_GBK"/>
        <charset val="134"/>
      </rPr>
      <t>年高楠镇中药材产业提升项目</t>
    </r>
  </si>
  <si>
    <r>
      <rPr>
        <sz val="16"/>
        <rFont val="方正仿宋_GBK"/>
        <charset val="134"/>
      </rPr>
      <t>对市场主体在高楠镇各村发展种植独活、大黄、云木香、林下天麻等中药材</t>
    </r>
    <r>
      <rPr>
        <sz val="16"/>
        <rFont val="Times New Roman"/>
        <charset val="134"/>
      </rPr>
      <t>500</t>
    </r>
    <r>
      <rPr>
        <sz val="16"/>
        <rFont val="方正仿宋_GBK"/>
        <charset val="134"/>
      </rPr>
      <t>亩。按照大黄</t>
    </r>
    <r>
      <rPr>
        <sz val="16"/>
        <rFont val="Times New Roman"/>
        <charset val="134"/>
      </rPr>
      <t>500</t>
    </r>
    <r>
      <rPr>
        <sz val="16"/>
        <rFont val="方正仿宋_GBK"/>
        <charset val="134"/>
      </rPr>
      <t>元</t>
    </r>
    <r>
      <rPr>
        <sz val="16"/>
        <rFont val="Times New Roman"/>
        <charset val="134"/>
      </rPr>
      <t>/</t>
    </r>
    <r>
      <rPr>
        <sz val="16"/>
        <rFont val="方正仿宋_GBK"/>
        <charset val="134"/>
      </rPr>
      <t>亩、独活</t>
    </r>
    <r>
      <rPr>
        <sz val="16"/>
        <rFont val="Times New Roman"/>
        <charset val="134"/>
      </rPr>
      <t>600</t>
    </r>
    <r>
      <rPr>
        <sz val="16"/>
        <rFont val="方正仿宋_GBK"/>
        <charset val="134"/>
      </rPr>
      <t>元</t>
    </r>
    <r>
      <rPr>
        <sz val="16"/>
        <rFont val="Times New Roman"/>
        <charset val="134"/>
      </rPr>
      <t>/</t>
    </r>
    <r>
      <rPr>
        <sz val="16"/>
        <rFont val="方正仿宋_GBK"/>
        <charset val="134"/>
      </rPr>
      <t>亩、云木香</t>
    </r>
    <r>
      <rPr>
        <sz val="16"/>
        <rFont val="Times New Roman"/>
        <charset val="134"/>
      </rPr>
      <t>300</t>
    </r>
    <r>
      <rPr>
        <sz val="16"/>
        <rFont val="方正仿宋_GBK"/>
        <charset val="134"/>
      </rPr>
      <t>元</t>
    </r>
    <r>
      <rPr>
        <sz val="16"/>
        <rFont val="Times New Roman"/>
        <charset val="134"/>
      </rPr>
      <t>/</t>
    </r>
    <r>
      <rPr>
        <sz val="16"/>
        <rFont val="方正仿宋_GBK"/>
        <charset val="134"/>
      </rPr>
      <t>亩、天麻</t>
    </r>
    <r>
      <rPr>
        <sz val="16"/>
        <rFont val="Times New Roman"/>
        <charset val="134"/>
      </rPr>
      <t>1500</t>
    </r>
    <r>
      <rPr>
        <sz val="16"/>
        <rFont val="方正仿宋_GBK"/>
        <charset val="134"/>
      </rPr>
      <t>元</t>
    </r>
    <r>
      <rPr>
        <sz val="16"/>
        <rFont val="Times New Roman"/>
        <charset val="134"/>
      </rPr>
      <t>/</t>
    </r>
    <r>
      <rPr>
        <sz val="16"/>
        <rFont val="方正仿宋_GBK"/>
        <charset val="134"/>
      </rPr>
      <t>亩的标准进行奖补，具体以实际验收数据和县林业局验收标准为准。</t>
    </r>
  </si>
  <si>
    <t>城口县高楠镇丁安村、方斗村、团结村、岭楠村、黄河村</t>
  </si>
  <si>
    <r>
      <rPr>
        <sz val="16"/>
        <rFont val="Times New Roman"/>
        <charset val="134"/>
      </rPr>
      <t xml:space="preserve">
</t>
    </r>
    <r>
      <rPr>
        <sz val="16"/>
        <rFont val="方正仿宋_GBK"/>
        <charset val="134"/>
      </rPr>
      <t>通过项目实施，推动我镇中药材产业发展有序进行，推进产业类型升级；增加集体经济组织收入，全力打造大巴山药谷，持续巩固脱贫攻坚成果；可以带动</t>
    </r>
    <r>
      <rPr>
        <sz val="16"/>
        <rFont val="Times New Roman"/>
        <charset val="134"/>
      </rPr>
      <t>10</t>
    </r>
    <r>
      <rPr>
        <sz val="16"/>
        <rFont val="方正仿宋_GBK"/>
        <charset val="134"/>
      </rPr>
      <t>余户农户务工，年人均纯收入增加</t>
    </r>
    <r>
      <rPr>
        <sz val="16"/>
        <rFont val="Times New Roman"/>
        <charset val="134"/>
      </rPr>
      <t>5000</t>
    </r>
    <r>
      <rPr>
        <sz val="16"/>
        <rFont val="方正仿宋_GBK"/>
        <charset val="134"/>
      </rPr>
      <t>余元，带动合作社农户</t>
    </r>
    <r>
      <rPr>
        <sz val="16"/>
        <rFont val="Times New Roman"/>
        <charset val="134"/>
      </rPr>
      <t>20</t>
    </r>
    <r>
      <rPr>
        <sz val="16"/>
        <rFont val="方正仿宋_GBK"/>
        <charset val="134"/>
      </rPr>
      <t>余户发展中药材产业，户均增加生产经营性收入</t>
    </r>
    <r>
      <rPr>
        <sz val="16"/>
        <rFont val="Times New Roman"/>
        <charset val="134"/>
      </rPr>
      <t>3000</t>
    </r>
    <r>
      <rPr>
        <sz val="16"/>
        <rFont val="方正仿宋_GBK"/>
        <charset val="134"/>
      </rPr>
      <t>余元。其中脱贫人口</t>
    </r>
    <r>
      <rPr>
        <sz val="16"/>
        <rFont val="Times New Roman"/>
        <charset val="134"/>
      </rPr>
      <t>100</t>
    </r>
    <r>
      <rPr>
        <sz val="16"/>
        <rFont val="方正仿宋_GBK"/>
        <charset val="134"/>
      </rPr>
      <t>余人，监测对象</t>
    </r>
    <r>
      <rPr>
        <sz val="16"/>
        <rFont val="Times New Roman"/>
        <charset val="134"/>
      </rPr>
      <t>11</t>
    </r>
    <r>
      <rPr>
        <sz val="16"/>
        <rFont val="方正仿宋_GBK"/>
        <charset val="134"/>
      </rPr>
      <t>人。</t>
    </r>
  </si>
  <si>
    <r>
      <rPr>
        <sz val="16"/>
        <rFont val="Times New Roman"/>
        <charset val="134"/>
      </rPr>
      <t>1.</t>
    </r>
    <r>
      <rPr>
        <sz val="16"/>
        <rFont val="方正仿宋_GBK"/>
        <charset val="134"/>
      </rPr>
      <t>群众参与：</t>
    </r>
    <r>
      <rPr>
        <sz val="16"/>
        <rFont val="Times New Roman"/>
        <charset val="134"/>
      </rPr>
      <t>11</t>
    </r>
    <r>
      <rPr>
        <sz val="16"/>
        <rFont val="方正仿宋_GBK"/>
        <charset val="134"/>
      </rPr>
      <t>人参与前期项目确定会议、决议，</t>
    </r>
    <r>
      <rPr>
        <sz val="16"/>
        <rFont val="Times New Roman"/>
        <charset val="134"/>
      </rPr>
      <t>6</t>
    </r>
    <r>
      <rPr>
        <sz val="16"/>
        <rFont val="方正仿宋_GBK"/>
        <charset val="134"/>
      </rPr>
      <t>人参与入库项目的选择，</t>
    </r>
    <r>
      <rPr>
        <sz val="16"/>
        <rFont val="Times New Roman"/>
        <charset val="134"/>
      </rPr>
      <t>5</t>
    </r>
    <r>
      <rPr>
        <sz val="16"/>
        <rFont val="方正仿宋_GBK"/>
        <charset val="134"/>
      </rPr>
      <t>人参与项目实施过程中施工质量和资金使用的监督等。</t>
    </r>
    <r>
      <rPr>
        <sz val="16"/>
        <rFont val="Times New Roman"/>
        <charset val="134"/>
      </rPr>
      <t xml:space="preserve">
2.</t>
    </r>
    <r>
      <rPr>
        <sz val="16"/>
        <rFont val="方正仿宋_GBK"/>
        <charset val="134"/>
      </rPr>
      <t>利益联结机制：通过合作社包收包销的带动形式，一是组织农户种植中药材获得收入，二是流转土地增收，三是提供更多就业岗位，增加务工收入，约</t>
    </r>
    <r>
      <rPr>
        <sz val="16"/>
        <rFont val="Times New Roman"/>
        <charset val="134"/>
      </rPr>
      <t>80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天。</t>
    </r>
  </si>
  <si>
    <r>
      <rPr>
        <sz val="16"/>
        <rFont val="方正仿宋_GBK"/>
        <charset val="134"/>
      </rPr>
      <t>发展大黄、云木香、独活、林下天麻等中药材合计</t>
    </r>
    <r>
      <rPr>
        <sz val="16"/>
        <rFont val="Times New Roman"/>
        <charset val="134"/>
      </rPr>
      <t>500</t>
    </r>
    <r>
      <rPr>
        <sz val="16"/>
        <rFont val="方正仿宋_GBK"/>
        <charset val="134"/>
      </rPr>
      <t>亩，提高全镇产业发展能力、带动群众增收。</t>
    </r>
  </si>
  <si>
    <r>
      <rPr>
        <sz val="16"/>
        <rFont val="方正仿宋_GBK"/>
        <charset val="134"/>
      </rPr>
      <t>发展大黄、云木香、独活、林下天麻等中药材合计</t>
    </r>
    <r>
      <rPr>
        <sz val="16"/>
        <rFont val="Times New Roman"/>
        <charset val="134"/>
      </rPr>
      <t>500</t>
    </r>
    <r>
      <rPr>
        <sz val="16"/>
        <rFont val="方正仿宋_GBK"/>
        <charset val="134"/>
      </rPr>
      <t>亩。</t>
    </r>
  </si>
  <si>
    <r>
      <rPr>
        <sz val="16"/>
        <rFont val="方正仿宋_GBK"/>
        <charset val="134"/>
      </rPr>
      <t>大黄</t>
    </r>
    <r>
      <rPr>
        <sz val="16"/>
        <rFont val="Times New Roman"/>
        <charset val="134"/>
      </rPr>
      <t>500</t>
    </r>
    <r>
      <rPr>
        <sz val="16"/>
        <rFont val="方正仿宋_GBK"/>
        <charset val="134"/>
      </rPr>
      <t>元</t>
    </r>
    <r>
      <rPr>
        <sz val="16"/>
        <rFont val="Times New Roman"/>
        <charset val="134"/>
      </rPr>
      <t>/</t>
    </r>
    <r>
      <rPr>
        <sz val="16"/>
        <rFont val="方正仿宋_GBK"/>
        <charset val="134"/>
      </rPr>
      <t>亩、独活</t>
    </r>
    <r>
      <rPr>
        <sz val="16"/>
        <rFont val="Times New Roman"/>
        <charset val="134"/>
      </rPr>
      <t>600</t>
    </r>
    <r>
      <rPr>
        <sz val="16"/>
        <rFont val="方正仿宋_GBK"/>
        <charset val="134"/>
      </rPr>
      <t>元</t>
    </r>
    <r>
      <rPr>
        <sz val="16"/>
        <rFont val="Times New Roman"/>
        <charset val="134"/>
      </rPr>
      <t>/</t>
    </r>
    <r>
      <rPr>
        <sz val="16"/>
        <rFont val="方正仿宋_GBK"/>
        <charset val="134"/>
      </rPr>
      <t>亩、云木香</t>
    </r>
    <r>
      <rPr>
        <sz val="16"/>
        <rFont val="Times New Roman"/>
        <charset val="134"/>
      </rPr>
      <t>300</t>
    </r>
    <r>
      <rPr>
        <sz val="16"/>
        <rFont val="方正仿宋_GBK"/>
        <charset val="134"/>
      </rPr>
      <t>元</t>
    </r>
    <r>
      <rPr>
        <sz val="16"/>
        <rFont val="Times New Roman"/>
        <charset val="134"/>
      </rPr>
      <t>/</t>
    </r>
    <r>
      <rPr>
        <sz val="16"/>
        <rFont val="方正仿宋_GBK"/>
        <charset val="134"/>
      </rPr>
      <t>亩、天麻</t>
    </r>
    <r>
      <rPr>
        <sz val="16"/>
        <rFont val="Times New Roman"/>
        <charset val="134"/>
      </rPr>
      <t>1500</t>
    </r>
    <r>
      <rPr>
        <sz val="16"/>
        <rFont val="方正仿宋_GBK"/>
        <charset val="134"/>
      </rPr>
      <t>元</t>
    </r>
    <r>
      <rPr>
        <sz val="16"/>
        <rFont val="Times New Roman"/>
        <charset val="134"/>
      </rPr>
      <t>/</t>
    </r>
    <r>
      <rPr>
        <sz val="16"/>
        <rFont val="方正仿宋_GBK"/>
        <charset val="134"/>
      </rPr>
      <t>亩</t>
    </r>
  </si>
  <si>
    <r>
      <rPr>
        <sz val="16"/>
        <rFont val="方正仿宋_GBK"/>
        <charset val="134"/>
      </rPr>
      <t>该项目可使群众每年获得土地租金</t>
    </r>
    <r>
      <rPr>
        <sz val="16"/>
        <rFont val="Times New Roman"/>
        <charset val="134"/>
      </rPr>
      <t>500</t>
    </r>
    <r>
      <rPr>
        <sz val="16"/>
        <rFont val="方正仿宋_GBK"/>
        <charset val="134"/>
      </rPr>
      <t>元</t>
    </r>
    <r>
      <rPr>
        <sz val="16"/>
        <rFont val="Times New Roman"/>
        <charset val="134"/>
      </rPr>
      <t>/</t>
    </r>
    <r>
      <rPr>
        <sz val="16"/>
        <rFont val="方正仿宋_GBK"/>
        <charset val="134"/>
      </rPr>
      <t>亩；老百姓获得务工工资</t>
    </r>
    <r>
      <rPr>
        <sz val="16"/>
        <rFont val="Times New Roman"/>
        <charset val="134"/>
      </rPr>
      <t>80</t>
    </r>
    <r>
      <rPr>
        <sz val="16"/>
        <rFont val="方正仿宋_GBK"/>
        <charset val="134"/>
      </rPr>
      <t>元</t>
    </r>
    <r>
      <rPr>
        <sz val="16"/>
        <rFont val="Times New Roman"/>
        <charset val="134"/>
      </rPr>
      <t>/</t>
    </r>
    <r>
      <rPr>
        <sz val="16"/>
        <rFont val="方正仿宋_GBK"/>
        <charset val="134"/>
      </rPr>
      <t>天。</t>
    </r>
  </si>
  <si>
    <r>
      <rPr>
        <sz val="16"/>
        <rFont val="Times New Roman"/>
        <charset val="134"/>
      </rPr>
      <t>30</t>
    </r>
    <r>
      <rPr>
        <sz val="16"/>
        <rFont val="方正仿宋_GBK"/>
        <charset val="134"/>
      </rPr>
      <t>余人（其中脱贫人口和监测人口</t>
    </r>
    <r>
      <rPr>
        <sz val="16"/>
        <rFont val="Times New Roman"/>
        <charset val="134"/>
      </rPr>
      <t>4</t>
    </r>
    <r>
      <rPr>
        <sz val="16"/>
        <rFont val="方正仿宋_GBK"/>
        <charset val="134"/>
      </rPr>
      <t>人）受益。</t>
    </r>
  </si>
  <si>
    <r>
      <rPr>
        <sz val="16"/>
        <rFont val="Times New Roman"/>
        <charset val="134"/>
      </rPr>
      <t>2024</t>
    </r>
    <r>
      <rPr>
        <sz val="16"/>
        <rFont val="方正仿宋_GBK"/>
        <charset val="134"/>
      </rPr>
      <t>年</t>
    </r>
    <r>
      <rPr>
        <sz val="16"/>
        <rFont val="Times New Roman"/>
        <charset val="134"/>
      </rPr>
      <t>12</t>
    </r>
    <r>
      <rPr>
        <sz val="16"/>
        <rFont val="方正仿宋_GBK"/>
        <charset val="134"/>
      </rPr>
      <t>月</t>
    </r>
  </si>
  <si>
    <r>
      <rPr>
        <sz val="16"/>
        <rFont val="方正仿宋_GBK"/>
        <charset val="134"/>
      </rPr>
      <t>城口县</t>
    </r>
    <r>
      <rPr>
        <sz val="16"/>
        <rFont val="Times New Roman"/>
        <charset val="134"/>
      </rPr>
      <t>2024</t>
    </r>
    <r>
      <rPr>
        <sz val="16"/>
        <rFont val="方正仿宋_GBK"/>
        <charset val="134"/>
      </rPr>
      <t>年北屏乡中药材产业扶持项目</t>
    </r>
  </si>
  <si>
    <t>全村有愿意发展中药材产业的农户种植天麻、独活、川乌、大黄、川牛膝、玄参、云木香独、天麻蜜环菌、天冬、萌发菌并达到一定规模的给予适当的补助。</t>
  </si>
  <si>
    <t>城口县北屏乡</t>
  </si>
  <si>
    <r>
      <rPr>
        <sz val="16"/>
        <rFont val="方正仿宋_GBK"/>
        <charset val="134"/>
      </rPr>
      <t>发展稳定农业产业、带动农户产业转型，增加农户发展的积极性，提高群众满意度到</t>
    </r>
    <r>
      <rPr>
        <sz val="16"/>
        <rFont val="Times New Roman"/>
        <charset val="134"/>
      </rPr>
      <t>95%</t>
    </r>
    <r>
      <rPr>
        <sz val="16"/>
        <rFont val="方正仿宋_GBK"/>
        <charset val="134"/>
      </rPr>
      <t>，受益脱贫人口约</t>
    </r>
    <r>
      <rPr>
        <sz val="16"/>
        <rFont val="Times New Roman"/>
        <charset val="134"/>
      </rPr>
      <t>30</t>
    </r>
    <r>
      <rPr>
        <sz val="16"/>
        <rFont val="方正仿宋_GBK"/>
        <charset val="134"/>
      </rPr>
      <t>人。</t>
    </r>
  </si>
  <si>
    <r>
      <rPr>
        <sz val="16"/>
        <rFont val="方正仿宋_GBK"/>
        <charset val="134"/>
      </rPr>
      <t>群众参与：</t>
    </r>
    <r>
      <rPr>
        <sz val="16"/>
        <rFont val="Times New Roman"/>
        <charset val="134"/>
      </rPr>
      <t>17</t>
    </r>
    <r>
      <rPr>
        <sz val="16"/>
        <rFont val="方正仿宋_GBK"/>
        <charset val="134"/>
      </rPr>
      <t>人参与前期项目确定会议，安排义务监督员参与实施过程中施工质量监管，和资金使用的监督利益。联结机制：提供就业岗位</t>
    </r>
    <r>
      <rPr>
        <sz val="16"/>
        <rFont val="Times New Roman"/>
        <charset val="134"/>
      </rPr>
      <t>10</t>
    </r>
    <r>
      <rPr>
        <sz val="16"/>
        <rFont val="方正仿宋_GBK"/>
        <charset val="134"/>
      </rPr>
      <t>个，增加工资性收入</t>
    </r>
    <r>
      <rPr>
        <sz val="16"/>
        <rFont val="Times New Roman"/>
        <charset val="134"/>
      </rPr>
      <t>2000</t>
    </r>
    <r>
      <rPr>
        <sz val="16"/>
        <rFont val="方正仿宋_GBK"/>
        <charset val="134"/>
      </rPr>
      <t>元</t>
    </r>
    <r>
      <rPr>
        <sz val="16"/>
        <rFont val="Times New Roman"/>
        <charset val="134"/>
      </rPr>
      <t>/</t>
    </r>
    <r>
      <rPr>
        <sz val="16"/>
        <rFont val="方正仿宋_GBK"/>
        <charset val="134"/>
      </rPr>
      <t>人</t>
    </r>
    <r>
      <rPr>
        <sz val="16"/>
        <rFont val="Times New Roman"/>
        <charset val="134"/>
      </rPr>
      <t xml:space="preserve"> •</t>
    </r>
    <r>
      <rPr>
        <sz val="16"/>
        <rFont val="方正仿宋_GBK"/>
        <charset val="134"/>
      </rPr>
      <t>年。引导</t>
    </r>
    <r>
      <rPr>
        <sz val="16"/>
        <rFont val="Times New Roman"/>
        <charset val="134"/>
      </rPr>
      <t>10</t>
    </r>
    <r>
      <rPr>
        <sz val="16"/>
        <rFont val="方正仿宋_GBK"/>
        <charset val="134"/>
      </rPr>
      <t>余名参与中药材种植技术培训，提升生产技术水平。</t>
    </r>
  </si>
  <si>
    <r>
      <rPr>
        <sz val="16"/>
        <rFont val="方正仿宋_GBK"/>
        <charset val="134"/>
      </rPr>
      <t>发展稳定农业产业、带动农户产业转型，增加农户发展的积极性，提高群众满意度到</t>
    </r>
    <r>
      <rPr>
        <sz val="16"/>
        <rFont val="Times New Roman"/>
        <charset val="134"/>
      </rPr>
      <t>95%</t>
    </r>
  </si>
  <si>
    <r>
      <rPr>
        <sz val="16"/>
        <rFont val="方正仿宋_GBK"/>
        <charset val="134"/>
      </rPr>
      <t>受益人口约</t>
    </r>
    <r>
      <rPr>
        <sz val="16"/>
        <rFont val="Times New Roman"/>
        <charset val="134"/>
      </rPr>
      <t>300</t>
    </r>
    <r>
      <rPr>
        <sz val="16"/>
        <rFont val="方正仿宋_GBK"/>
        <charset val="134"/>
      </rPr>
      <t>人</t>
    </r>
  </si>
  <si>
    <r>
      <rPr>
        <sz val="16"/>
        <rFont val="Times New Roman"/>
        <charset val="134"/>
      </rPr>
      <t>40</t>
    </r>
    <r>
      <rPr>
        <sz val="16"/>
        <rFont val="方正仿宋_GBK"/>
        <charset val="134"/>
      </rPr>
      <t>万元</t>
    </r>
  </si>
  <si>
    <r>
      <rPr>
        <sz val="16"/>
        <rFont val="方正仿宋_GBK"/>
        <charset val="134"/>
      </rPr>
      <t>农户增收约</t>
    </r>
    <r>
      <rPr>
        <sz val="16"/>
        <rFont val="Times New Roman"/>
        <charset val="134"/>
      </rPr>
      <t>3000</t>
    </r>
    <r>
      <rPr>
        <sz val="16"/>
        <rFont val="方正仿宋_GBK"/>
        <charset val="134"/>
      </rPr>
      <t>元</t>
    </r>
    <r>
      <rPr>
        <sz val="16"/>
        <rFont val="Times New Roman"/>
        <charset val="134"/>
      </rPr>
      <t>/</t>
    </r>
    <r>
      <rPr>
        <sz val="16"/>
        <rFont val="方正仿宋_GBK"/>
        <charset val="134"/>
      </rPr>
      <t>户</t>
    </r>
    <r>
      <rPr>
        <sz val="16"/>
        <rFont val="Times New Roman"/>
        <charset val="134"/>
      </rPr>
      <t>/</t>
    </r>
    <r>
      <rPr>
        <sz val="16"/>
        <rFont val="方正仿宋_GBK"/>
        <charset val="134"/>
      </rPr>
      <t>年</t>
    </r>
  </si>
  <si>
    <t>助推中药材产业发展规模，带动农户发展增收</t>
  </si>
  <si>
    <t>县林业局</t>
  </si>
  <si>
    <r>
      <rPr>
        <sz val="16"/>
        <rFont val="方正仿宋_GBK"/>
        <charset val="134"/>
      </rPr>
      <t>城口县</t>
    </r>
    <r>
      <rPr>
        <sz val="16"/>
        <rFont val="Times New Roman"/>
        <charset val="134"/>
      </rPr>
      <t>2024</t>
    </r>
    <r>
      <rPr>
        <sz val="16"/>
        <rFont val="方正仿宋_GBK"/>
        <charset val="134"/>
      </rPr>
      <t>年岚天乡中药材产业提升示范基地项目</t>
    </r>
  </si>
  <si>
    <r>
      <rPr>
        <sz val="16"/>
        <rFont val="方正仿宋_GBK"/>
        <charset val="134"/>
      </rPr>
      <t>岚天乡种植大黄、天麻、党参、黄精、独活等中药材约</t>
    </r>
    <r>
      <rPr>
        <sz val="16"/>
        <rFont val="Times New Roman"/>
        <charset val="134"/>
      </rPr>
      <t>500</t>
    </r>
    <r>
      <rPr>
        <sz val="16"/>
        <rFont val="方正仿宋_GBK"/>
        <charset val="134"/>
      </rPr>
      <t>亩，对种子采购及种植进行补贴。</t>
    </r>
  </si>
  <si>
    <r>
      <rPr>
        <sz val="16"/>
        <rFont val="方正仿宋_GBK"/>
        <charset val="134"/>
      </rPr>
      <t>调动辖区群众发展积极性，打通中药材发展、销售瓶颈，促进村民增收，受益群众约</t>
    </r>
    <r>
      <rPr>
        <sz val="16"/>
        <rFont val="Times New Roman"/>
        <charset val="134"/>
      </rPr>
      <t>600</t>
    </r>
    <r>
      <rPr>
        <sz val="16"/>
        <rFont val="方正仿宋_GBK"/>
        <charset val="134"/>
      </rPr>
      <t>人；其中贫困户约</t>
    </r>
    <r>
      <rPr>
        <sz val="16"/>
        <rFont val="Times New Roman"/>
        <charset val="134"/>
      </rPr>
      <t>30</t>
    </r>
    <r>
      <rPr>
        <sz val="16"/>
        <rFont val="方正仿宋_GBK"/>
        <charset val="134"/>
      </rPr>
      <t>户</t>
    </r>
    <r>
      <rPr>
        <sz val="16"/>
        <rFont val="Times New Roman"/>
        <charset val="134"/>
      </rPr>
      <t>80</t>
    </r>
    <r>
      <rPr>
        <sz val="16"/>
        <rFont val="方正仿宋_GBK"/>
        <charset val="134"/>
      </rPr>
      <t>人</t>
    </r>
  </si>
  <si>
    <r>
      <rPr>
        <sz val="16"/>
        <rFont val="Times New Roman"/>
        <charset val="134"/>
      </rPr>
      <t>1.</t>
    </r>
    <r>
      <rPr>
        <sz val="16"/>
        <rFont val="方正仿宋_GBK"/>
        <charset val="134"/>
      </rPr>
      <t>群众参与：</t>
    </r>
    <r>
      <rPr>
        <sz val="16"/>
        <rFont val="Times New Roman"/>
        <charset val="134"/>
      </rPr>
      <t>20</t>
    </r>
    <r>
      <rPr>
        <sz val="16"/>
        <rFont val="方正仿宋_GBK"/>
        <charset val="134"/>
      </rPr>
      <t>人以上群众参与项目谋划、过程监督等。</t>
    </r>
    <r>
      <rPr>
        <sz val="16"/>
        <rFont val="Times New Roman"/>
        <charset val="134"/>
      </rPr>
      <t>2.</t>
    </r>
    <r>
      <rPr>
        <sz val="16"/>
        <rFont val="方正仿宋_GBK"/>
        <charset val="134"/>
      </rPr>
      <t>利益联结机制：带动全乡有意愿的群众发展产业增收及种植补贴至少</t>
    </r>
    <r>
      <rPr>
        <sz val="16"/>
        <rFont val="Times New Roman"/>
        <charset val="134"/>
      </rPr>
      <t>100</t>
    </r>
    <r>
      <rPr>
        <sz val="16"/>
        <rFont val="方正仿宋_GBK"/>
        <charset val="134"/>
      </rPr>
      <t>元</t>
    </r>
    <r>
      <rPr>
        <sz val="16"/>
        <rFont val="Times New Roman"/>
        <charset val="134"/>
      </rPr>
      <t>/</t>
    </r>
    <r>
      <rPr>
        <sz val="16"/>
        <rFont val="方正仿宋_GBK"/>
        <charset val="134"/>
      </rPr>
      <t>户，引导至少</t>
    </r>
    <r>
      <rPr>
        <sz val="16"/>
        <rFont val="Times New Roman"/>
        <charset val="134"/>
      </rPr>
      <t>30</t>
    </r>
    <r>
      <rPr>
        <sz val="16"/>
        <rFont val="方正仿宋_GBK"/>
        <charset val="134"/>
      </rPr>
      <t>人参与中药材种植培训，提升生产技术水平。</t>
    </r>
  </si>
  <si>
    <r>
      <rPr>
        <sz val="16"/>
        <rFont val="方正仿宋_GBK"/>
        <charset val="134"/>
      </rPr>
      <t>调动辖区群众发展积极性，打通中药材发展、销售瓶颈，促进村民增收，受益群众约</t>
    </r>
    <r>
      <rPr>
        <sz val="16"/>
        <rFont val="Times New Roman"/>
        <charset val="134"/>
      </rPr>
      <t>600</t>
    </r>
    <r>
      <rPr>
        <sz val="16"/>
        <rFont val="方正仿宋_GBK"/>
        <charset val="134"/>
      </rPr>
      <t>人；其中脱贫户约</t>
    </r>
    <r>
      <rPr>
        <sz val="16"/>
        <rFont val="Times New Roman"/>
        <charset val="134"/>
      </rPr>
      <t>30</t>
    </r>
    <r>
      <rPr>
        <sz val="16"/>
        <rFont val="方正仿宋_GBK"/>
        <charset val="134"/>
      </rPr>
      <t>户</t>
    </r>
    <r>
      <rPr>
        <sz val="16"/>
        <rFont val="Times New Roman"/>
        <charset val="134"/>
      </rPr>
      <t>80</t>
    </r>
    <r>
      <rPr>
        <sz val="16"/>
        <rFont val="方正仿宋_GBK"/>
        <charset val="134"/>
      </rPr>
      <t>人</t>
    </r>
  </si>
  <si>
    <r>
      <rPr>
        <sz val="16"/>
        <rFont val="方正仿宋_GBK"/>
        <charset val="134"/>
      </rPr>
      <t>惠及全乡约</t>
    </r>
    <r>
      <rPr>
        <sz val="16"/>
        <rFont val="Times New Roman"/>
        <charset val="134"/>
      </rPr>
      <t>600</t>
    </r>
    <r>
      <rPr>
        <sz val="16"/>
        <rFont val="方正仿宋_GBK"/>
        <charset val="134"/>
      </rPr>
      <t>人；其中贫困户约</t>
    </r>
    <r>
      <rPr>
        <sz val="16"/>
        <rFont val="Times New Roman"/>
        <charset val="134"/>
      </rPr>
      <t>30</t>
    </r>
    <r>
      <rPr>
        <sz val="16"/>
        <rFont val="方正仿宋_GBK"/>
        <charset val="134"/>
      </rPr>
      <t>户</t>
    </r>
    <r>
      <rPr>
        <sz val="16"/>
        <rFont val="Times New Roman"/>
        <charset val="134"/>
      </rPr>
      <t>80</t>
    </r>
    <r>
      <rPr>
        <sz val="16"/>
        <rFont val="方正仿宋_GBK"/>
        <charset val="134"/>
      </rPr>
      <t>人</t>
    </r>
  </si>
  <si>
    <r>
      <rPr>
        <sz val="16"/>
        <rFont val="方正仿宋_GBK"/>
        <charset val="134"/>
      </rPr>
      <t>按照一般户</t>
    </r>
    <r>
      <rPr>
        <sz val="16"/>
        <rFont val="Times New Roman"/>
        <charset val="134"/>
      </rPr>
      <t>600</t>
    </r>
    <r>
      <rPr>
        <sz val="16"/>
        <rFont val="方正仿宋_GBK"/>
        <charset val="134"/>
      </rPr>
      <t>元，脱贫户</t>
    </r>
    <r>
      <rPr>
        <sz val="16"/>
        <rFont val="Times New Roman"/>
        <charset val="134"/>
      </rPr>
      <t>1000</t>
    </r>
    <r>
      <rPr>
        <sz val="16"/>
        <rFont val="方正仿宋_GBK"/>
        <charset val="134"/>
      </rPr>
      <t>元，监测户</t>
    </r>
    <r>
      <rPr>
        <sz val="16"/>
        <rFont val="Times New Roman"/>
        <charset val="134"/>
      </rPr>
      <t>1500</t>
    </r>
    <r>
      <rPr>
        <sz val="16"/>
        <rFont val="方正仿宋_GBK"/>
        <charset val="134"/>
      </rPr>
      <t>元标准补贴</t>
    </r>
  </si>
  <si>
    <t>通过发展中药材产业，调动辖区群众发展积极性，打通中药材发展、销售瓶颈，促进村民增收</t>
  </si>
  <si>
    <r>
      <rPr>
        <sz val="16"/>
        <rFont val="方正仿宋_GBK"/>
        <charset val="134"/>
      </rPr>
      <t>受益人数约</t>
    </r>
    <r>
      <rPr>
        <sz val="16"/>
        <rFont val="Times New Roman"/>
        <charset val="134"/>
      </rPr>
      <t>600</t>
    </r>
    <r>
      <rPr>
        <sz val="16"/>
        <rFont val="方正仿宋_GBK"/>
        <charset val="134"/>
      </rPr>
      <t>人；其中脱贫户约</t>
    </r>
    <r>
      <rPr>
        <sz val="16"/>
        <rFont val="Times New Roman"/>
        <charset val="134"/>
      </rPr>
      <t>80</t>
    </r>
    <r>
      <rPr>
        <sz val="16"/>
        <rFont val="方正仿宋_GBK"/>
        <charset val="134"/>
      </rPr>
      <t>人</t>
    </r>
  </si>
  <si>
    <t>李瑞城</t>
  </si>
  <si>
    <r>
      <rPr>
        <sz val="16"/>
        <rFont val="方正仿宋_GBK"/>
        <charset val="134"/>
      </rPr>
      <t>城口县</t>
    </r>
    <r>
      <rPr>
        <sz val="16"/>
        <rFont val="Times New Roman"/>
        <charset val="134"/>
      </rPr>
      <t>2024</t>
    </r>
    <r>
      <rPr>
        <sz val="16"/>
        <rFont val="方正仿宋_GBK"/>
        <charset val="134"/>
      </rPr>
      <t>年河鱼乡中药材产业提升示范基地项目</t>
    </r>
  </si>
  <si>
    <r>
      <rPr>
        <sz val="16"/>
        <rFont val="方正仿宋_GBK"/>
        <charset val="134"/>
      </rPr>
      <t>一是在河鱼社区连片种植独活</t>
    </r>
    <r>
      <rPr>
        <sz val="16"/>
        <rFont val="Times New Roman"/>
        <charset val="134"/>
      </rPr>
      <t>200</t>
    </r>
    <r>
      <rPr>
        <sz val="16"/>
        <rFont val="方正仿宋_GBK"/>
        <charset val="134"/>
      </rPr>
      <t>亩、大黄</t>
    </r>
    <r>
      <rPr>
        <sz val="16"/>
        <rFont val="Times New Roman"/>
        <charset val="134"/>
      </rPr>
      <t>200</t>
    </r>
    <r>
      <rPr>
        <sz val="16"/>
        <rFont val="方正仿宋_GBK"/>
        <charset val="134"/>
      </rPr>
      <t>亩，集体经济组织</t>
    </r>
    <r>
      <rPr>
        <sz val="16"/>
        <rFont val="Times New Roman"/>
        <charset val="134"/>
      </rPr>
      <t>+</t>
    </r>
    <r>
      <rPr>
        <sz val="16"/>
        <rFont val="方正仿宋_GBK"/>
        <charset val="134"/>
      </rPr>
      <t>专业合作社</t>
    </r>
    <r>
      <rPr>
        <sz val="16"/>
        <rFont val="Times New Roman"/>
        <charset val="134"/>
      </rPr>
      <t>+</t>
    </r>
    <r>
      <rPr>
        <sz val="16"/>
        <rFont val="方正仿宋_GBK"/>
        <charset val="134"/>
      </rPr>
      <t>公司（天宝药业）</t>
    </r>
    <r>
      <rPr>
        <sz val="16"/>
        <rFont val="Times New Roman"/>
        <charset val="134"/>
      </rPr>
      <t>+</t>
    </r>
    <r>
      <rPr>
        <sz val="16"/>
        <rFont val="方正仿宋_GBK"/>
        <charset val="134"/>
      </rPr>
      <t>农户的</t>
    </r>
    <r>
      <rPr>
        <sz val="16"/>
        <rFont val="Times New Roman"/>
        <charset val="134"/>
      </rPr>
      <t>“</t>
    </r>
    <r>
      <rPr>
        <sz val="16"/>
        <rFont val="方正仿宋_GBK"/>
        <charset val="134"/>
      </rPr>
      <t>联营</t>
    </r>
    <r>
      <rPr>
        <sz val="16"/>
        <rFont val="Times New Roman"/>
        <charset val="134"/>
      </rPr>
      <t>”</t>
    </r>
    <r>
      <rPr>
        <sz val="16"/>
        <rFont val="方正仿宋_GBK"/>
        <charset val="134"/>
      </rPr>
      <t>模式，按照补助标准予以奖补。二是在畜牧村发展川牛膝</t>
    </r>
    <r>
      <rPr>
        <sz val="16"/>
        <rFont val="Times New Roman"/>
        <charset val="134"/>
      </rPr>
      <t>70</t>
    </r>
    <r>
      <rPr>
        <sz val="16"/>
        <rFont val="方正仿宋_GBK"/>
        <charset val="134"/>
      </rPr>
      <t>亩、大黄</t>
    </r>
    <r>
      <rPr>
        <sz val="16"/>
        <rFont val="Times New Roman"/>
        <charset val="134"/>
      </rPr>
      <t>100</t>
    </r>
    <r>
      <rPr>
        <sz val="16"/>
        <rFont val="方正仿宋_GBK"/>
        <charset val="134"/>
      </rPr>
      <t>亩、独活</t>
    </r>
    <r>
      <rPr>
        <sz val="16"/>
        <rFont val="Times New Roman"/>
        <charset val="134"/>
      </rPr>
      <t>70</t>
    </r>
    <r>
      <rPr>
        <sz val="16"/>
        <rFont val="方正仿宋_GBK"/>
        <charset val="134"/>
      </rPr>
      <t>亩，集体经济组织</t>
    </r>
    <r>
      <rPr>
        <sz val="16"/>
        <rFont val="Times New Roman"/>
        <charset val="134"/>
      </rPr>
      <t>+</t>
    </r>
    <r>
      <rPr>
        <sz val="16"/>
        <rFont val="方正仿宋_GBK"/>
        <charset val="134"/>
      </rPr>
      <t>专业合作社</t>
    </r>
    <r>
      <rPr>
        <sz val="16"/>
        <rFont val="Times New Roman"/>
        <charset val="134"/>
      </rPr>
      <t>+</t>
    </r>
    <r>
      <rPr>
        <sz val="16"/>
        <rFont val="方正仿宋_GBK"/>
        <charset val="134"/>
      </rPr>
      <t>公司（天宝药业）</t>
    </r>
    <r>
      <rPr>
        <sz val="16"/>
        <rFont val="Times New Roman"/>
        <charset val="134"/>
      </rPr>
      <t>+</t>
    </r>
    <r>
      <rPr>
        <sz val="16"/>
        <rFont val="方正仿宋_GBK"/>
        <charset val="134"/>
      </rPr>
      <t>农户的</t>
    </r>
    <r>
      <rPr>
        <sz val="16"/>
        <rFont val="Times New Roman"/>
        <charset val="134"/>
      </rPr>
      <t>“</t>
    </r>
    <r>
      <rPr>
        <sz val="16"/>
        <rFont val="方正仿宋_GBK"/>
        <charset val="134"/>
      </rPr>
      <t>联营</t>
    </r>
    <r>
      <rPr>
        <sz val="16"/>
        <rFont val="Times New Roman"/>
        <charset val="134"/>
      </rPr>
      <t>”</t>
    </r>
    <r>
      <rPr>
        <sz val="16"/>
        <rFont val="方正仿宋_GBK"/>
        <charset val="134"/>
      </rPr>
      <t>模式，按照补助标准予以奖补。三是在高洪村发展川牛膝</t>
    </r>
    <r>
      <rPr>
        <sz val="16"/>
        <rFont val="Times New Roman"/>
        <charset val="134"/>
      </rPr>
      <t>100</t>
    </r>
    <r>
      <rPr>
        <sz val="16"/>
        <rFont val="方正仿宋_GBK"/>
        <charset val="134"/>
      </rPr>
      <t>亩、大黄</t>
    </r>
    <r>
      <rPr>
        <sz val="16"/>
        <rFont val="Times New Roman"/>
        <charset val="134"/>
      </rPr>
      <t>100</t>
    </r>
    <r>
      <rPr>
        <sz val="16"/>
        <rFont val="方正仿宋_GBK"/>
        <charset val="134"/>
      </rPr>
      <t>亩，在大店村发展独活</t>
    </r>
    <r>
      <rPr>
        <sz val="16"/>
        <rFont val="Times New Roman"/>
        <charset val="134"/>
      </rPr>
      <t>300</t>
    </r>
    <r>
      <rPr>
        <sz val="16"/>
        <rFont val="方正仿宋_GBK"/>
        <charset val="134"/>
      </rPr>
      <t>亩、云木香</t>
    </r>
    <r>
      <rPr>
        <sz val="16"/>
        <rFont val="Times New Roman"/>
        <charset val="134"/>
      </rPr>
      <t>50</t>
    </r>
    <r>
      <rPr>
        <sz val="16"/>
        <rFont val="方正仿宋_GBK"/>
        <charset val="134"/>
      </rPr>
      <t>亩、大黄</t>
    </r>
    <r>
      <rPr>
        <sz val="16"/>
        <rFont val="Times New Roman"/>
        <charset val="134"/>
      </rPr>
      <t>50</t>
    </r>
    <r>
      <rPr>
        <sz val="16"/>
        <rFont val="方正仿宋_GBK"/>
        <charset val="134"/>
      </rPr>
      <t>亩，集体经济组织</t>
    </r>
    <r>
      <rPr>
        <sz val="16"/>
        <rFont val="Times New Roman"/>
        <charset val="134"/>
      </rPr>
      <t>+</t>
    </r>
    <r>
      <rPr>
        <sz val="16"/>
        <rFont val="方正仿宋_GBK"/>
        <charset val="134"/>
      </rPr>
      <t>专业合作社</t>
    </r>
    <r>
      <rPr>
        <sz val="16"/>
        <rFont val="Times New Roman"/>
        <charset val="134"/>
      </rPr>
      <t>+</t>
    </r>
    <r>
      <rPr>
        <sz val="16"/>
        <rFont val="方正仿宋_GBK"/>
        <charset val="134"/>
      </rPr>
      <t>公司（天宝药业）</t>
    </r>
    <r>
      <rPr>
        <sz val="16"/>
        <rFont val="Times New Roman"/>
        <charset val="134"/>
      </rPr>
      <t>+</t>
    </r>
    <r>
      <rPr>
        <sz val="16"/>
        <rFont val="方正仿宋_GBK"/>
        <charset val="134"/>
      </rPr>
      <t>农户的</t>
    </r>
    <r>
      <rPr>
        <sz val="16"/>
        <rFont val="Times New Roman"/>
        <charset val="134"/>
      </rPr>
      <t>“</t>
    </r>
    <r>
      <rPr>
        <sz val="16"/>
        <rFont val="方正仿宋_GBK"/>
        <charset val="134"/>
      </rPr>
      <t>联营</t>
    </r>
    <r>
      <rPr>
        <sz val="16"/>
        <rFont val="Times New Roman"/>
        <charset val="134"/>
      </rPr>
      <t>”</t>
    </r>
    <r>
      <rPr>
        <sz val="16"/>
        <rFont val="方正仿宋_GBK"/>
        <charset val="134"/>
      </rPr>
      <t>模式，按照补助标准予以奖补，调动群众发展积极性。</t>
    </r>
  </si>
  <si>
    <t>河鱼社区、大店村、高洪村、畜牧村</t>
  </si>
  <si>
    <r>
      <rPr>
        <sz val="16"/>
        <rFont val="方正仿宋_GBK"/>
        <charset val="134"/>
      </rPr>
      <t>调动辖区群众发展积极性，打通中药材发展、销售瓶颈，促进村民增收，增加户均产业补贴</t>
    </r>
    <r>
      <rPr>
        <sz val="16"/>
        <rFont val="Times New Roman"/>
        <charset val="134"/>
      </rPr>
      <t>≥200</t>
    </r>
    <r>
      <rPr>
        <sz val="16"/>
        <rFont val="方正仿宋_GBK"/>
        <charset val="134"/>
      </rPr>
      <t>元，约</t>
    </r>
    <r>
      <rPr>
        <sz val="16"/>
        <rFont val="Times New Roman"/>
        <charset val="134"/>
      </rPr>
      <t>300</t>
    </r>
    <r>
      <rPr>
        <sz val="16"/>
        <rFont val="方正仿宋_GBK"/>
        <charset val="134"/>
      </rPr>
      <t>户</t>
    </r>
    <r>
      <rPr>
        <sz val="16"/>
        <rFont val="Times New Roman"/>
        <charset val="134"/>
      </rPr>
      <t>1000</t>
    </r>
    <r>
      <rPr>
        <sz val="16"/>
        <rFont val="方正仿宋_GBK"/>
        <charset val="134"/>
      </rPr>
      <t>人，其中脱贫户约</t>
    </r>
    <r>
      <rPr>
        <sz val="16"/>
        <rFont val="Times New Roman"/>
        <charset val="134"/>
      </rPr>
      <t>140</t>
    </r>
    <r>
      <rPr>
        <sz val="16"/>
        <rFont val="方正仿宋_GBK"/>
        <charset val="134"/>
      </rPr>
      <t>户</t>
    </r>
    <r>
      <rPr>
        <sz val="16"/>
        <rFont val="Times New Roman"/>
        <charset val="134"/>
      </rPr>
      <t>500</t>
    </r>
    <r>
      <rPr>
        <sz val="16"/>
        <rFont val="方正仿宋_GBK"/>
        <charset val="134"/>
      </rPr>
      <t>人受益。</t>
    </r>
  </si>
  <si>
    <r>
      <rPr>
        <sz val="16"/>
        <rFont val="方正仿宋_GBK"/>
        <charset val="134"/>
      </rPr>
      <t>一、群众参与</t>
    </r>
    <r>
      <rPr>
        <sz val="16"/>
        <rFont val="Times New Roman"/>
        <charset val="134"/>
      </rPr>
      <t>:12</t>
    </r>
    <r>
      <rPr>
        <sz val="16"/>
        <rFont val="方正仿宋_GBK"/>
        <charset val="134"/>
      </rPr>
      <t>人参与前期项目确定会议、决议，</t>
    </r>
    <r>
      <rPr>
        <sz val="16"/>
        <rFont val="Times New Roman"/>
        <charset val="134"/>
      </rPr>
      <t>20</t>
    </r>
    <r>
      <rPr>
        <sz val="16"/>
        <rFont val="方正仿宋_GBK"/>
        <charset val="134"/>
      </rPr>
      <t>余人参与入库项目的选择，</t>
    </r>
    <r>
      <rPr>
        <sz val="16"/>
        <rFont val="Times New Roman"/>
        <charset val="134"/>
      </rPr>
      <t>8</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二、利益联结机制：调动辖区群众发展积极性，打通中药材发展、销售瓶颈，促进村民增收，增加户均产业补贴，约</t>
    </r>
    <r>
      <rPr>
        <sz val="16"/>
        <rFont val="Times New Roman"/>
        <charset val="134"/>
      </rPr>
      <t>300</t>
    </r>
    <r>
      <rPr>
        <sz val="16"/>
        <rFont val="方正仿宋_GBK"/>
        <charset val="134"/>
      </rPr>
      <t>户</t>
    </r>
    <r>
      <rPr>
        <sz val="16"/>
        <rFont val="Times New Roman"/>
        <charset val="134"/>
      </rPr>
      <t>1000</t>
    </r>
    <r>
      <rPr>
        <sz val="16"/>
        <rFont val="方正仿宋_GBK"/>
        <charset val="134"/>
      </rPr>
      <t>余人，其中脱贫户约</t>
    </r>
    <r>
      <rPr>
        <sz val="16"/>
        <rFont val="Times New Roman"/>
        <charset val="134"/>
      </rPr>
      <t>140</t>
    </r>
    <r>
      <rPr>
        <sz val="16"/>
        <rFont val="方正仿宋_GBK"/>
        <charset val="134"/>
      </rPr>
      <t>户</t>
    </r>
    <r>
      <rPr>
        <sz val="16"/>
        <rFont val="Times New Roman"/>
        <charset val="134"/>
      </rPr>
      <t>500</t>
    </r>
    <r>
      <rPr>
        <sz val="16"/>
        <rFont val="方正仿宋_GBK"/>
        <charset val="134"/>
      </rPr>
      <t>余人受益。</t>
    </r>
  </si>
  <si>
    <r>
      <rPr>
        <sz val="16"/>
        <rFont val="方正仿宋_GBK"/>
        <charset val="134"/>
      </rPr>
      <t>调动辖区群众发展积极性，打通中药材发展、销售瓶颈，促进村民增收，</t>
    </r>
    <r>
      <rPr>
        <sz val="16"/>
        <rFont val="Times New Roman"/>
        <charset val="134"/>
      </rPr>
      <t>300</t>
    </r>
    <r>
      <rPr>
        <sz val="16"/>
        <rFont val="方正仿宋_GBK"/>
        <charset val="134"/>
      </rPr>
      <t>户</t>
    </r>
    <r>
      <rPr>
        <sz val="16"/>
        <rFont val="Times New Roman"/>
        <charset val="134"/>
      </rPr>
      <t>1000</t>
    </r>
    <r>
      <rPr>
        <sz val="16"/>
        <rFont val="方正仿宋_GBK"/>
        <charset val="134"/>
      </rPr>
      <t>人，其中脱贫户约</t>
    </r>
    <r>
      <rPr>
        <sz val="16"/>
        <rFont val="Times New Roman"/>
        <charset val="134"/>
      </rPr>
      <t>140</t>
    </r>
    <r>
      <rPr>
        <sz val="16"/>
        <rFont val="方正仿宋_GBK"/>
        <charset val="134"/>
      </rPr>
      <t>户</t>
    </r>
    <r>
      <rPr>
        <sz val="16"/>
        <rFont val="Times New Roman"/>
        <charset val="134"/>
      </rPr>
      <t>500</t>
    </r>
    <r>
      <rPr>
        <sz val="16"/>
        <rFont val="方正仿宋_GBK"/>
        <charset val="134"/>
      </rPr>
      <t>人受益。</t>
    </r>
  </si>
  <si>
    <r>
      <rPr>
        <sz val="16"/>
        <rFont val="方正仿宋_GBK"/>
        <charset val="134"/>
      </rPr>
      <t>发展中药材</t>
    </r>
    <r>
      <rPr>
        <sz val="16"/>
        <rFont val="Times New Roman"/>
        <charset val="134"/>
      </rPr>
      <t>1650</t>
    </r>
    <r>
      <rPr>
        <sz val="16"/>
        <rFont val="方正仿宋_GBK"/>
        <charset val="134"/>
      </rPr>
      <t>亩</t>
    </r>
  </si>
  <si>
    <r>
      <rPr>
        <sz val="16"/>
        <rFont val="方正仿宋_GBK"/>
        <charset val="134"/>
      </rPr>
      <t>基地建设成本</t>
    </r>
    <r>
      <rPr>
        <sz val="16"/>
        <rFont val="Times New Roman"/>
        <charset val="134"/>
      </rPr>
      <t>≤110</t>
    </r>
    <r>
      <rPr>
        <sz val="16"/>
        <rFont val="方正仿宋_GBK"/>
        <charset val="134"/>
      </rPr>
      <t>万元</t>
    </r>
  </si>
  <si>
    <r>
      <rPr>
        <sz val="16"/>
        <rFont val="方正仿宋_GBK"/>
        <charset val="134"/>
      </rPr>
      <t>年度产值</t>
    </r>
    <r>
      <rPr>
        <sz val="16"/>
        <rFont val="Times New Roman"/>
        <charset val="134"/>
      </rPr>
      <t>≥200</t>
    </r>
    <r>
      <rPr>
        <sz val="16"/>
        <rFont val="方正仿宋_GBK"/>
        <charset val="134"/>
      </rPr>
      <t>万元</t>
    </r>
  </si>
  <si>
    <r>
      <rPr>
        <sz val="16"/>
        <rFont val="方正仿宋_GBK"/>
        <charset val="134"/>
      </rPr>
      <t>受益脱贫户约</t>
    </r>
    <r>
      <rPr>
        <sz val="16"/>
        <rFont val="Times New Roman"/>
        <charset val="134"/>
      </rPr>
      <t>140</t>
    </r>
    <r>
      <rPr>
        <sz val="16"/>
        <rFont val="方正仿宋_GBK"/>
        <charset val="134"/>
      </rPr>
      <t>户</t>
    </r>
    <r>
      <rPr>
        <sz val="16"/>
        <rFont val="Times New Roman"/>
        <charset val="134"/>
      </rPr>
      <t>500</t>
    </r>
    <r>
      <rPr>
        <sz val="16"/>
        <rFont val="方正仿宋_GBK"/>
        <charset val="134"/>
      </rPr>
      <t>人。</t>
    </r>
  </si>
  <si>
    <r>
      <rPr>
        <sz val="16"/>
        <rFont val="方正仿宋_GBK"/>
        <charset val="134"/>
      </rPr>
      <t>带动群众可持续稳定增收</t>
    </r>
    <r>
      <rPr>
        <sz val="16"/>
        <rFont val="Times New Roman"/>
        <charset val="134"/>
      </rPr>
      <t>≥1</t>
    </r>
    <r>
      <rPr>
        <sz val="16"/>
        <rFont val="方正仿宋_GBK"/>
        <charset val="134"/>
      </rPr>
      <t>年</t>
    </r>
  </si>
  <si>
    <r>
      <rPr>
        <sz val="16"/>
        <rFont val="方正仿宋_GBK"/>
        <charset val="134"/>
      </rPr>
      <t>约</t>
    </r>
    <r>
      <rPr>
        <sz val="16"/>
        <rFont val="Times New Roman"/>
        <charset val="134"/>
      </rPr>
      <t>1000</t>
    </r>
    <r>
      <rPr>
        <sz val="16"/>
        <rFont val="方正仿宋_GBK"/>
        <charset val="134"/>
      </rPr>
      <t>余人</t>
    </r>
  </si>
  <si>
    <r>
      <rPr>
        <sz val="16"/>
        <rFont val="方正仿宋_GBK"/>
        <charset val="134"/>
      </rPr>
      <t>约</t>
    </r>
    <r>
      <rPr>
        <sz val="16"/>
        <rFont val="Times New Roman"/>
        <charset val="134"/>
      </rPr>
      <t>500</t>
    </r>
    <r>
      <rPr>
        <sz val="16"/>
        <rFont val="方正仿宋_GBK"/>
        <charset val="134"/>
      </rPr>
      <t>余人</t>
    </r>
  </si>
  <si>
    <r>
      <rPr>
        <sz val="16"/>
        <rFont val="方正仿宋_GBK"/>
        <charset val="134"/>
      </rPr>
      <t>城口县</t>
    </r>
    <r>
      <rPr>
        <sz val="16"/>
        <rFont val="Times New Roman"/>
        <charset val="134"/>
      </rPr>
      <t>2024</t>
    </r>
    <r>
      <rPr>
        <sz val="16"/>
        <rFont val="方正仿宋_GBK"/>
        <charset val="134"/>
      </rPr>
      <t>年厚坪乡道地中药材示范种植项目</t>
    </r>
  </si>
  <si>
    <r>
      <rPr>
        <sz val="16"/>
        <rFont val="Times New Roman"/>
        <charset val="134"/>
      </rPr>
      <t>1.</t>
    </r>
    <r>
      <rPr>
        <sz val="16"/>
        <rFont val="方正仿宋_GBK"/>
        <charset val="134"/>
      </rPr>
      <t>全乡规模性种植独活</t>
    </r>
    <r>
      <rPr>
        <sz val="16"/>
        <rFont val="Times New Roman"/>
        <charset val="134"/>
      </rPr>
      <t>1800</t>
    </r>
    <r>
      <rPr>
        <sz val="16"/>
        <rFont val="方正仿宋_GBK"/>
        <charset val="134"/>
      </rPr>
      <t>亩，补助标准</t>
    </r>
    <r>
      <rPr>
        <sz val="16"/>
        <rFont val="Times New Roman"/>
        <charset val="134"/>
      </rPr>
      <t>600</t>
    </r>
    <r>
      <rPr>
        <sz val="16"/>
        <rFont val="方正仿宋_GBK"/>
        <charset val="134"/>
      </rPr>
      <t>元</t>
    </r>
    <r>
      <rPr>
        <sz val="16"/>
        <rFont val="Times New Roman"/>
        <charset val="134"/>
      </rPr>
      <t>/</t>
    </r>
    <r>
      <rPr>
        <sz val="16"/>
        <rFont val="方正仿宋_GBK"/>
        <charset val="134"/>
      </rPr>
      <t>亩，种植云木香</t>
    </r>
    <r>
      <rPr>
        <sz val="16"/>
        <rFont val="Times New Roman"/>
        <charset val="134"/>
      </rPr>
      <t>200</t>
    </r>
    <r>
      <rPr>
        <sz val="16"/>
        <rFont val="方正仿宋_GBK"/>
        <charset val="134"/>
      </rPr>
      <t>亩，补助标准为</t>
    </r>
    <r>
      <rPr>
        <sz val="16"/>
        <rFont val="Times New Roman"/>
        <charset val="134"/>
      </rPr>
      <t>300</t>
    </r>
    <r>
      <rPr>
        <sz val="16"/>
        <rFont val="方正仿宋_GBK"/>
        <charset val="134"/>
      </rPr>
      <t>元</t>
    </r>
    <r>
      <rPr>
        <sz val="16"/>
        <rFont val="Times New Roman"/>
        <charset val="134"/>
      </rPr>
      <t>/</t>
    </r>
    <r>
      <rPr>
        <sz val="16"/>
        <rFont val="方正仿宋_GBK"/>
        <charset val="134"/>
      </rPr>
      <t>亩。其它中药材品种按县上统一标准奖补。（补助文件城委农办〔</t>
    </r>
    <r>
      <rPr>
        <sz val="16"/>
        <rFont val="Times New Roman"/>
        <charset val="134"/>
      </rPr>
      <t>2023</t>
    </r>
    <r>
      <rPr>
        <sz val="16"/>
        <rFont val="方正仿宋_GBK"/>
        <charset val="134"/>
      </rPr>
      <t>〕</t>
    </r>
    <r>
      <rPr>
        <sz val="16"/>
        <rFont val="Times New Roman"/>
        <charset val="134"/>
      </rPr>
      <t>4</t>
    </r>
    <r>
      <rPr>
        <sz val="16"/>
        <rFont val="方正仿宋_GBK"/>
        <charset val="134"/>
      </rPr>
      <t>号</t>
    </r>
    <r>
      <rPr>
        <sz val="16"/>
        <rFont val="Times New Roman"/>
        <charset val="134"/>
      </rPr>
      <t>+</t>
    </r>
    <r>
      <rPr>
        <sz val="16"/>
        <rFont val="方正仿宋_GBK"/>
        <charset val="134"/>
      </rPr>
      <t>中共城口县委农村工作暨实施乡村振兴战略领导小组办公室关于印发《城口县中药材产业扶持办法（</t>
    </r>
    <r>
      <rPr>
        <sz val="16"/>
        <rFont val="Times New Roman"/>
        <charset val="134"/>
      </rPr>
      <t>2023</t>
    </r>
    <r>
      <rPr>
        <sz val="16"/>
        <rFont val="方正仿宋_GBK"/>
        <charset val="134"/>
      </rPr>
      <t>年）》的通知），打造中药材种植基地。具体以实施方案为准。</t>
    </r>
  </si>
  <si>
    <r>
      <rPr>
        <sz val="16"/>
        <rFont val="方正仿宋_GBK"/>
        <charset val="134"/>
      </rPr>
      <t>通过项目实施，建成厚坪乡中药材种植示范基地，推进产业类型的升级，全力推进大巴山药谷建设；打造中药材种植基地，可带动</t>
    </r>
    <r>
      <rPr>
        <sz val="16"/>
        <rFont val="Times New Roman"/>
        <charset val="134"/>
      </rPr>
      <t>100</t>
    </r>
    <r>
      <rPr>
        <sz val="16"/>
        <rFont val="方正仿宋_GBK"/>
        <charset val="134"/>
      </rPr>
      <t>余群众灵活就业务工，其中中药材补助受益脱贫人口约</t>
    </r>
    <r>
      <rPr>
        <sz val="16"/>
        <rFont val="Times New Roman"/>
        <charset val="134"/>
      </rPr>
      <t>1600</t>
    </r>
    <r>
      <rPr>
        <sz val="16"/>
        <rFont val="方正仿宋_GBK"/>
        <charset val="134"/>
      </rPr>
      <t>余人，监测户</t>
    </r>
    <r>
      <rPr>
        <sz val="16"/>
        <rFont val="Times New Roman"/>
        <charset val="134"/>
      </rPr>
      <t>150</t>
    </r>
    <r>
      <rPr>
        <sz val="16"/>
        <rFont val="方正仿宋_GBK"/>
        <charset val="134"/>
      </rPr>
      <t>余人，一般农户</t>
    </r>
    <r>
      <rPr>
        <sz val="16"/>
        <rFont val="Times New Roman"/>
        <charset val="134"/>
      </rPr>
      <t>800</t>
    </r>
    <r>
      <rPr>
        <sz val="16"/>
        <rFont val="方正仿宋_GBK"/>
        <charset val="134"/>
      </rPr>
      <t>余人，进一步持续巩固脱贫攻坚成果，推动全乡中药材产业发展。</t>
    </r>
  </si>
  <si>
    <r>
      <rPr>
        <sz val="16"/>
        <rFont val="方正仿宋_GBK"/>
        <charset val="134"/>
      </rPr>
      <t>一、群众参与：</t>
    </r>
    <r>
      <rPr>
        <sz val="16"/>
        <rFont val="Times New Roman"/>
        <charset val="134"/>
      </rPr>
      <t>180</t>
    </r>
    <r>
      <rPr>
        <sz val="16"/>
        <rFont val="方正仿宋_GBK"/>
        <charset val="134"/>
      </rPr>
      <t>人参与前期项目的确定会议、决议，</t>
    </r>
    <r>
      <rPr>
        <sz val="16"/>
        <rFont val="Times New Roman"/>
        <charset val="134"/>
      </rPr>
      <t>75</t>
    </r>
    <r>
      <rPr>
        <sz val="16"/>
        <rFont val="方正仿宋_GBK"/>
        <charset val="134"/>
      </rPr>
      <t>人参与项目入库的选择，覆盖全乡脱贫户与一般户</t>
    </r>
    <r>
      <rPr>
        <sz val="16"/>
        <rFont val="Times New Roman"/>
        <charset val="134"/>
      </rPr>
      <t>3800</t>
    </r>
    <r>
      <rPr>
        <sz val="16"/>
        <rFont val="方正仿宋_GBK"/>
        <charset val="134"/>
      </rPr>
      <t>余人参与监督实施与资金使用情况。</t>
    </r>
    <r>
      <rPr>
        <sz val="16"/>
        <rFont val="Times New Roman"/>
        <charset val="134"/>
      </rPr>
      <t xml:space="preserve">
</t>
    </r>
    <r>
      <rPr>
        <sz val="16"/>
        <rFont val="方正仿宋_GBK"/>
        <charset val="134"/>
      </rPr>
      <t>二、利益联结机制：</t>
    </r>
    <r>
      <rPr>
        <sz val="16"/>
        <rFont val="Times New Roman"/>
        <charset val="134"/>
      </rPr>
      <t>1.100</t>
    </r>
    <r>
      <rPr>
        <sz val="16"/>
        <rFont val="方正仿宋_GBK"/>
        <charset val="134"/>
      </rPr>
      <t>余人可参与项目的建设，增加务工收入约</t>
    </r>
    <r>
      <rPr>
        <sz val="16"/>
        <rFont val="Times New Roman"/>
        <charset val="134"/>
      </rPr>
      <t>1000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t>
    </r>
    <r>
      <rPr>
        <sz val="16"/>
        <rFont val="Times New Roman"/>
        <charset val="134"/>
      </rPr>
      <t>2.</t>
    </r>
    <r>
      <rPr>
        <sz val="16"/>
        <rFont val="方正仿宋_GBK"/>
        <charset val="134"/>
      </rPr>
      <t>带动全乡农户改变传统的产业，从而实现约中药材种植农户产业增收</t>
    </r>
    <r>
      <rPr>
        <sz val="16"/>
        <rFont val="Times New Roman"/>
        <charset val="134"/>
      </rPr>
      <t>500-1500</t>
    </r>
    <r>
      <rPr>
        <sz val="16"/>
        <rFont val="方正仿宋_GBK"/>
        <charset val="134"/>
      </rPr>
      <t>元</t>
    </r>
    <r>
      <rPr>
        <sz val="16"/>
        <rFont val="Times New Roman"/>
        <charset val="134"/>
      </rPr>
      <t>/</t>
    </r>
    <r>
      <rPr>
        <sz val="16"/>
        <rFont val="方正仿宋_GBK"/>
        <charset val="134"/>
      </rPr>
      <t>户</t>
    </r>
    <r>
      <rPr>
        <sz val="16"/>
        <rFont val="Times New Roman"/>
        <charset val="134"/>
      </rPr>
      <t>•</t>
    </r>
    <r>
      <rPr>
        <sz val="16"/>
        <rFont val="方正仿宋_GBK"/>
        <charset val="134"/>
      </rPr>
      <t>年。</t>
    </r>
  </si>
  <si>
    <r>
      <rPr>
        <sz val="16"/>
        <rFont val="方正仿宋_GBK"/>
        <charset val="134"/>
      </rPr>
      <t>由家庭农场和专业合作社规模种植独活</t>
    </r>
    <r>
      <rPr>
        <sz val="16"/>
        <rFont val="Times New Roman"/>
        <charset val="134"/>
      </rPr>
      <t>1800</t>
    </r>
    <r>
      <rPr>
        <sz val="16"/>
        <rFont val="方正仿宋_GBK"/>
        <charset val="134"/>
      </rPr>
      <t>亩，按照种植环节每亩补助</t>
    </r>
    <r>
      <rPr>
        <sz val="16"/>
        <rFont val="Times New Roman"/>
        <charset val="134"/>
      </rPr>
      <t>600</t>
    </r>
    <r>
      <rPr>
        <sz val="16"/>
        <rFont val="方正仿宋_GBK"/>
        <charset val="134"/>
      </rPr>
      <t>元的标准进行补助，种植云木香</t>
    </r>
    <r>
      <rPr>
        <sz val="16"/>
        <rFont val="Times New Roman"/>
        <charset val="134"/>
      </rPr>
      <t>200</t>
    </r>
    <r>
      <rPr>
        <sz val="16"/>
        <rFont val="方正仿宋_GBK"/>
        <charset val="134"/>
      </rPr>
      <t>亩，按照种植环节每亩补助</t>
    </r>
    <r>
      <rPr>
        <sz val="16"/>
        <rFont val="Times New Roman"/>
        <charset val="134"/>
      </rPr>
      <t>300</t>
    </r>
    <r>
      <rPr>
        <sz val="16"/>
        <rFont val="方正仿宋_GBK"/>
        <charset val="134"/>
      </rPr>
      <t>元的标准进行补助</t>
    </r>
  </si>
  <si>
    <r>
      <rPr>
        <sz val="16"/>
        <rFont val="Times New Roman"/>
        <charset val="134"/>
      </rPr>
      <t>1.</t>
    </r>
    <r>
      <rPr>
        <sz val="16"/>
        <rFont val="方正仿宋_GBK"/>
        <charset val="134"/>
      </rPr>
      <t>中药材种植</t>
    </r>
    <r>
      <rPr>
        <sz val="16"/>
        <rFont val="Times New Roman"/>
        <charset val="134"/>
      </rPr>
      <t>≥2500</t>
    </r>
    <r>
      <rPr>
        <sz val="16"/>
        <rFont val="方正仿宋_GBK"/>
        <charset val="134"/>
      </rPr>
      <t>亩</t>
    </r>
  </si>
  <si>
    <r>
      <rPr>
        <sz val="16"/>
        <rFont val="Times New Roman"/>
        <charset val="134"/>
      </rPr>
      <t>575</t>
    </r>
    <r>
      <rPr>
        <sz val="16"/>
        <rFont val="方正仿宋_GBK"/>
        <charset val="134"/>
      </rPr>
      <t>元</t>
    </r>
    <r>
      <rPr>
        <sz val="16"/>
        <rFont val="Times New Roman"/>
        <charset val="134"/>
      </rPr>
      <t>/</t>
    </r>
    <r>
      <rPr>
        <sz val="16"/>
        <rFont val="方正仿宋_GBK"/>
        <charset val="134"/>
      </rPr>
      <t>亩</t>
    </r>
  </si>
  <si>
    <r>
      <rPr>
        <sz val="16"/>
        <rFont val="Times New Roman"/>
        <charset val="134"/>
      </rPr>
      <t>1.</t>
    </r>
    <r>
      <rPr>
        <sz val="16"/>
        <rFont val="方正仿宋_GBK"/>
        <charset val="134"/>
      </rPr>
      <t>受益脱贫人口数</t>
    </r>
    <r>
      <rPr>
        <sz val="16"/>
        <rFont val="Times New Roman"/>
        <charset val="134"/>
      </rPr>
      <t>≥1600</t>
    </r>
    <r>
      <rPr>
        <sz val="16"/>
        <rFont val="方正仿宋_GBK"/>
        <charset val="134"/>
      </rPr>
      <t>人，</t>
    </r>
    <r>
      <rPr>
        <sz val="16"/>
        <rFont val="Times New Roman"/>
        <charset val="134"/>
      </rPr>
      <t>2.</t>
    </r>
    <r>
      <rPr>
        <sz val="16"/>
        <rFont val="方正仿宋_GBK"/>
        <charset val="134"/>
      </rPr>
      <t>监测人口数</t>
    </r>
    <r>
      <rPr>
        <sz val="16"/>
        <rFont val="Times New Roman"/>
        <charset val="134"/>
      </rPr>
      <t>≥150</t>
    </r>
    <r>
      <rPr>
        <sz val="16"/>
        <rFont val="方正仿宋_GBK"/>
        <charset val="134"/>
      </rPr>
      <t>人，</t>
    </r>
    <r>
      <rPr>
        <sz val="16"/>
        <rFont val="Times New Roman"/>
        <charset val="134"/>
      </rPr>
      <t>3.</t>
    </r>
    <r>
      <rPr>
        <sz val="16"/>
        <rFont val="方正仿宋_GBK"/>
        <charset val="134"/>
      </rPr>
      <t>一般农户</t>
    </r>
    <r>
      <rPr>
        <sz val="16"/>
        <rFont val="Times New Roman"/>
        <charset val="134"/>
      </rPr>
      <t>≥800</t>
    </r>
    <r>
      <rPr>
        <sz val="16"/>
        <rFont val="方正仿宋_GBK"/>
        <charset val="134"/>
      </rPr>
      <t>人</t>
    </r>
  </si>
  <si>
    <r>
      <rPr>
        <sz val="16"/>
        <rFont val="方正仿宋_GBK"/>
        <charset val="134"/>
      </rPr>
      <t>贫困人口满意度</t>
    </r>
    <r>
      <rPr>
        <sz val="16"/>
        <rFont val="Times New Roman"/>
        <charset val="134"/>
      </rPr>
      <t>98%</t>
    </r>
  </si>
  <si>
    <r>
      <rPr>
        <sz val="16"/>
        <rFont val="方正仿宋_GBK"/>
        <charset val="134"/>
      </rPr>
      <t>城口县</t>
    </r>
    <r>
      <rPr>
        <sz val="16"/>
        <rFont val="Times New Roman"/>
        <charset val="134"/>
      </rPr>
      <t>2024</t>
    </r>
    <r>
      <rPr>
        <sz val="16"/>
        <rFont val="方正仿宋_GBK"/>
        <charset val="134"/>
      </rPr>
      <t>年治平乡中药材产业提升示范基地项目</t>
    </r>
  </si>
  <si>
    <r>
      <rPr>
        <sz val="16"/>
        <rFont val="方正仿宋_GBK"/>
        <charset val="134"/>
      </rPr>
      <t>发展云木香、川牛膝、大黄等中药材</t>
    </r>
    <r>
      <rPr>
        <sz val="16"/>
        <rFont val="Times New Roman"/>
        <charset val="134"/>
      </rPr>
      <t>3000</t>
    </r>
    <r>
      <rPr>
        <sz val="16"/>
        <rFont val="方正仿宋_GBK"/>
        <charset val="134"/>
      </rPr>
      <t>余亩。</t>
    </r>
  </si>
  <si>
    <r>
      <rPr>
        <sz val="16"/>
        <rFont val="方正仿宋_GBK"/>
        <charset val="134"/>
      </rPr>
      <t>带动</t>
    </r>
    <r>
      <rPr>
        <sz val="16"/>
        <rFont val="Times New Roman"/>
        <charset val="134"/>
      </rPr>
      <t>200</t>
    </r>
    <r>
      <rPr>
        <sz val="16"/>
        <rFont val="方正仿宋_GBK"/>
        <charset val="134"/>
      </rPr>
      <t>余户群众发展产业，增加务工岗位</t>
    </r>
    <r>
      <rPr>
        <sz val="16"/>
        <rFont val="Times New Roman"/>
        <charset val="134"/>
      </rPr>
      <t>100</t>
    </r>
    <r>
      <rPr>
        <sz val="16"/>
        <rFont val="方正仿宋_GBK"/>
        <charset val="134"/>
      </rPr>
      <t>个、发展中药材</t>
    </r>
    <r>
      <rPr>
        <sz val="16"/>
        <rFont val="Times New Roman"/>
        <charset val="134"/>
      </rPr>
      <t>3000</t>
    </r>
    <r>
      <rPr>
        <sz val="16"/>
        <rFont val="方正仿宋_GBK"/>
        <charset val="134"/>
      </rPr>
      <t>余亩。户均增收</t>
    </r>
    <r>
      <rPr>
        <sz val="16"/>
        <rFont val="Times New Roman"/>
        <charset val="134"/>
      </rPr>
      <t>5000</t>
    </r>
    <r>
      <rPr>
        <sz val="16"/>
        <rFont val="方正仿宋_GBK"/>
        <charset val="134"/>
      </rPr>
      <t>元。</t>
    </r>
  </si>
  <si>
    <r>
      <rPr>
        <sz val="16"/>
        <rFont val="方正仿宋_GBK"/>
        <charset val="134"/>
      </rPr>
      <t>一、群众参与：</t>
    </r>
    <r>
      <rPr>
        <sz val="16"/>
        <rFont val="Times New Roman"/>
        <charset val="134"/>
      </rPr>
      <t>30</t>
    </r>
    <r>
      <rPr>
        <sz val="16"/>
        <rFont val="方正仿宋_GBK"/>
        <charset val="134"/>
      </rPr>
      <t>余人参与前期项目确定会议、决议，</t>
    </r>
    <r>
      <rPr>
        <sz val="16"/>
        <rFont val="Times New Roman"/>
        <charset val="134"/>
      </rPr>
      <t>30</t>
    </r>
    <r>
      <rPr>
        <sz val="16"/>
        <rFont val="方正仿宋_GBK"/>
        <charset val="134"/>
      </rPr>
      <t>余人参与入库项目的选择，</t>
    </r>
    <r>
      <rPr>
        <sz val="16"/>
        <rFont val="Times New Roman"/>
        <charset val="134"/>
      </rPr>
      <t>250</t>
    </r>
    <r>
      <rPr>
        <sz val="16"/>
        <rFont val="方正仿宋_GBK"/>
        <charset val="134"/>
      </rPr>
      <t>余人参与项目实施过程中施工质量和资金使用的监督等。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、流转</t>
    </r>
    <r>
      <rPr>
        <sz val="16"/>
        <rFont val="Times New Roman"/>
        <charset val="134"/>
      </rPr>
      <t>200</t>
    </r>
    <r>
      <rPr>
        <sz val="16"/>
        <rFont val="方正仿宋_GBK"/>
        <charset val="134"/>
      </rPr>
      <t>余户农户土地</t>
    </r>
    <r>
      <rPr>
        <sz val="16"/>
        <rFont val="Times New Roman"/>
        <charset val="134"/>
      </rPr>
      <t>1000</t>
    </r>
    <r>
      <rPr>
        <sz val="16"/>
        <rFont val="方正仿宋_GBK"/>
        <charset val="134"/>
      </rPr>
      <t>亩，增加租金收入</t>
    </r>
    <r>
      <rPr>
        <sz val="16"/>
        <rFont val="Times New Roman"/>
        <charset val="134"/>
      </rPr>
      <t>20</t>
    </r>
    <r>
      <rPr>
        <sz val="16"/>
        <rFont val="方正仿宋_GBK"/>
        <charset val="134"/>
      </rPr>
      <t>万元。</t>
    </r>
    <r>
      <rPr>
        <sz val="16"/>
        <rFont val="Times New Roman"/>
        <charset val="134"/>
      </rPr>
      <t>2</t>
    </r>
    <r>
      <rPr>
        <sz val="16"/>
        <rFont val="方正仿宋_GBK"/>
        <charset val="134"/>
      </rPr>
      <t>、提供就业岗位</t>
    </r>
    <r>
      <rPr>
        <sz val="16"/>
        <rFont val="Times New Roman"/>
        <charset val="134"/>
      </rPr>
      <t>100</t>
    </r>
    <r>
      <rPr>
        <sz val="16"/>
        <rFont val="方正仿宋_GBK"/>
        <charset val="134"/>
      </rPr>
      <t>个，户均增加收入</t>
    </r>
    <r>
      <rPr>
        <sz val="16"/>
        <rFont val="Times New Roman"/>
        <charset val="134"/>
      </rPr>
      <t>5000</t>
    </r>
    <r>
      <rPr>
        <sz val="16"/>
        <rFont val="方正仿宋_GBK"/>
        <charset val="134"/>
      </rPr>
      <t>元</t>
    </r>
    <r>
      <rPr>
        <sz val="16"/>
        <rFont val="Times New Roman"/>
        <charset val="134"/>
      </rPr>
      <t>/</t>
    </r>
    <r>
      <rPr>
        <sz val="16"/>
        <rFont val="方正仿宋_GBK"/>
        <charset val="134"/>
      </rPr>
      <t>年。</t>
    </r>
  </si>
  <si>
    <r>
      <rPr>
        <sz val="16"/>
        <rFont val="方正仿宋_GBK"/>
        <charset val="134"/>
      </rPr>
      <t>发展云木香、川牛膝等中药材</t>
    </r>
    <r>
      <rPr>
        <sz val="16"/>
        <rFont val="Times New Roman"/>
        <charset val="134"/>
      </rPr>
      <t>3000</t>
    </r>
    <r>
      <rPr>
        <sz val="16"/>
        <rFont val="方正仿宋_GBK"/>
        <charset val="134"/>
      </rPr>
      <t>亩，带动</t>
    </r>
    <r>
      <rPr>
        <sz val="16"/>
        <rFont val="Times New Roman"/>
        <charset val="134"/>
      </rPr>
      <t>100</t>
    </r>
    <r>
      <rPr>
        <sz val="16"/>
        <rFont val="方正仿宋_GBK"/>
        <charset val="134"/>
      </rPr>
      <t>户农户增收</t>
    </r>
  </si>
  <si>
    <r>
      <rPr>
        <sz val="16"/>
        <rFont val="方正仿宋_GBK"/>
        <charset val="134"/>
      </rPr>
      <t>发展云木香、川牛膝等中药材</t>
    </r>
    <r>
      <rPr>
        <sz val="16"/>
        <rFont val="Times New Roman"/>
        <charset val="134"/>
      </rPr>
      <t>3000</t>
    </r>
    <r>
      <rPr>
        <sz val="16"/>
        <rFont val="方正仿宋_GBK"/>
        <charset val="134"/>
      </rPr>
      <t>亩</t>
    </r>
  </si>
  <si>
    <r>
      <rPr>
        <sz val="16"/>
        <rFont val="方正仿宋_GBK"/>
        <charset val="134"/>
      </rPr>
      <t>种植成活率＞</t>
    </r>
    <r>
      <rPr>
        <sz val="16"/>
        <rFont val="Times New Roman"/>
        <charset val="134"/>
      </rPr>
      <t>85%</t>
    </r>
  </si>
  <si>
    <r>
      <rPr>
        <sz val="16"/>
        <rFont val="方正仿宋_GBK"/>
        <charset val="134"/>
      </rPr>
      <t>每亩投资</t>
    </r>
    <r>
      <rPr>
        <sz val="16"/>
        <rFont val="Times New Roman"/>
        <charset val="134"/>
      </rPr>
      <t>800</t>
    </r>
    <r>
      <rPr>
        <sz val="16"/>
        <rFont val="方正仿宋_GBK"/>
        <charset val="134"/>
      </rPr>
      <t>元</t>
    </r>
  </si>
  <si>
    <r>
      <rPr>
        <sz val="16"/>
        <rFont val="方正仿宋_GBK"/>
        <charset val="134"/>
      </rPr>
      <t>群众通过发展产业户均增收</t>
    </r>
    <r>
      <rPr>
        <sz val="16"/>
        <rFont val="Times New Roman"/>
        <charset val="134"/>
      </rPr>
      <t>5000</t>
    </r>
    <r>
      <rPr>
        <sz val="16"/>
        <rFont val="方正仿宋_GBK"/>
        <charset val="134"/>
      </rPr>
      <t>元</t>
    </r>
  </si>
  <si>
    <r>
      <rPr>
        <sz val="16"/>
        <rFont val="方正仿宋_GBK"/>
        <charset val="134"/>
      </rPr>
      <t>激发群众内生动力，带动</t>
    </r>
    <r>
      <rPr>
        <sz val="16"/>
        <rFont val="Times New Roman"/>
        <charset val="134"/>
      </rPr>
      <t>60</t>
    </r>
    <r>
      <rPr>
        <sz val="16"/>
        <rFont val="方正仿宋_GBK"/>
        <charset val="134"/>
      </rPr>
      <t>余户农户增加收入</t>
    </r>
  </si>
  <si>
    <r>
      <rPr>
        <sz val="16"/>
        <rFont val="方正仿宋_GBK"/>
        <charset val="134"/>
      </rPr>
      <t>城口县</t>
    </r>
    <r>
      <rPr>
        <sz val="16"/>
        <rFont val="Times New Roman"/>
        <charset val="134"/>
      </rPr>
      <t>2024</t>
    </r>
    <r>
      <rPr>
        <sz val="16"/>
        <rFont val="方正仿宋_GBK"/>
        <charset val="134"/>
      </rPr>
      <t>年明中乡中药材产业扶持项目</t>
    </r>
  </si>
  <si>
    <r>
      <rPr>
        <sz val="16"/>
        <rFont val="方正仿宋_GBK"/>
        <charset val="134"/>
      </rPr>
      <t>发展独活、贝母、平术、藁本等中药材</t>
    </r>
    <r>
      <rPr>
        <sz val="16"/>
        <rFont val="Times New Roman"/>
        <charset val="134"/>
      </rPr>
      <t>8500</t>
    </r>
    <r>
      <rPr>
        <sz val="16"/>
        <rFont val="方正仿宋_GBK"/>
        <charset val="134"/>
      </rPr>
      <t>余亩。</t>
    </r>
  </si>
  <si>
    <r>
      <rPr>
        <sz val="16"/>
        <rFont val="方正仿宋_GBK"/>
        <charset val="134"/>
      </rPr>
      <t>该项目的实施一是可带动</t>
    </r>
    <r>
      <rPr>
        <sz val="16"/>
        <rFont val="Times New Roman"/>
        <charset val="134"/>
      </rPr>
      <t>600</t>
    </r>
    <r>
      <rPr>
        <sz val="16"/>
        <rFont val="方正仿宋_GBK"/>
        <charset val="134"/>
      </rPr>
      <t>余户农户发展中药材种植，实现户均增收</t>
    </r>
    <r>
      <rPr>
        <sz val="16"/>
        <rFont val="Times New Roman"/>
        <charset val="134"/>
      </rPr>
      <t>5000</t>
    </r>
    <r>
      <rPr>
        <sz val="16"/>
        <rFont val="方正仿宋_GBK"/>
        <charset val="134"/>
      </rPr>
      <t>元以上，二是可为</t>
    </r>
    <r>
      <rPr>
        <sz val="16"/>
        <rFont val="Times New Roman"/>
        <charset val="134"/>
      </rPr>
      <t>6</t>
    </r>
    <r>
      <rPr>
        <sz val="16"/>
        <rFont val="方正仿宋_GBK"/>
        <charset val="134"/>
      </rPr>
      <t>个农民专业合作社增加收入</t>
    </r>
    <r>
      <rPr>
        <sz val="16"/>
        <rFont val="Times New Roman"/>
        <charset val="134"/>
      </rPr>
      <t>15</t>
    </r>
    <r>
      <rPr>
        <sz val="16"/>
        <rFont val="方正仿宋_GBK"/>
        <charset val="134"/>
      </rPr>
      <t>万元以上，同时为农户增加财产性收入，三是可激发群众内生发展动力，防止土地撂荒，助力</t>
    </r>
    <r>
      <rPr>
        <sz val="16"/>
        <rFont val="Times New Roman"/>
        <charset val="134"/>
      </rPr>
      <t>“</t>
    </r>
    <r>
      <rPr>
        <sz val="16"/>
        <rFont val="方正仿宋_GBK"/>
        <charset val="134"/>
      </rPr>
      <t>大巴山药谷</t>
    </r>
    <r>
      <rPr>
        <sz val="16"/>
        <rFont val="Times New Roman"/>
        <charset val="134"/>
      </rPr>
      <t>”</t>
    </r>
    <r>
      <rPr>
        <sz val="16"/>
        <rFont val="方正仿宋_GBK"/>
        <charset val="134"/>
      </rPr>
      <t>建设。</t>
    </r>
  </si>
  <si>
    <r>
      <rPr>
        <sz val="16"/>
        <rFont val="方正仿宋_GBK"/>
        <charset val="134"/>
      </rPr>
      <t>一、群众参与：</t>
    </r>
    <r>
      <rPr>
        <sz val="16"/>
        <rFont val="Times New Roman"/>
        <charset val="134"/>
      </rPr>
      <t>50</t>
    </r>
    <r>
      <rPr>
        <sz val="16"/>
        <rFont val="方正仿宋_GBK"/>
        <charset val="134"/>
      </rPr>
      <t>名群众代表参与项目前期决议，</t>
    </r>
    <r>
      <rPr>
        <sz val="16"/>
        <rFont val="Times New Roman"/>
        <charset val="134"/>
      </rPr>
      <t>18</t>
    </r>
    <r>
      <rPr>
        <sz val="16"/>
        <rFont val="方正仿宋_GBK"/>
        <charset val="134"/>
      </rPr>
      <t>人参与项目实施过程中的监督；</t>
    </r>
    <r>
      <rPr>
        <sz val="16"/>
        <rFont val="Times New Roman"/>
        <charset val="134"/>
      </rPr>
      <t xml:space="preserve">
</t>
    </r>
    <r>
      <rPr>
        <sz val="16"/>
        <rFont val="方正仿宋_GBK"/>
        <charset val="134"/>
      </rPr>
      <t>二、利益联结机制：通过该项目实施，农户扩大种植规模，带动</t>
    </r>
    <r>
      <rPr>
        <sz val="16"/>
        <rFont val="Times New Roman"/>
        <charset val="134"/>
      </rPr>
      <t>600</t>
    </r>
    <r>
      <rPr>
        <sz val="16"/>
        <rFont val="方正仿宋_GBK"/>
        <charset val="134"/>
      </rPr>
      <t>余户实现每年户均增收</t>
    </r>
    <r>
      <rPr>
        <sz val="16"/>
        <rFont val="Times New Roman"/>
        <charset val="134"/>
      </rPr>
      <t>5000</t>
    </r>
    <r>
      <rPr>
        <sz val="16"/>
        <rFont val="方正仿宋_GBK"/>
        <charset val="134"/>
      </rPr>
      <t>元以上。</t>
    </r>
  </si>
  <si>
    <r>
      <rPr>
        <sz val="16"/>
        <rFont val="方正仿宋_GBK"/>
        <charset val="134"/>
      </rPr>
      <t>实现户均增收</t>
    </r>
    <r>
      <rPr>
        <sz val="16"/>
        <rFont val="Times New Roman"/>
        <charset val="134"/>
      </rPr>
      <t>5000</t>
    </r>
    <r>
      <rPr>
        <sz val="16"/>
        <rFont val="方正仿宋_GBK"/>
        <charset val="134"/>
      </rPr>
      <t>元</t>
    </r>
    <r>
      <rPr>
        <sz val="16"/>
        <rFont val="Times New Roman"/>
        <charset val="134"/>
      </rPr>
      <t>/</t>
    </r>
    <r>
      <rPr>
        <sz val="16"/>
        <rFont val="方正仿宋_GBK"/>
        <charset val="134"/>
      </rPr>
      <t>年以上</t>
    </r>
  </si>
  <si>
    <r>
      <rPr>
        <sz val="16"/>
        <rFont val="方正仿宋_GBK"/>
        <charset val="134"/>
      </rPr>
      <t>带动</t>
    </r>
    <r>
      <rPr>
        <sz val="16"/>
        <rFont val="Times New Roman"/>
        <charset val="134"/>
      </rPr>
      <t>600</t>
    </r>
    <r>
      <rPr>
        <sz val="16"/>
        <rFont val="方正仿宋_GBK"/>
        <charset val="134"/>
      </rPr>
      <t>余户农户发展中药材种植</t>
    </r>
    <r>
      <rPr>
        <sz val="16"/>
        <rFont val="Times New Roman"/>
        <charset val="134"/>
      </rPr>
      <t>8500</t>
    </r>
    <r>
      <rPr>
        <sz val="16"/>
        <rFont val="方正仿宋_GBK"/>
        <charset val="134"/>
      </rPr>
      <t>余亩</t>
    </r>
  </si>
  <si>
    <r>
      <rPr>
        <sz val="16"/>
        <rFont val="方正仿宋_GBK"/>
        <charset val="134"/>
      </rPr>
      <t>独活补助</t>
    </r>
    <r>
      <rPr>
        <sz val="16"/>
        <rFont val="Times New Roman"/>
        <charset val="134"/>
      </rPr>
      <t>600</t>
    </r>
    <r>
      <rPr>
        <sz val="16"/>
        <rFont val="方正仿宋_GBK"/>
        <charset val="134"/>
      </rPr>
      <t>元</t>
    </r>
    <r>
      <rPr>
        <sz val="16"/>
        <rFont val="Times New Roman"/>
        <charset val="134"/>
      </rPr>
      <t>/</t>
    </r>
    <r>
      <rPr>
        <sz val="16"/>
        <rFont val="方正仿宋_GBK"/>
        <charset val="134"/>
      </rPr>
      <t>亩，贝母补助</t>
    </r>
    <r>
      <rPr>
        <sz val="16"/>
        <rFont val="Times New Roman"/>
        <charset val="134"/>
      </rPr>
      <t>1000</t>
    </r>
    <r>
      <rPr>
        <sz val="16"/>
        <rFont val="方正仿宋_GBK"/>
        <charset val="134"/>
      </rPr>
      <t>元</t>
    </r>
    <r>
      <rPr>
        <sz val="16"/>
        <rFont val="Times New Roman"/>
        <charset val="134"/>
      </rPr>
      <t>/</t>
    </r>
    <r>
      <rPr>
        <sz val="16"/>
        <rFont val="方正仿宋_GBK"/>
        <charset val="134"/>
      </rPr>
      <t>亩、藁本补助</t>
    </r>
    <r>
      <rPr>
        <sz val="16"/>
        <rFont val="Times New Roman"/>
        <charset val="134"/>
      </rPr>
      <t>300</t>
    </r>
    <r>
      <rPr>
        <sz val="16"/>
        <rFont val="方正仿宋_GBK"/>
        <charset val="134"/>
      </rPr>
      <t>元</t>
    </r>
    <r>
      <rPr>
        <sz val="16"/>
        <rFont val="Times New Roman"/>
        <charset val="134"/>
      </rPr>
      <t>/</t>
    </r>
    <r>
      <rPr>
        <sz val="16"/>
        <rFont val="方正仿宋_GBK"/>
        <charset val="134"/>
      </rPr>
      <t>亩、平术补助</t>
    </r>
    <r>
      <rPr>
        <sz val="16"/>
        <rFont val="Times New Roman"/>
        <charset val="134"/>
      </rPr>
      <t>300</t>
    </r>
    <r>
      <rPr>
        <sz val="16"/>
        <rFont val="方正仿宋_GBK"/>
        <charset val="134"/>
      </rPr>
      <t>元</t>
    </r>
    <r>
      <rPr>
        <sz val="16"/>
        <rFont val="Times New Roman"/>
        <charset val="134"/>
      </rPr>
      <t>/</t>
    </r>
    <r>
      <rPr>
        <sz val="16"/>
        <rFont val="方正仿宋_GBK"/>
        <charset val="134"/>
      </rPr>
      <t>亩</t>
    </r>
  </si>
  <si>
    <r>
      <rPr>
        <sz val="16"/>
        <rFont val="方正仿宋_GBK"/>
        <charset val="134"/>
      </rPr>
      <t>带动</t>
    </r>
    <r>
      <rPr>
        <sz val="16"/>
        <rFont val="Times New Roman"/>
        <charset val="134"/>
      </rPr>
      <t>600</t>
    </r>
    <r>
      <rPr>
        <sz val="16"/>
        <rFont val="方正仿宋_GBK"/>
        <charset val="134"/>
      </rPr>
      <t>余户农户发展中药材种植，实现户均增收</t>
    </r>
    <r>
      <rPr>
        <sz val="16"/>
        <rFont val="Times New Roman"/>
        <charset val="134"/>
      </rPr>
      <t>5000</t>
    </r>
    <r>
      <rPr>
        <sz val="16"/>
        <rFont val="方正仿宋_GBK"/>
        <charset val="134"/>
      </rPr>
      <t>元以上，为</t>
    </r>
    <r>
      <rPr>
        <sz val="16"/>
        <rFont val="Times New Roman"/>
        <charset val="134"/>
      </rPr>
      <t>6</t>
    </r>
    <r>
      <rPr>
        <sz val="16"/>
        <rFont val="方正仿宋_GBK"/>
        <charset val="134"/>
      </rPr>
      <t>个农民专业合作社增加收入</t>
    </r>
    <r>
      <rPr>
        <sz val="16"/>
        <rFont val="Times New Roman"/>
        <charset val="134"/>
      </rPr>
      <t>15</t>
    </r>
    <r>
      <rPr>
        <sz val="16"/>
        <rFont val="方正仿宋_GBK"/>
        <charset val="134"/>
      </rPr>
      <t>万元以上</t>
    </r>
  </si>
  <si>
    <r>
      <rPr>
        <sz val="16"/>
        <rFont val="方正仿宋_GBK"/>
        <charset val="134"/>
      </rPr>
      <t>受益农户</t>
    </r>
    <r>
      <rPr>
        <sz val="16"/>
        <rFont val="Times New Roman"/>
        <charset val="134"/>
      </rPr>
      <t>≥600</t>
    </r>
    <r>
      <rPr>
        <sz val="16"/>
        <rFont val="方正仿宋_GBK"/>
        <charset val="134"/>
      </rPr>
      <t>户</t>
    </r>
  </si>
  <si>
    <r>
      <rPr>
        <sz val="16"/>
        <rFont val="方正仿宋_GBK"/>
        <charset val="134"/>
      </rPr>
      <t>城口县</t>
    </r>
    <r>
      <rPr>
        <sz val="16"/>
        <rFont val="Times New Roman"/>
        <charset val="134"/>
      </rPr>
      <t>2024</t>
    </r>
    <r>
      <rPr>
        <sz val="16"/>
        <rFont val="方正仿宋_GBK"/>
        <charset val="134"/>
      </rPr>
      <t>年蓼子乡中药材种植奖补项目</t>
    </r>
  </si>
  <si>
    <r>
      <rPr>
        <sz val="16"/>
        <rFont val="方正仿宋_GBK"/>
        <charset val="134"/>
      </rPr>
      <t>对家庭农场、专业合作社、企业进行产业奖补，发展壮大中药材产业，稳定提升中药材产业发展，发展独活、云木香、天麻、大黄等中药材约</t>
    </r>
    <r>
      <rPr>
        <sz val="16"/>
        <rFont val="Times New Roman"/>
        <charset val="134"/>
      </rPr>
      <t>1000</t>
    </r>
    <r>
      <rPr>
        <sz val="16"/>
        <rFont val="方正仿宋_GBK"/>
        <charset val="134"/>
      </rPr>
      <t>亩。</t>
    </r>
  </si>
  <si>
    <r>
      <rPr>
        <sz val="16"/>
        <rFont val="方正仿宋_GBK"/>
        <charset val="134"/>
      </rPr>
      <t>项目实施可带动</t>
    </r>
    <r>
      <rPr>
        <sz val="16"/>
        <rFont val="Times New Roman"/>
        <charset val="134"/>
      </rPr>
      <t>120</t>
    </r>
    <r>
      <rPr>
        <sz val="16"/>
        <rFont val="方正仿宋_GBK"/>
        <charset val="134"/>
      </rPr>
      <t>余户群众发展中药材，实现年平均增收</t>
    </r>
    <r>
      <rPr>
        <sz val="16"/>
        <rFont val="Times New Roman"/>
        <charset val="134"/>
      </rPr>
      <t>2000</t>
    </r>
    <r>
      <rPr>
        <sz val="16"/>
        <rFont val="方正仿宋_GBK"/>
        <charset val="134"/>
      </rPr>
      <t>余元</t>
    </r>
    <r>
      <rPr>
        <sz val="16"/>
        <rFont val="Times New Roman"/>
        <charset val="134"/>
      </rPr>
      <t>/</t>
    </r>
    <r>
      <rPr>
        <sz val="16"/>
        <rFont val="方正仿宋_GBK"/>
        <charset val="134"/>
      </rPr>
      <t>户，受益群众</t>
    </r>
    <r>
      <rPr>
        <sz val="16"/>
        <rFont val="Times New Roman"/>
        <charset val="134"/>
      </rPr>
      <t>500</t>
    </r>
    <r>
      <rPr>
        <sz val="16"/>
        <rFont val="方正仿宋_GBK"/>
        <charset val="134"/>
      </rPr>
      <t>余人，其中脱贫户和监测对象</t>
    </r>
    <r>
      <rPr>
        <sz val="16"/>
        <rFont val="Times New Roman"/>
        <charset val="134"/>
      </rPr>
      <t>60</t>
    </r>
    <r>
      <rPr>
        <sz val="16"/>
        <rFont val="方正仿宋_GBK"/>
        <charset val="134"/>
      </rPr>
      <t>余人。</t>
    </r>
  </si>
  <si>
    <r>
      <rPr>
        <sz val="16"/>
        <rFont val="方正仿宋_GBK"/>
        <charset val="134"/>
      </rPr>
      <t>一、群众参与：</t>
    </r>
    <r>
      <rPr>
        <sz val="16"/>
        <rFont val="Times New Roman"/>
        <charset val="134"/>
      </rPr>
      <t>500</t>
    </r>
    <r>
      <rPr>
        <sz val="16"/>
        <rFont val="方正仿宋_GBK"/>
        <charset val="134"/>
      </rPr>
      <t>余人参与前期项目确定会议、决议，参与入库项目的选择，村社区两委以及监察监督员参与项目实施过程中施工质量和资金使用的监督等。二、利益联结机制：增加群众经营性收入</t>
    </r>
    <r>
      <rPr>
        <sz val="16"/>
        <rFont val="Times New Roman"/>
        <charset val="134"/>
      </rPr>
      <t>2000</t>
    </r>
    <r>
      <rPr>
        <sz val="16"/>
        <rFont val="方正仿宋_GBK"/>
        <charset val="134"/>
      </rPr>
      <t>余元</t>
    </r>
    <r>
      <rPr>
        <sz val="16"/>
        <rFont val="Times New Roman"/>
        <charset val="134"/>
      </rPr>
      <t>/</t>
    </r>
    <r>
      <rPr>
        <sz val="16"/>
        <rFont val="方正仿宋_GBK"/>
        <charset val="134"/>
      </rPr>
      <t>户</t>
    </r>
    <r>
      <rPr>
        <sz val="16"/>
        <rFont val="Times New Roman"/>
        <charset val="134"/>
      </rPr>
      <t>•</t>
    </r>
    <r>
      <rPr>
        <sz val="16"/>
        <rFont val="方正仿宋_GBK"/>
        <charset val="134"/>
      </rPr>
      <t>年</t>
    </r>
  </si>
  <si>
    <r>
      <rPr>
        <sz val="16"/>
        <rFont val="方正仿宋_GBK"/>
        <charset val="134"/>
      </rPr>
      <t>项目实施可带动</t>
    </r>
    <r>
      <rPr>
        <sz val="16"/>
        <rFont val="Times New Roman"/>
        <charset val="134"/>
      </rPr>
      <t>120</t>
    </r>
    <r>
      <rPr>
        <sz val="16"/>
        <rFont val="方正仿宋_GBK"/>
        <charset val="134"/>
      </rPr>
      <t>余户群众发展中药材，实现年平均增收</t>
    </r>
    <r>
      <rPr>
        <sz val="16"/>
        <rFont val="Times New Roman"/>
        <charset val="134"/>
      </rPr>
      <t>2000</t>
    </r>
    <r>
      <rPr>
        <sz val="16"/>
        <rFont val="方正仿宋_GBK"/>
        <charset val="134"/>
      </rPr>
      <t>余元</t>
    </r>
    <r>
      <rPr>
        <sz val="16"/>
        <rFont val="Times New Roman"/>
        <charset val="134"/>
      </rPr>
      <t>/</t>
    </r>
    <r>
      <rPr>
        <sz val="16"/>
        <rFont val="方正仿宋_GBK"/>
        <charset val="134"/>
      </rPr>
      <t>户。</t>
    </r>
  </si>
  <si>
    <r>
      <rPr>
        <sz val="16"/>
        <rFont val="方正仿宋_GBK"/>
        <charset val="134"/>
      </rPr>
      <t>发展独活、云木香、天麻、大黄等中药材约</t>
    </r>
    <r>
      <rPr>
        <sz val="16"/>
        <rFont val="Times New Roman"/>
        <charset val="134"/>
      </rPr>
      <t>1000</t>
    </r>
    <r>
      <rPr>
        <sz val="16"/>
        <rFont val="方正仿宋_GBK"/>
        <charset val="134"/>
      </rPr>
      <t>亩。</t>
    </r>
  </si>
  <si>
    <r>
      <rPr>
        <sz val="16"/>
        <rFont val="方正仿宋_GBK"/>
        <charset val="134"/>
      </rPr>
      <t>每年补助资金</t>
    </r>
    <r>
      <rPr>
        <sz val="16"/>
        <rFont val="Times New Roman"/>
        <charset val="134"/>
      </rPr>
      <t>≤300-600</t>
    </r>
    <r>
      <rPr>
        <sz val="16"/>
        <rFont val="方正仿宋_GBK"/>
        <charset val="134"/>
      </rPr>
      <t>元</t>
    </r>
    <r>
      <rPr>
        <sz val="16"/>
        <rFont val="Times New Roman"/>
        <charset val="134"/>
      </rPr>
      <t>/</t>
    </r>
    <r>
      <rPr>
        <sz val="16"/>
        <rFont val="方正仿宋_GBK"/>
        <charset val="134"/>
      </rPr>
      <t>亩</t>
    </r>
    <r>
      <rPr>
        <sz val="16"/>
        <rFont val="Times New Roman"/>
        <charset val="134"/>
      </rPr>
      <t>•</t>
    </r>
    <r>
      <rPr>
        <sz val="16"/>
        <rFont val="方正仿宋_GBK"/>
        <charset val="134"/>
      </rPr>
      <t>年</t>
    </r>
  </si>
  <si>
    <r>
      <rPr>
        <sz val="16"/>
        <rFont val="方正仿宋_GBK"/>
        <charset val="134"/>
      </rPr>
      <t>增加群众经营性收入</t>
    </r>
    <r>
      <rPr>
        <sz val="16"/>
        <rFont val="Times New Roman"/>
        <charset val="134"/>
      </rPr>
      <t>≥0.2</t>
    </r>
    <r>
      <rPr>
        <sz val="16"/>
        <rFont val="方正仿宋_GBK"/>
        <charset val="134"/>
      </rPr>
      <t>万元</t>
    </r>
    <r>
      <rPr>
        <sz val="16"/>
        <rFont val="Times New Roman"/>
        <charset val="134"/>
      </rPr>
      <t>/</t>
    </r>
    <r>
      <rPr>
        <sz val="16"/>
        <rFont val="方正仿宋_GBK"/>
        <charset val="134"/>
      </rPr>
      <t>户</t>
    </r>
    <r>
      <rPr>
        <sz val="16"/>
        <rFont val="Times New Roman"/>
        <charset val="134"/>
      </rPr>
      <t>•</t>
    </r>
    <r>
      <rPr>
        <sz val="16"/>
        <rFont val="方正仿宋_GBK"/>
        <charset val="134"/>
      </rPr>
      <t>年</t>
    </r>
  </si>
  <si>
    <r>
      <rPr>
        <sz val="16"/>
        <rFont val="Times New Roman"/>
        <charset val="134"/>
      </rPr>
      <t>120</t>
    </r>
    <r>
      <rPr>
        <sz val="16"/>
        <rFont val="方正仿宋_GBK"/>
        <charset val="134"/>
      </rPr>
      <t>余户</t>
    </r>
    <r>
      <rPr>
        <sz val="16"/>
        <rFont val="Times New Roman"/>
        <charset val="134"/>
      </rPr>
      <t>500</t>
    </r>
    <r>
      <rPr>
        <sz val="16"/>
        <rFont val="方正仿宋_GBK"/>
        <charset val="134"/>
      </rPr>
      <t>余人受益，其中脱贫户</t>
    </r>
    <r>
      <rPr>
        <sz val="16"/>
        <rFont val="Times New Roman"/>
        <charset val="134"/>
      </rPr>
      <t>10</t>
    </r>
    <r>
      <rPr>
        <sz val="16"/>
        <rFont val="方正仿宋_GBK"/>
        <charset val="134"/>
      </rPr>
      <t>余户</t>
    </r>
    <r>
      <rPr>
        <sz val="16"/>
        <rFont val="Times New Roman"/>
        <charset val="134"/>
      </rPr>
      <t>60</t>
    </r>
    <r>
      <rPr>
        <sz val="16"/>
        <rFont val="方正仿宋_GBK"/>
        <charset val="134"/>
      </rPr>
      <t>余人。</t>
    </r>
  </si>
  <si>
    <r>
      <rPr>
        <sz val="16"/>
        <rFont val="方正仿宋_GBK"/>
        <charset val="134"/>
      </rPr>
      <t>城口县</t>
    </r>
    <r>
      <rPr>
        <sz val="16"/>
        <rFont val="Times New Roman"/>
        <charset val="134"/>
      </rPr>
      <t>2024</t>
    </r>
    <r>
      <rPr>
        <sz val="16"/>
        <rFont val="方正仿宋_GBK"/>
        <charset val="134"/>
      </rPr>
      <t>年鸡鸣乡中药材种植奖补项目</t>
    </r>
  </si>
  <si>
    <r>
      <rPr>
        <sz val="16"/>
        <rFont val="方正仿宋_GBK"/>
        <charset val="134"/>
      </rPr>
      <t>对合作社种植的</t>
    </r>
    <r>
      <rPr>
        <sz val="16"/>
        <rFont val="Times New Roman"/>
        <charset val="134"/>
      </rPr>
      <t>10000</t>
    </r>
    <r>
      <rPr>
        <sz val="16"/>
        <rFont val="方正仿宋_GBK"/>
        <charset val="134"/>
      </rPr>
      <t>亩大黄、云木香、天麻等药材，按（城委农办〔</t>
    </r>
    <r>
      <rPr>
        <sz val="16"/>
        <rFont val="Times New Roman"/>
        <charset val="134"/>
      </rPr>
      <t>2023</t>
    </r>
    <r>
      <rPr>
        <sz val="16"/>
        <rFont val="方正仿宋_GBK"/>
        <charset val="134"/>
      </rPr>
      <t>〕</t>
    </r>
    <r>
      <rPr>
        <sz val="16"/>
        <rFont val="Times New Roman"/>
        <charset val="134"/>
      </rPr>
      <t>4</t>
    </r>
    <r>
      <rPr>
        <sz val="16"/>
        <rFont val="方正仿宋_GBK"/>
        <charset val="134"/>
      </rPr>
      <t>号）文件标准给予补助。淫羊藿、黄连等药材，淫羊藿按照</t>
    </r>
    <r>
      <rPr>
        <sz val="16"/>
        <rFont val="Times New Roman"/>
        <charset val="134"/>
      </rPr>
      <t>1000</t>
    </r>
    <r>
      <rPr>
        <sz val="16"/>
        <rFont val="方正仿宋_GBK"/>
        <charset val="134"/>
      </rPr>
      <t>元</t>
    </r>
    <r>
      <rPr>
        <sz val="16"/>
        <rFont val="Times New Roman"/>
        <charset val="134"/>
      </rPr>
      <t>/</t>
    </r>
    <r>
      <rPr>
        <sz val="16"/>
        <rFont val="方正仿宋_GBK"/>
        <charset val="134"/>
      </rPr>
      <t>亩，黄连</t>
    </r>
    <r>
      <rPr>
        <sz val="16"/>
        <rFont val="Times New Roman"/>
        <charset val="134"/>
      </rPr>
      <t>3000</t>
    </r>
    <r>
      <rPr>
        <sz val="16"/>
        <rFont val="方正仿宋_GBK"/>
        <charset val="134"/>
      </rPr>
      <t>元</t>
    </r>
    <r>
      <rPr>
        <sz val="16"/>
        <rFont val="Times New Roman"/>
        <charset val="134"/>
      </rPr>
      <t>/</t>
    </r>
    <r>
      <rPr>
        <sz val="16"/>
        <rFont val="方正仿宋_GBK"/>
        <charset val="134"/>
      </rPr>
      <t>亩标准补助。</t>
    </r>
  </si>
  <si>
    <r>
      <rPr>
        <sz val="16"/>
        <rFont val="方正仿宋_GBK"/>
        <charset val="134"/>
      </rPr>
      <t>通过中药材种植奖补项目的实施，能够激发群众发展产业的积极性，便于</t>
    </r>
    <r>
      <rPr>
        <sz val="16"/>
        <rFont val="Times New Roman"/>
        <charset val="134"/>
      </rPr>
      <t>250</t>
    </r>
    <r>
      <rPr>
        <sz val="16"/>
        <rFont val="方正仿宋_GBK"/>
        <charset val="134"/>
      </rPr>
      <t>余户</t>
    </r>
    <r>
      <rPr>
        <sz val="16"/>
        <rFont val="Times New Roman"/>
        <charset val="134"/>
      </rPr>
      <t>650</t>
    </r>
    <r>
      <rPr>
        <sz val="16"/>
        <rFont val="方正仿宋_GBK"/>
        <charset val="134"/>
      </rPr>
      <t>余人发展产业，增加农户收入，户均增收</t>
    </r>
    <r>
      <rPr>
        <sz val="16"/>
        <rFont val="Times New Roman"/>
        <charset val="134"/>
      </rPr>
      <t>10000</t>
    </r>
    <r>
      <rPr>
        <sz val="16"/>
        <rFont val="方正仿宋_GBK"/>
        <charset val="134"/>
      </rPr>
      <t>元。受益人口</t>
    </r>
    <r>
      <rPr>
        <sz val="16"/>
        <rFont val="Times New Roman"/>
        <charset val="134"/>
      </rPr>
      <t>500</t>
    </r>
    <r>
      <rPr>
        <sz val="16"/>
        <rFont val="方正仿宋_GBK"/>
        <charset val="134"/>
      </rPr>
      <t>余人，其中脱贫人口</t>
    </r>
    <r>
      <rPr>
        <sz val="16"/>
        <rFont val="Times New Roman"/>
        <charset val="134"/>
      </rPr>
      <t>222</t>
    </r>
    <r>
      <rPr>
        <sz val="16"/>
        <rFont val="方正仿宋_GBK"/>
        <charset val="134"/>
      </rPr>
      <t>人。</t>
    </r>
  </si>
  <si>
    <r>
      <rPr>
        <sz val="16"/>
        <rFont val="Times New Roman"/>
        <charset val="134"/>
      </rPr>
      <t>1.</t>
    </r>
    <r>
      <rPr>
        <sz val="16"/>
        <rFont val="方正仿宋_GBK"/>
        <charset val="134"/>
      </rPr>
      <t>群众参与：</t>
    </r>
    <r>
      <rPr>
        <sz val="16"/>
        <rFont val="Times New Roman"/>
        <charset val="134"/>
      </rPr>
      <t>26</t>
    </r>
    <r>
      <rPr>
        <sz val="16"/>
        <rFont val="方正仿宋_GBK"/>
        <charset val="134"/>
      </rPr>
      <t>人参与前期项目确定会议、决议，</t>
    </r>
    <r>
      <rPr>
        <sz val="16"/>
        <rFont val="Times New Roman"/>
        <charset val="134"/>
      </rPr>
      <t>20</t>
    </r>
    <r>
      <rPr>
        <sz val="16"/>
        <rFont val="方正仿宋_GBK"/>
        <charset val="134"/>
      </rPr>
      <t>人参与入库项目的选择，</t>
    </r>
    <r>
      <rPr>
        <sz val="16"/>
        <rFont val="Times New Roman"/>
        <charset val="134"/>
      </rPr>
      <t>12</t>
    </r>
    <r>
      <rPr>
        <sz val="16"/>
        <rFont val="方正仿宋_GBK"/>
        <charset val="134"/>
      </rPr>
      <t>人参与项目实施过程中施工质量和资金使用的监督等</t>
    </r>
    <r>
      <rPr>
        <sz val="16"/>
        <rFont val="Times New Roman"/>
        <charset val="134"/>
      </rPr>
      <t>.</t>
    </r>
    <r>
      <rPr>
        <sz val="16"/>
        <rFont val="方正仿宋_GBK"/>
        <charset val="134"/>
      </rPr>
      <t>，提高群众满意度。</t>
    </r>
    <r>
      <rPr>
        <sz val="16"/>
        <rFont val="Times New Roman"/>
        <charset val="134"/>
      </rPr>
      <t xml:space="preserve">                                                   2.</t>
    </r>
    <r>
      <rPr>
        <sz val="16"/>
        <rFont val="方正仿宋_GBK"/>
        <charset val="134"/>
      </rPr>
      <t>利益机制：通过对中药材种植进行奖补，提高群众创业生产积极性，增加</t>
    </r>
    <r>
      <rPr>
        <sz val="16"/>
        <rFont val="Times New Roman"/>
        <charset val="134"/>
      </rPr>
      <t>200</t>
    </r>
    <r>
      <rPr>
        <sz val="16"/>
        <rFont val="方正仿宋_GBK"/>
        <charset val="134"/>
      </rPr>
      <t>余户</t>
    </r>
    <r>
      <rPr>
        <sz val="16"/>
        <rFont val="Times New Roman"/>
        <charset val="134"/>
      </rPr>
      <t>500</t>
    </r>
    <r>
      <rPr>
        <sz val="16"/>
        <rFont val="方正仿宋_GBK"/>
        <charset val="134"/>
      </rPr>
      <t>余人合作社人员收入，户均增收</t>
    </r>
    <r>
      <rPr>
        <sz val="16"/>
        <rFont val="Times New Roman"/>
        <charset val="134"/>
      </rPr>
      <t>10000</t>
    </r>
    <r>
      <rPr>
        <sz val="16"/>
        <rFont val="方正仿宋_GBK"/>
        <charset val="134"/>
      </rPr>
      <t>元。</t>
    </r>
  </si>
  <si>
    <t>组织成立合作社抱团发展天麻、大黄、云木香、贝母、淫羊藿、黄连等药材、增加农户收入。</t>
  </si>
  <si>
    <r>
      <rPr>
        <sz val="16"/>
        <rFont val="方正仿宋_GBK"/>
        <charset val="134"/>
      </rPr>
      <t>组织合作社成员</t>
    </r>
    <r>
      <rPr>
        <sz val="16"/>
        <rFont val="Times New Roman"/>
        <charset val="134"/>
      </rPr>
      <t>250</t>
    </r>
    <r>
      <rPr>
        <sz val="16"/>
        <rFont val="方正仿宋_GBK"/>
        <charset val="134"/>
      </rPr>
      <t>余户</t>
    </r>
    <r>
      <rPr>
        <sz val="16"/>
        <rFont val="Times New Roman"/>
        <charset val="134"/>
      </rPr>
      <t>650</t>
    </r>
    <r>
      <rPr>
        <sz val="16"/>
        <rFont val="方正仿宋_GBK"/>
        <charset val="134"/>
      </rPr>
      <t>余人发展天麻、大黄、云木香等药材，增加农户收入。</t>
    </r>
  </si>
  <si>
    <r>
      <rPr>
        <sz val="16"/>
        <rFont val="方正仿宋_GBK"/>
        <charset val="134"/>
      </rPr>
      <t>促进组产业发展，带动增加群众、脱贫户或边缘易致贫户经济收入（总收入）</t>
    </r>
    <r>
      <rPr>
        <sz val="16"/>
        <rFont val="Times New Roman"/>
        <charset val="134"/>
      </rPr>
      <t>≥450</t>
    </r>
    <r>
      <rPr>
        <sz val="16"/>
        <rFont val="方正仿宋_GBK"/>
        <charset val="134"/>
      </rPr>
      <t>万元。</t>
    </r>
  </si>
  <si>
    <r>
      <rPr>
        <sz val="16"/>
        <rFont val="方正仿宋_GBK"/>
        <charset val="134"/>
      </rPr>
      <t>鼓励合作社发展产业，使药农增加收入，带动更多的群众发展产业，受益</t>
    </r>
    <r>
      <rPr>
        <sz val="16"/>
        <rFont val="Times New Roman"/>
        <charset val="134"/>
      </rPr>
      <t>250</t>
    </r>
    <r>
      <rPr>
        <sz val="16"/>
        <rFont val="方正仿宋_GBK"/>
        <charset val="134"/>
      </rPr>
      <t>余户，</t>
    </r>
    <r>
      <rPr>
        <sz val="16"/>
        <rFont val="Times New Roman"/>
        <charset val="134"/>
      </rPr>
      <t>650</t>
    </r>
    <r>
      <rPr>
        <sz val="16"/>
        <rFont val="方正仿宋_GBK"/>
        <charset val="134"/>
      </rPr>
      <t>余人。</t>
    </r>
  </si>
  <si>
    <r>
      <rPr>
        <sz val="16"/>
        <rFont val="方正仿宋_GBK"/>
        <charset val="134"/>
      </rPr>
      <t>城口县</t>
    </r>
    <r>
      <rPr>
        <sz val="16"/>
        <rFont val="Times New Roman"/>
        <charset val="134"/>
      </rPr>
      <t>2024</t>
    </r>
    <r>
      <rPr>
        <sz val="16"/>
        <rFont val="方正仿宋_GBK"/>
        <charset val="134"/>
      </rPr>
      <t>年周溪乡中药材种植奖补项目</t>
    </r>
  </si>
  <si>
    <r>
      <rPr>
        <sz val="16"/>
        <rFont val="方正仿宋_GBK"/>
        <charset val="134"/>
      </rPr>
      <t>种植独活</t>
    </r>
    <r>
      <rPr>
        <sz val="16"/>
        <rFont val="Times New Roman"/>
        <charset val="134"/>
      </rPr>
      <t>1500</t>
    </r>
    <r>
      <rPr>
        <sz val="16"/>
        <rFont val="方正仿宋_GBK"/>
        <charset val="134"/>
      </rPr>
      <t>亩、大黄</t>
    </r>
    <r>
      <rPr>
        <sz val="16"/>
        <rFont val="Times New Roman"/>
        <charset val="134"/>
      </rPr>
      <t>960</t>
    </r>
    <r>
      <rPr>
        <sz val="16"/>
        <rFont val="方正仿宋_GBK"/>
        <charset val="134"/>
      </rPr>
      <t>亩、种植云木香</t>
    </r>
    <r>
      <rPr>
        <sz val="16"/>
        <rFont val="Times New Roman"/>
        <charset val="134"/>
      </rPr>
      <t>400</t>
    </r>
    <r>
      <rPr>
        <sz val="16"/>
        <rFont val="方正仿宋_GBK"/>
        <charset val="134"/>
      </rPr>
      <t>亩等中药材，按照中共城口县委农村工作暨实施乡村振兴战略领导小组办公室关于印发《城口县中药材产业扶持办法（</t>
    </r>
    <r>
      <rPr>
        <sz val="16"/>
        <rFont val="Times New Roman"/>
        <charset val="134"/>
      </rPr>
      <t>2023</t>
    </r>
    <r>
      <rPr>
        <sz val="16"/>
        <rFont val="方正仿宋_GBK"/>
        <charset val="134"/>
      </rPr>
      <t>年）》的通知（城委农办〔</t>
    </r>
    <r>
      <rPr>
        <sz val="16"/>
        <rFont val="Times New Roman"/>
        <charset val="134"/>
      </rPr>
      <t>2023</t>
    </r>
    <r>
      <rPr>
        <sz val="16"/>
        <rFont val="方正仿宋_GBK"/>
        <charset val="134"/>
      </rPr>
      <t>〕</t>
    </r>
    <r>
      <rPr>
        <sz val="16"/>
        <rFont val="Times New Roman"/>
        <charset val="134"/>
      </rPr>
      <t>4</t>
    </r>
    <r>
      <rPr>
        <sz val="16"/>
        <rFont val="方正仿宋_GBK"/>
        <charset val="134"/>
      </rPr>
      <t>号）等最新行业主管部门印发文件执行补助或奖补。</t>
    </r>
  </si>
  <si>
    <r>
      <rPr>
        <sz val="16"/>
        <rFont val="方正仿宋_GBK"/>
        <charset val="134"/>
      </rPr>
      <t>通过项目实施，推动我乡中药材产业发展有序进行，推进产业类型升级；增加集体经济组织及合作社收入，全力打造大巴山药谷，持续巩固脱贫攻坚成果；发展中药材种植，年人均纯收入增加</t>
    </r>
    <r>
      <rPr>
        <sz val="16"/>
        <rFont val="Times New Roman"/>
        <charset val="134"/>
      </rPr>
      <t>1000</t>
    </r>
    <r>
      <rPr>
        <sz val="16"/>
        <rFont val="方正仿宋_GBK"/>
        <charset val="134"/>
      </rPr>
      <t>余元，受益人口达</t>
    </r>
    <r>
      <rPr>
        <sz val="16"/>
        <rFont val="Times New Roman"/>
        <charset val="134"/>
      </rPr>
      <t>2000</t>
    </r>
    <r>
      <rPr>
        <sz val="16"/>
        <rFont val="方正仿宋_GBK"/>
        <charset val="134"/>
      </rPr>
      <t>余人，其中脱贫人口和监测对象</t>
    </r>
    <r>
      <rPr>
        <sz val="16"/>
        <rFont val="Times New Roman"/>
        <charset val="134"/>
      </rPr>
      <t>100</t>
    </r>
    <r>
      <rPr>
        <sz val="16"/>
        <rFont val="方正仿宋_GBK"/>
        <charset val="134"/>
      </rPr>
      <t>余人。</t>
    </r>
  </si>
  <si>
    <r>
      <rPr>
        <sz val="16"/>
        <rFont val="方正仿宋_GBK"/>
        <charset val="134"/>
      </rPr>
      <t>一、群众参与</t>
    </r>
    <r>
      <rPr>
        <sz val="16"/>
        <rFont val="Times New Roman"/>
        <charset val="134"/>
      </rPr>
      <t>:80</t>
    </r>
    <r>
      <rPr>
        <sz val="16"/>
        <rFont val="方正仿宋_GBK"/>
        <charset val="134"/>
      </rPr>
      <t>余人参与前期项目确定会议、决议，</t>
    </r>
    <r>
      <rPr>
        <sz val="16"/>
        <rFont val="Times New Roman"/>
        <charset val="134"/>
      </rPr>
      <t>10</t>
    </r>
    <r>
      <rPr>
        <sz val="16"/>
        <rFont val="方正仿宋_GBK"/>
        <charset val="134"/>
      </rPr>
      <t>人参与入库项目的选择，</t>
    </r>
    <r>
      <rPr>
        <sz val="16"/>
        <rFont val="Times New Roman"/>
        <charset val="134"/>
      </rPr>
      <t>10</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二、利益联结机制：增加全乡群众种植中药材收入</t>
    </r>
    <r>
      <rPr>
        <sz val="16"/>
        <rFont val="Times New Roman"/>
        <charset val="134"/>
      </rPr>
      <t>120</t>
    </r>
    <r>
      <rPr>
        <sz val="16"/>
        <rFont val="方正仿宋_GBK"/>
        <charset val="134"/>
      </rPr>
      <t>万元</t>
    </r>
    <r>
      <rPr>
        <sz val="16"/>
        <rFont val="Times New Roman"/>
        <charset val="134"/>
      </rPr>
      <t>/</t>
    </r>
    <r>
      <rPr>
        <sz val="16"/>
        <rFont val="方正仿宋_GBK"/>
        <charset val="134"/>
      </rPr>
      <t>年。</t>
    </r>
  </si>
  <si>
    <t>对种植独活、大黄等中药材户进行到户补助。</t>
  </si>
  <si>
    <r>
      <rPr>
        <sz val="16"/>
        <rFont val="方正仿宋_GBK"/>
        <charset val="134"/>
      </rPr>
      <t>对独活、大黄等中药材种植约</t>
    </r>
    <r>
      <rPr>
        <sz val="16"/>
        <rFont val="Times New Roman"/>
        <charset val="134"/>
      </rPr>
      <t>2500</t>
    </r>
    <r>
      <rPr>
        <sz val="16"/>
        <rFont val="方正仿宋_GBK"/>
        <charset val="134"/>
      </rPr>
      <t>亩。</t>
    </r>
  </si>
  <si>
    <r>
      <rPr>
        <sz val="16"/>
        <rFont val="方正仿宋_GBK"/>
        <charset val="134"/>
      </rPr>
      <t>每亩补助</t>
    </r>
    <r>
      <rPr>
        <sz val="16"/>
        <rFont val="Times New Roman"/>
        <charset val="134"/>
      </rPr>
      <t>600</t>
    </r>
    <r>
      <rPr>
        <sz val="16"/>
        <rFont val="方正仿宋_GBK"/>
        <charset val="134"/>
      </rPr>
      <t>元</t>
    </r>
  </si>
  <si>
    <r>
      <rPr>
        <sz val="16"/>
        <rFont val="方正仿宋_GBK"/>
        <charset val="134"/>
      </rPr>
      <t>群众增加收入每亩</t>
    </r>
    <r>
      <rPr>
        <sz val="16"/>
        <rFont val="Times New Roman"/>
        <charset val="134"/>
      </rPr>
      <t>600</t>
    </r>
    <r>
      <rPr>
        <sz val="16"/>
        <rFont val="方正仿宋_GBK"/>
        <charset val="134"/>
      </rPr>
      <t>元</t>
    </r>
  </si>
  <si>
    <r>
      <rPr>
        <sz val="16"/>
        <rFont val="方正仿宋_GBK"/>
        <charset val="134"/>
      </rPr>
      <t>受益人口</t>
    </r>
    <r>
      <rPr>
        <sz val="16"/>
        <rFont val="Times New Roman"/>
        <charset val="134"/>
      </rPr>
      <t>200</t>
    </r>
    <r>
      <rPr>
        <sz val="16"/>
        <rFont val="方正仿宋_GBK"/>
        <charset val="134"/>
      </rPr>
      <t>人，其中脱贫户</t>
    </r>
    <r>
      <rPr>
        <sz val="16"/>
        <rFont val="Times New Roman"/>
        <charset val="134"/>
      </rPr>
      <t>80</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</si>
  <si>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年双河乡中药材基地项目</t>
    </r>
  </si>
  <si>
    <r>
      <rPr>
        <sz val="16"/>
        <rFont val="Times New Roman"/>
        <charset val="134"/>
      </rPr>
      <t xml:space="preserve">   </t>
    </r>
    <r>
      <rPr>
        <sz val="16"/>
        <rFont val="方正仿宋_GBK"/>
        <charset val="134"/>
      </rPr>
      <t>在全乡</t>
    </r>
    <r>
      <rPr>
        <sz val="16"/>
        <rFont val="Times New Roman"/>
        <charset val="134"/>
      </rPr>
      <t>8</t>
    </r>
    <r>
      <rPr>
        <sz val="16"/>
        <rFont val="方正仿宋_GBK"/>
        <charset val="134"/>
      </rPr>
      <t>村</t>
    </r>
    <r>
      <rPr>
        <sz val="16"/>
        <rFont val="Times New Roman"/>
        <charset val="134"/>
      </rPr>
      <t>1</t>
    </r>
    <r>
      <rPr>
        <sz val="16"/>
        <rFont val="方正仿宋_GBK"/>
        <charset val="134"/>
      </rPr>
      <t>社区发展大黄、独活、云木香、川牛膝、等药材</t>
    </r>
    <r>
      <rPr>
        <sz val="16"/>
        <rFont val="Times New Roman"/>
        <charset val="134"/>
      </rPr>
      <t>800</t>
    </r>
    <r>
      <rPr>
        <sz val="16"/>
        <rFont val="方正仿宋_GBK"/>
        <charset val="134"/>
      </rPr>
      <t>亩左右，通过合作社</t>
    </r>
    <r>
      <rPr>
        <sz val="16"/>
        <rFont val="Times New Roman"/>
        <charset val="134"/>
      </rPr>
      <t>+</t>
    </r>
    <r>
      <rPr>
        <sz val="16"/>
        <rFont val="方正仿宋_GBK"/>
        <charset val="134"/>
      </rPr>
      <t>农户模式，对达到一定规模的新型农业经营主体按照城委农办〔</t>
    </r>
    <r>
      <rPr>
        <sz val="16"/>
        <rFont val="Times New Roman"/>
        <charset val="134"/>
      </rPr>
      <t>2023</t>
    </r>
    <r>
      <rPr>
        <sz val="16"/>
        <rFont val="方正仿宋_GBK"/>
        <charset val="134"/>
      </rPr>
      <t>〕</t>
    </r>
    <r>
      <rPr>
        <sz val="16"/>
        <rFont val="Times New Roman"/>
        <charset val="134"/>
      </rPr>
      <t>4</t>
    </r>
    <r>
      <rPr>
        <sz val="16"/>
        <rFont val="方正仿宋_GBK"/>
        <charset val="134"/>
      </rPr>
      <t>号文件标准（大黄</t>
    </r>
    <r>
      <rPr>
        <sz val="16"/>
        <rFont val="Times New Roman"/>
        <charset val="134"/>
      </rPr>
      <t>500</t>
    </r>
    <r>
      <rPr>
        <sz val="16"/>
        <rFont val="方正仿宋_GBK"/>
        <charset val="134"/>
      </rPr>
      <t>元</t>
    </r>
    <r>
      <rPr>
        <sz val="16"/>
        <rFont val="Times New Roman"/>
        <charset val="134"/>
      </rPr>
      <t>/</t>
    </r>
    <r>
      <rPr>
        <sz val="16"/>
        <rFont val="方正仿宋_GBK"/>
        <charset val="134"/>
      </rPr>
      <t>亩，独活</t>
    </r>
    <r>
      <rPr>
        <sz val="16"/>
        <rFont val="Times New Roman"/>
        <charset val="134"/>
      </rPr>
      <t>600</t>
    </r>
    <r>
      <rPr>
        <sz val="16"/>
        <rFont val="方正仿宋_GBK"/>
        <charset val="134"/>
      </rPr>
      <t>元</t>
    </r>
    <r>
      <rPr>
        <sz val="16"/>
        <rFont val="Times New Roman"/>
        <charset val="134"/>
      </rPr>
      <t>/</t>
    </r>
    <r>
      <rPr>
        <sz val="16"/>
        <rFont val="方正仿宋_GBK"/>
        <charset val="134"/>
      </rPr>
      <t>亩，川牛膝</t>
    </r>
    <r>
      <rPr>
        <sz val="16"/>
        <rFont val="Times New Roman"/>
        <charset val="134"/>
      </rPr>
      <t>700</t>
    </r>
    <r>
      <rPr>
        <sz val="16"/>
        <rFont val="方正仿宋_GBK"/>
        <charset val="134"/>
      </rPr>
      <t>元</t>
    </r>
    <r>
      <rPr>
        <sz val="16"/>
        <rFont val="Times New Roman"/>
        <charset val="134"/>
      </rPr>
      <t>/</t>
    </r>
    <r>
      <rPr>
        <sz val="16"/>
        <rFont val="方正仿宋_GBK"/>
        <charset val="134"/>
      </rPr>
      <t>亩，云木香</t>
    </r>
    <r>
      <rPr>
        <sz val="16"/>
        <rFont val="Times New Roman"/>
        <charset val="134"/>
      </rPr>
      <t>300</t>
    </r>
    <r>
      <rPr>
        <sz val="16"/>
        <rFont val="方正仿宋_GBK"/>
        <charset val="134"/>
      </rPr>
      <t>元</t>
    </r>
    <r>
      <rPr>
        <sz val="16"/>
        <rFont val="Times New Roman"/>
        <charset val="134"/>
      </rPr>
      <t>/</t>
    </r>
    <r>
      <rPr>
        <sz val="16"/>
        <rFont val="方正仿宋_GBK"/>
        <charset val="134"/>
      </rPr>
      <t>亩）进行奖补，具体以实施方案为准。</t>
    </r>
  </si>
  <si>
    <r>
      <rPr>
        <sz val="16"/>
        <rFont val="方正仿宋_GBK"/>
        <charset val="134"/>
      </rPr>
      <t>通过项目实施，推动我乡中药材产业发展有序进行，推进产业类型升级；增加集体经济组织收入，全力打造大巴山药谷，持续巩固脱贫攻坚成果；可以带动</t>
    </r>
    <r>
      <rPr>
        <sz val="16"/>
        <rFont val="Times New Roman"/>
        <charset val="134"/>
      </rPr>
      <t>200</t>
    </r>
    <r>
      <rPr>
        <sz val="16"/>
        <rFont val="方正仿宋_GBK"/>
        <charset val="134"/>
      </rPr>
      <t>余人农户务工，年人均纯收入增加</t>
    </r>
    <r>
      <rPr>
        <sz val="16"/>
        <rFont val="Times New Roman"/>
        <charset val="134"/>
      </rPr>
      <t>2000</t>
    </r>
    <r>
      <rPr>
        <sz val="16"/>
        <rFont val="方正仿宋_GBK"/>
        <charset val="134"/>
      </rPr>
      <t>余元，其中脱贫人口</t>
    </r>
    <r>
      <rPr>
        <sz val="16"/>
        <rFont val="Times New Roman"/>
        <charset val="134"/>
      </rPr>
      <t>295</t>
    </r>
    <r>
      <rPr>
        <sz val="16"/>
        <rFont val="方正仿宋_GBK"/>
        <charset val="134"/>
      </rPr>
      <t>人，监测对象</t>
    </r>
    <r>
      <rPr>
        <sz val="16"/>
        <rFont val="Times New Roman"/>
        <charset val="134"/>
      </rPr>
      <t>26</t>
    </r>
    <r>
      <rPr>
        <sz val="16"/>
        <rFont val="方正仿宋_GBK"/>
        <charset val="134"/>
      </rPr>
      <t>人</t>
    </r>
  </si>
  <si>
    <r>
      <rPr>
        <sz val="16"/>
        <rFont val="方正仿宋_GBK"/>
        <charset val="134"/>
      </rPr>
      <t>一、群众参与：</t>
    </r>
    <r>
      <rPr>
        <sz val="16"/>
        <rFont val="Times New Roman"/>
        <charset val="134"/>
      </rPr>
      <t>90</t>
    </r>
    <r>
      <rPr>
        <sz val="16"/>
        <rFont val="方正仿宋_GBK"/>
        <charset val="134"/>
      </rPr>
      <t>人参与前期项目确定讨论申报会议、决议，</t>
    </r>
    <r>
      <rPr>
        <sz val="16"/>
        <rFont val="Times New Roman"/>
        <charset val="134"/>
      </rPr>
      <t>16</t>
    </r>
    <r>
      <rPr>
        <sz val="16"/>
        <rFont val="方正仿宋_GBK"/>
        <charset val="134"/>
      </rPr>
      <t>人参与入库项目的选择，</t>
    </r>
    <r>
      <rPr>
        <sz val="16"/>
        <rFont val="Times New Roman"/>
        <charset val="134"/>
      </rPr>
      <t>30</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二、利益联结机制：带动</t>
    </r>
    <r>
      <rPr>
        <sz val="16"/>
        <rFont val="Times New Roman"/>
        <charset val="134"/>
      </rPr>
      <t>200</t>
    </r>
    <r>
      <rPr>
        <sz val="16"/>
        <rFont val="方正仿宋_GBK"/>
        <charset val="134"/>
      </rPr>
      <t>余户种植农户户均增收</t>
    </r>
    <r>
      <rPr>
        <sz val="16"/>
        <rFont val="Times New Roman"/>
        <charset val="134"/>
      </rPr>
      <t>3000</t>
    </r>
    <r>
      <rPr>
        <sz val="16"/>
        <rFont val="方正仿宋_GBK"/>
        <charset val="134"/>
      </rPr>
      <t>元以上。</t>
    </r>
  </si>
  <si>
    <r>
      <rPr>
        <sz val="16"/>
        <rFont val="方正仿宋_GBK"/>
        <charset val="134"/>
      </rPr>
      <t>在全乡</t>
    </r>
    <r>
      <rPr>
        <sz val="16"/>
        <rFont val="Times New Roman"/>
        <charset val="134"/>
      </rPr>
      <t>8</t>
    </r>
    <r>
      <rPr>
        <sz val="16"/>
        <rFont val="方正仿宋_GBK"/>
        <charset val="134"/>
      </rPr>
      <t>村</t>
    </r>
    <r>
      <rPr>
        <sz val="16"/>
        <rFont val="Times New Roman"/>
        <charset val="134"/>
      </rPr>
      <t>1</t>
    </r>
    <r>
      <rPr>
        <sz val="16"/>
        <rFont val="方正仿宋_GBK"/>
        <charset val="134"/>
      </rPr>
      <t>社区发展大黄、独活、云木香、川牛膝、等药材</t>
    </r>
    <r>
      <rPr>
        <sz val="16"/>
        <rFont val="Times New Roman"/>
        <charset val="134"/>
      </rPr>
      <t>800</t>
    </r>
    <r>
      <rPr>
        <sz val="16"/>
        <rFont val="方正仿宋_GBK"/>
        <charset val="134"/>
      </rPr>
      <t>亩左右，推动我乡中药材产业发展有序进行，推进产业类型升级；增加集体经济组织收入，全力打造大巴山药谷，持续巩固脱贫攻坚成果；可以带动</t>
    </r>
    <r>
      <rPr>
        <sz val="16"/>
        <rFont val="Times New Roman"/>
        <charset val="134"/>
      </rPr>
      <t>800</t>
    </r>
    <r>
      <rPr>
        <sz val="16"/>
        <rFont val="方正仿宋_GBK"/>
        <charset val="134"/>
      </rPr>
      <t>余人农户发展产业，年人均纯收入增加</t>
    </r>
    <r>
      <rPr>
        <sz val="16"/>
        <rFont val="Times New Roman"/>
        <charset val="134"/>
      </rPr>
      <t>2000</t>
    </r>
    <r>
      <rPr>
        <sz val="16"/>
        <rFont val="方正仿宋_GBK"/>
        <charset val="134"/>
      </rPr>
      <t>余元。其中脱贫人口</t>
    </r>
    <r>
      <rPr>
        <sz val="16"/>
        <rFont val="Times New Roman"/>
        <charset val="134"/>
      </rPr>
      <t>295</t>
    </r>
    <r>
      <rPr>
        <sz val="16"/>
        <rFont val="方正仿宋_GBK"/>
        <charset val="134"/>
      </rPr>
      <t>人，监测对象</t>
    </r>
    <r>
      <rPr>
        <sz val="16"/>
        <rFont val="Times New Roman"/>
        <charset val="134"/>
      </rPr>
      <t>26</t>
    </r>
    <r>
      <rPr>
        <sz val="16"/>
        <rFont val="方正仿宋_GBK"/>
        <charset val="134"/>
      </rPr>
      <t>人</t>
    </r>
  </si>
  <si>
    <r>
      <rPr>
        <sz val="16"/>
        <rFont val="方正仿宋_GBK"/>
        <charset val="134"/>
      </rPr>
      <t>中药材</t>
    </r>
    <r>
      <rPr>
        <sz val="16"/>
        <rFont val="Times New Roman"/>
        <charset val="134"/>
      </rPr>
      <t>≥800</t>
    </r>
    <r>
      <rPr>
        <sz val="16"/>
        <rFont val="方正仿宋_GBK"/>
        <charset val="134"/>
      </rPr>
      <t>亩</t>
    </r>
  </si>
  <si>
    <r>
      <rPr>
        <sz val="16"/>
        <rFont val="方正仿宋_GBK"/>
        <charset val="134"/>
      </rPr>
      <t>独活补助</t>
    </r>
    <r>
      <rPr>
        <sz val="16"/>
        <rFont val="Times New Roman"/>
        <charset val="134"/>
      </rPr>
      <t>≤600</t>
    </r>
    <r>
      <rPr>
        <sz val="16"/>
        <rFont val="方正仿宋_GBK"/>
        <charset val="134"/>
      </rPr>
      <t>元</t>
    </r>
    <r>
      <rPr>
        <sz val="16"/>
        <rFont val="Times New Roman"/>
        <charset val="134"/>
      </rPr>
      <t>/</t>
    </r>
    <r>
      <rPr>
        <sz val="16"/>
        <rFont val="方正仿宋_GBK"/>
        <charset val="134"/>
      </rPr>
      <t>亩，大黄补助</t>
    </r>
    <r>
      <rPr>
        <sz val="16"/>
        <rFont val="Times New Roman"/>
        <charset val="134"/>
      </rPr>
      <t>≤500</t>
    </r>
    <r>
      <rPr>
        <sz val="16"/>
        <rFont val="方正仿宋_GBK"/>
        <charset val="134"/>
      </rPr>
      <t>元</t>
    </r>
    <r>
      <rPr>
        <sz val="16"/>
        <rFont val="Times New Roman"/>
        <charset val="134"/>
      </rPr>
      <t>/</t>
    </r>
    <r>
      <rPr>
        <sz val="16"/>
        <rFont val="方正仿宋_GBK"/>
        <charset val="134"/>
      </rPr>
      <t>亩，云木香</t>
    </r>
    <r>
      <rPr>
        <sz val="16"/>
        <rFont val="Times New Roman"/>
        <charset val="134"/>
      </rPr>
      <t>≤300</t>
    </r>
    <r>
      <rPr>
        <sz val="16"/>
        <rFont val="方正仿宋_GBK"/>
        <charset val="134"/>
      </rPr>
      <t>元</t>
    </r>
    <r>
      <rPr>
        <sz val="16"/>
        <rFont val="Times New Roman"/>
        <charset val="134"/>
      </rPr>
      <t>/</t>
    </r>
    <r>
      <rPr>
        <sz val="16"/>
        <rFont val="方正仿宋_GBK"/>
        <charset val="134"/>
      </rPr>
      <t>亩，川牛膝</t>
    </r>
    <r>
      <rPr>
        <sz val="16"/>
        <rFont val="Times New Roman"/>
        <charset val="134"/>
      </rPr>
      <t>≤700</t>
    </r>
    <r>
      <rPr>
        <sz val="16"/>
        <rFont val="方正仿宋_GBK"/>
        <charset val="134"/>
      </rPr>
      <t>元</t>
    </r>
    <r>
      <rPr>
        <sz val="16"/>
        <rFont val="Times New Roman"/>
        <charset val="134"/>
      </rPr>
      <t>/</t>
    </r>
    <r>
      <rPr>
        <sz val="16"/>
        <rFont val="方正仿宋_GBK"/>
        <charset val="134"/>
      </rPr>
      <t>亩</t>
    </r>
  </si>
  <si>
    <r>
      <rPr>
        <sz val="16"/>
        <rFont val="方正仿宋_GBK"/>
        <charset val="134"/>
      </rPr>
      <t>参与种殖农户户均增收</t>
    </r>
    <r>
      <rPr>
        <sz val="16"/>
        <rFont val="Times New Roman"/>
        <charset val="134"/>
      </rPr>
      <t>3000</t>
    </r>
    <r>
      <rPr>
        <sz val="16"/>
        <rFont val="方正仿宋_GBK"/>
        <charset val="134"/>
      </rPr>
      <t>元以上</t>
    </r>
  </si>
  <si>
    <r>
      <rPr>
        <sz val="16"/>
        <rFont val="Times New Roman"/>
        <charset val="134"/>
      </rPr>
      <t>1.</t>
    </r>
    <r>
      <rPr>
        <sz val="16"/>
        <rFont val="方正仿宋_GBK"/>
        <charset val="134"/>
      </rPr>
      <t>受益农户人数</t>
    </r>
    <r>
      <rPr>
        <sz val="16"/>
        <rFont val="Times New Roman"/>
        <charset val="134"/>
      </rPr>
      <t>≥200</t>
    </r>
    <r>
      <rPr>
        <sz val="16"/>
        <rFont val="方正仿宋_GBK"/>
        <charset val="134"/>
      </rPr>
      <t>人；</t>
    </r>
    <r>
      <rPr>
        <sz val="16"/>
        <rFont val="Times New Roman"/>
        <charset val="134"/>
      </rPr>
      <t xml:space="preserve">
2.</t>
    </r>
    <r>
      <rPr>
        <sz val="16"/>
        <rFont val="方正仿宋_GBK"/>
        <charset val="134"/>
      </rPr>
      <t>受益脱贫户和监测户人数</t>
    </r>
    <r>
      <rPr>
        <sz val="16"/>
        <rFont val="Times New Roman"/>
        <charset val="134"/>
      </rPr>
      <t>≥321</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</si>
  <si>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年沿河乡中药材发展项目</t>
    </r>
  </si>
  <si>
    <r>
      <rPr>
        <sz val="16"/>
        <rFont val="方正仿宋_GBK"/>
        <charset val="134"/>
      </rPr>
      <t>在全乡范围内，对经备案的专业合作社、家庭农场、公司企业、企业等种植云木香</t>
    </r>
    <r>
      <rPr>
        <sz val="16"/>
        <rFont val="Times New Roman"/>
        <charset val="134"/>
      </rPr>
      <t>100</t>
    </r>
    <r>
      <rPr>
        <sz val="16"/>
        <rFont val="方正仿宋_GBK"/>
        <charset val="134"/>
      </rPr>
      <t>亩，中药材的进行补助（补助标注参照县林业局出台的实施办法为准），具体补助以实际验收为准。</t>
    </r>
  </si>
  <si>
    <r>
      <rPr>
        <sz val="16"/>
        <rFont val="方正仿宋_GBK"/>
        <charset val="134"/>
      </rPr>
      <t>通过项目实施，持续推进我乡中药材产业发展，巩固发展成果；丰富产业类型，提高群众收入，增加产业技能，项目实施带动务工</t>
    </r>
    <r>
      <rPr>
        <sz val="16"/>
        <rFont val="Times New Roman"/>
        <charset val="134"/>
      </rPr>
      <t>8</t>
    </r>
    <r>
      <rPr>
        <sz val="16"/>
        <rFont val="方正仿宋_GBK"/>
        <charset val="134"/>
      </rPr>
      <t>人以上，盘活土地资源</t>
    </r>
    <r>
      <rPr>
        <sz val="16"/>
        <rFont val="Times New Roman"/>
        <charset val="134"/>
      </rPr>
      <t>100</t>
    </r>
    <r>
      <rPr>
        <sz val="16"/>
        <rFont val="方正仿宋_GBK"/>
        <charset val="134"/>
      </rPr>
      <t>亩，带动合作社发展云木香</t>
    </r>
    <r>
      <rPr>
        <sz val="16"/>
        <rFont val="Times New Roman"/>
        <charset val="134"/>
      </rPr>
      <t>100</t>
    </r>
    <r>
      <rPr>
        <sz val="16"/>
        <rFont val="方正仿宋_GBK"/>
        <charset val="134"/>
      </rPr>
      <t>亩。</t>
    </r>
  </si>
  <si>
    <r>
      <rPr>
        <sz val="16"/>
        <rFont val="方正仿宋_GBK"/>
        <charset val="134"/>
      </rPr>
      <t>一、群众参与：</t>
    </r>
    <r>
      <rPr>
        <sz val="16"/>
        <rFont val="Times New Roman"/>
        <charset val="134"/>
      </rPr>
      <t>5</t>
    </r>
    <r>
      <rPr>
        <sz val="16"/>
        <rFont val="方正仿宋_GBK"/>
        <charset val="134"/>
      </rPr>
      <t>人参与前期项目确定会议、决议，</t>
    </r>
    <r>
      <rPr>
        <sz val="16"/>
        <rFont val="Times New Roman"/>
        <charset val="134"/>
      </rPr>
      <t>5</t>
    </r>
    <r>
      <rPr>
        <sz val="16"/>
        <rFont val="方正仿宋_GBK"/>
        <charset val="134"/>
      </rPr>
      <t>人参与入库项目的选择。</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通过发展中药材产业木香</t>
    </r>
    <r>
      <rPr>
        <sz val="16"/>
        <rFont val="Times New Roman"/>
        <charset val="134"/>
      </rPr>
      <t>100</t>
    </r>
    <r>
      <rPr>
        <sz val="16"/>
        <rFont val="方正仿宋_GBK"/>
        <charset val="134"/>
      </rPr>
      <t>亩，带动务工</t>
    </r>
    <r>
      <rPr>
        <sz val="16"/>
        <rFont val="Times New Roman"/>
        <charset val="134"/>
      </rPr>
      <t>8</t>
    </r>
    <r>
      <rPr>
        <sz val="16"/>
        <rFont val="方正仿宋_GBK"/>
        <charset val="134"/>
      </rPr>
      <t>人以上。</t>
    </r>
  </si>
  <si>
    <r>
      <rPr>
        <sz val="16"/>
        <rFont val="方正仿宋_GBK"/>
        <charset val="134"/>
      </rPr>
      <t>种植云木香</t>
    </r>
    <r>
      <rPr>
        <sz val="16"/>
        <rFont val="Times New Roman"/>
        <charset val="134"/>
      </rPr>
      <t>100</t>
    </r>
    <r>
      <rPr>
        <sz val="16"/>
        <rFont val="方正仿宋_GBK"/>
        <charset val="134"/>
      </rPr>
      <t>亩</t>
    </r>
  </si>
  <si>
    <r>
      <rPr>
        <sz val="16"/>
        <rFont val="Times New Roman"/>
        <charset val="134"/>
      </rPr>
      <t>100</t>
    </r>
    <r>
      <rPr>
        <sz val="16"/>
        <rFont val="方正仿宋_GBK"/>
        <charset val="134"/>
      </rPr>
      <t>亩</t>
    </r>
  </si>
  <si>
    <t>带动周边群众发展中药材产业</t>
  </si>
  <si>
    <r>
      <rPr>
        <sz val="16"/>
        <rFont val="方正仿宋_GBK"/>
        <charset val="134"/>
      </rPr>
      <t>受益人口</t>
    </r>
    <r>
      <rPr>
        <sz val="16"/>
        <rFont val="Times New Roman"/>
        <charset val="134"/>
      </rPr>
      <t>≥8</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</si>
  <si>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年左岚乡中药材以奖代补项目</t>
    </r>
  </si>
  <si>
    <r>
      <rPr>
        <sz val="16"/>
        <rFont val="方正仿宋_GBK"/>
        <charset val="134"/>
      </rPr>
      <t>在全乡各村新发展天麻、大黄、玄参、党参等各类中药材</t>
    </r>
    <r>
      <rPr>
        <sz val="16"/>
        <rFont val="Times New Roman"/>
        <charset val="134"/>
      </rPr>
      <t>900</t>
    </r>
    <r>
      <rPr>
        <sz val="16"/>
        <rFont val="方正仿宋_GBK"/>
        <charset val="134"/>
      </rPr>
      <t>余亩。玄参、天麻、大黄、党参补助按照城委农办﹝</t>
    </r>
    <r>
      <rPr>
        <sz val="16"/>
        <rFont val="Times New Roman"/>
        <charset val="134"/>
      </rPr>
      <t>2022</t>
    </r>
    <r>
      <rPr>
        <sz val="16"/>
        <rFont val="方正仿宋_GBK"/>
        <charset val="134"/>
      </rPr>
      <t>﹞</t>
    </r>
    <r>
      <rPr>
        <sz val="16"/>
        <rFont val="Times New Roman"/>
        <charset val="134"/>
      </rPr>
      <t>23</t>
    </r>
    <r>
      <rPr>
        <sz val="16"/>
        <rFont val="方正仿宋_GBK"/>
        <charset val="134"/>
      </rPr>
      <t>号文件要求（玄参</t>
    </r>
    <r>
      <rPr>
        <sz val="16"/>
        <rFont val="Times New Roman"/>
        <charset val="134"/>
      </rPr>
      <t>300</t>
    </r>
    <r>
      <rPr>
        <sz val="16"/>
        <rFont val="方正仿宋_GBK"/>
        <charset val="134"/>
      </rPr>
      <t>元</t>
    </r>
    <r>
      <rPr>
        <sz val="16"/>
        <rFont val="Times New Roman"/>
        <charset val="134"/>
      </rPr>
      <t>/</t>
    </r>
    <r>
      <rPr>
        <sz val="16"/>
        <rFont val="方正仿宋_GBK"/>
        <charset val="134"/>
      </rPr>
      <t>亩、天麻</t>
    </r>
    <r>
      <rPr>
        <sz val="16"/>
        <rFont val="Times New Roman"/>
        <charset val="134"/>
      </rPr>
      <t>1500</t>
    </r>
    <r>
      <rPr>
        <sz val="16"/>
        <rFont val="方正仿宋_GBK"/>
        <charset val="134"/>
      </rPr>
      <t>元</t>
    </r>
    <r>
      <rPr>
        <sz val="16"/>
        <rFont val="Times New Roman"/>
        <charset val="134"/>
      </rPr>
      <t>/</t>
    </r>
    <r>
      <rPr>
        <sz val="16"/>
        <rFont val="方正仿宋_GBK"/>
        <charset val="134"/>
      </rPr>
      <t>亩、大黄</t>
    </r>
    <r>
      <rPr>
        <sz val="16"/>
        <rFont val="Times New Roman"/>
        <charset val="134"/>
      </rPr>
      <t>500</t>
    </r>
    <r>
      <rPr>
        <sz val="16"/>
        <rFont val="方正仿宋_GBK"/>
        <charset val="134"/>
      </rPr>
      <t>元</t>
    </r>
    <r>
      <rPr>
        <sz val="16"/>
        <rFont val="Times New Roman"/>
        <charset val="134"/>
      </rPr>
      <t>/</t>
    </r>
    <r>
      <rPr>
        <sz val="16"/>
        <rFont val="方正仿宋_GBK"/>
        <charset val="134"/>
      </rPr>
      <t>亩、党参</t>
    </r>
    <r>
      <rPr>
        <sz val="16"/>
        <rFont val="Times New Roman"/>
        <charset val="134"/>
      </rPr>
      <t>500</t>
    </r>
    <r>
      <rPr>
        <sz val="16"/>
        <rFont val="方正仿宋_GBK"/>
        <charset val="134"/>
      </rPr>
      <t>元</t>
    </r>
    <r>
      <rPr>
        <sz val="16"/>
        <rFont val="Times New Roman"/>
        <charset val="134"/>
      </rPr>
      <t>/</t>
    </r>
    <r>
      <rPr>
        <sz val="16"/>
        <rFont val="方正仿宋_GBK"/>
        <charset val="134"/>
      </rPr>
      <t>亩）</t>
    </r>
  </si>
  <si>
    <r>
      <rPr>
        <sz val="16"/>
        <rFont val="方正仿宋_GBK"/>
        <charset val="134"/>
      </rPr>
      <t>通过项目的实施，可达到利用闲置土地发展中药材种植，起到示范带头作用。全乡</t>
    </r>
    <r>
      <rPr>
        <sz val="16"/>
        <rFont val="Times New Roman"/>
        <charset val="134"/>
      </rPr>
      <t>6</t>
    </r>
    <r>
      <rPr>
        <sz val="16"/>
        <rFont val="方正仿宋_GBK"/>
        <charset val="134"/>
      </rPr>
      <t>个村受益群众</t>
    </r>
    <r>
      <rPr>
        <sz val="16"/>
        <rFont val="Times New Roman"/>
        <charset val="134"/>
      </rPr>
      <t>7000</t>
    </r>
    <r>
      <rPr>
        <sz val="16"/>
        <rFont val="方正仿宋_GBK"/>
        <charset val="134"/>
      </rPr>
      <t>余人，其中脱贫人口</t>
    </r>
    <r>
      <rPr>
        <sz val="16"/>
        <rFont val="Times New Roman"/>
        <charset val="134"/>
      </rPr>
      <t>1300</t>
    </r>
    <r>
      <rPr>
        <sz val="16"/>
        <rFont val="方正仿宋_GBK"/>
        <charset val="134"/>
      </rPr>
      <t>余人，监测对象</t>
    </r>
    <r>
      <rPr>
        <sz val="16"/>
        <rFont val="Times New Roman"/>
        <charset val="134"/>
      </rPr>
      <t>58</t>
    </r>
    <r>
      <rPr>
        <sz val="16"/>
        <rFont val="方正仿宋_GBK"/>
        <charset val="134"/>
      </rPr>
      <t>人。带动</t>
    </r>
    <r>
      <rPr>
        <sz val="16"/>
        <rFont val="Times New Roman"/>
        <charset val="134"/>
      </rPr>
      <t>55</t>
    </r>
    <r>
      <rPr>
        <sz val="16"/>
        <rFont val="方正仿宋_GBK"/>
        <charset val="134"/>
      </rPr>
      <t>余户农户务工，增加收入</t>
    </r>
    <r>
      <rPr>
        <sz val="16"/>
        <rFont val="Times New Roman"/>
        <charset val="134"/>
      </rPr>
      <t>300-800</t>
    </r>
    <r>
      <rPr>
        <sz val="16"/>
        <rFont val="方正仿宋_GBK"/>
        <charset val="134"/>
      </rPr>
      <t>元，其中脱人口</t>
    </r>
    <r>
      <rPr>
        <sz val="16"/>
        <rFont val="Times New Roman"/>
        <charset val="134"/>
      </rPr>
      <t>35</t>
    </r>
    <r>
      <rPr>
        <sz val="16"/>
        <rFont val="方正仿宋_GBK"/>
        <charset val="134"/>
      </rPr>
      <t>余人，监测对象</t>
    </r>
    <r>
      <rPr>
        <sz val="16"/>
        <rFont val="Times New Roman"/>
        <charset val="134"/>
      </rPr>
      <t>25</t>
    </r>
    <r>
      <rPr>
        <sz val="16"/>
        <rFont val="方正仿宋_GBK"/>
        <charset val="134"/>
      </rPr>
      <t>余人。</t>
    </r>
  </si>
  <si>
    <r>
      <rPr>
        <sz val="16"/>
        <rFont val="方正仿宋_GBK"/>
        <charset val="134"/>
      </rPr>
      <t>一、群众参与：</t>
    </r>
    <r>
      <rPr>
        <sz val="16"/>
        <rFont val="Times New Roman"/>
        <charset val="134"/>
      </rPr>
      <t>45</t>
    </r>
    <r>
      <rPr>
        <sz val="16"/>
        <rFont val="方正仿宋_GBK"/>
        <charset val="134"/>
      </rPr>
      <t>人参与前期项目确定会议、决议，</t>
    </r>
    <r>
      <rPr>
        <sz val="16"/>
        <rFont val="Times New Roman"/>
        <charset val="134"/>
      </rPr>
      <t>31</t>
    </r>
    <r>
      <rPr>
        <sz val="16"/>
        <rFont val="方正仿宋_GBK"/>
        <charset val="134"/>
      </rPr>
      <t>人参与入库项目的选择，</t>
    </r>
    <r>
      <rPr>
        <sz val="16"/>
        <rFont val="Times New Roman"/>
        <charset val="134"/>
      </rPr>
      <t>20</t>
    </r>
    <r>
      <rPr>
        <sz val="16"/>
        <rFont val="方正仿宋_GBK"/>
        <charset val="134"/>
      </rPr>
      <t>人参与项目实施过程中资金使用的监督。</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、提供就业岗位</t>
    </r>
    <r>
      <rPr>
        <sz val="16"/>
        <rFont val="Times New Roman"/>
        <charset val="134"/>
      </rPr>
      <t>65</t>
    </r>
    <r>
      <rPr>
        <sz val="16"/>
        <rFont val="方正仿宋_GBK"/>
        <charset val="134"/>
      </rPr>
      <t>余个，增加工资性收入</t>
    </r>
    <r>
      <rPr>
        <sz val="16"/>
        <rFont val="Times New Roman"/>
        <charset val="134"/>
      </rPr>
      <t>300-800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t>
    </r>
    <r>
      <rPr>
        <sz val="16"/>
        <rFont val="Times New Roman"/>
        <charset val="134"/>
      </rPr>
      <t>2</t>
    </r>
    <r>
      <rPr>
        <sz val="16"/>
        <rFont val="方正仿宋_GBK"/>
        <charset val="134"/>
      </rPr>
      <t>、项目建成后可增加村民收入，提升群众满意度。</t>
    </r>
  </si>
  <si>
    <r>
      <rPr>
        <sz val="16"/>
        <rFont val="方正仿宋_GBK"/>
        <charset val="134"/>
      </rPr>
      <t>在全乡各村新发展天麻、大黄、玄参、党参等各类中药材</t>
    </r>
    <r>
      <rPr>
        <sz val="16"/>
        <rFont val="Times New Roman"/>
        <charset val="134"/>
      </rPr>
      <t>900</t>
    </r>
    <r>
      <rPr>
        <sz val="16"/>
        <rFont val="方正仿宋_GBK"/>
        <charset val="134"/>
      </rPr>
      <t>余亩。有利于发动群众参与发展产业的积极性，确保群众实现增收。</t>
    </r>
  </si>
  <si>
    <r>
      <rPr>
        <sz val="16"/>
        <rFont val="方正仿宋_GBK"/>
        <charset val="134"/>
      </rPr>
      <t>全乡各村新发展天麻、大黄、玄参、党参等各类中药材</t>
    </r>
    <r>
      <rPr>
        <sz val="16"/>
        <rFont val="Times New Roman"/>
        <charset val="134"/>
      </rPr>
      <t>≥900</t>
    </r>
    <r>
      <rPr>
        <sz val="16"/>
        <rFont val="方正仿宋_GBK"/>
        <charset val="134"/>
      </rPr>
      <t>余亩。</t>
    </r>
  </si>
  <si>
    <r>
      <rPr>
        <sz val="16"/>
        <rFont val="方正仿宋_GBK"/>
        <charset val="134"/>
      </rPr>
      <t>玄参</t>
    </r>
    <r>
      <rPr>
        <sz val="16"/>
        <rFont val="Times New Roman"/>
        <charset val="134"/>
      </rPr>
      <t>300</t>
    </r>
    <r>
      <rPr>
        <sz val="16"/>
        <rFont val="方正仿宋_GBK"/>
        <charset val="134"/>
      </rPr>
      <t>元</t>
    </r>
    <r>
      <rPr>
        <sz val="16"/>
        <rFont val="Times New Roman"/>
        <charset val="134"/>
      </rPr>
      <t>/</t>
    </r>
    <r>
      <rPr>
        <sz val="16"/>
        <rFont val="方正仿宋_GBK"/>
        <charset val="134"/>
      </rPr>
      <t>亩、天麻</t>
    </r>
    <r>
      <rPr>
        <sz val="16"/>
        <rFont val="Times New Roman"/>
        <charset val="134"/>
      </rPr>
      <t>1500</t>
    </r>
    <r>
      <rPr>
        <sz val="16"/>
        <rFont val="方正仿宋_GBK"/>
        <charset val="134"/>
      </rPr>
      <t>元</t>
    </r>
    <r>
      <rPr>
        <sz val="16"/>
        <rFont val="Times New Roman"/>
        <charset val="134"/>
      </rPr>
      <t>/</t>
    </r>
    <r>
      <rPr>
        <sz val="16"/>
        <rFont val="方正仿宋_GBK"/>
        <charset val="134"/>
      </rPr>
      <t>亩、大黄</t>
    </r>
    <r>
      <rPr>
        <sz val="16"/>
        <rFont val="Times New Roman"/>
        <charset val="134"/>
      </rPr>
      <t>500</t>
    </r>
    <r>
      <rPr>
        <sz val="16"/>
        <rFont val="方正仿宋_GBK"/>
        <charset val="134"/>
      </rPr>
      <t>元</t>
    </r>
    <r>
      <rPr>
        <sz val="16"/>
        <rFont val="Times New Roman"/>
        <charset val="134"/>
      </rPr>
      <t>/</t>
    </r>
    <r>
      <rPr>
        <sz val="16"/>
        <rFont val="方正仿宋_GBK"/>
        <charset val="134"/>
      </rPr>
      <t>亩、党参</t>
    </r>
    <r>
      <rPr>
        <sz val="16"/>
        <rFont val="Times New Roman"/>
        <charset val="134"/>
      </rPr>
      <t>500</t>
    </r>
    <r>
      <rPr>
        <sz val="16"/>
        <rFont val="方正仿宋_GBK"/>
        <charset val="134"/>
      </rPr>
      <t>元</t>
    </r>
    <r>
      <rPr>
        <sz val="16"/>
        <rFont val="Times New Roman"/>
        <charset val="134"/>
      </rPr>
      <t>/</t>
    </r>
    <r>
      <rPr>
        <sz val="16"/>
        <rFont val="方正仿宋_GBK"/>
        <charset val="134"/>
      </rPr>
      <t>亩。</t>
    </r>
  </si>
  <si>
    <r>
      <rPr>
        <sz val="16"/>
        <rFont val="方正仿宋_GBK"/>
        <charset val="134"/>
      </rPr>
      <t>通过发展中药材产业，村民户均增收</t>
    </r>
    <r>
      <rPr>
        <sz val="16"/>
        <rFont val="Times New Roman"/>
        <charset val="134"/>
      </rPr>
      <t>300-800</t>
    </r>
    <r>
      <rPr>
        <sz val="16"/>
        <rFont val="方正仿宋_GBK"/>
        <charset val="134"/>
      </rPr>
      <t>元</t>
    </r>
  </si>
  <si>
    <r>
      <rPr>
        <sz val="16"/>
        <rFont val="方正仿宋_GBK"/>
        <charset val="134"/>
      </rPr>
      <t>受益群众</t>
    </r>
    <r>
      <rPr>
        <sz val="16"/>
        <rFont val="Times New Roman"/>
        <charset val="134"/>
      </rPr>
      <t>7000</t>
    </r>
    <r>
      <rPr>
        <sz val="16"/>
        <rFont val="方正仿宋_GBK"/>
        <charset val="134"/>
      </rPr>
      <t>余人，其中脱贫人口</t>
    </r>
    <r>
      <rPr>
        <sz val="16"/>
        <rFont val="Times New Roman"/>
        <charset val="134"/>
      </rPr>
      <t>1300</t>
    </r>
    <r>
      <rPr>
        <sz val="16"/>
        <rFont val="方正仿宋_GBK"/>
        <charset val="134"/>
      </rPr>
      <t>余人，监测对象</t>
    </r>
    <r>
      <rPr>
        <sz val="16"/>
        <rFont val="Times New Roman"/>
        <charset val="134"/>
      </rPr>
      <t>58</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</si>
  <si>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年明通镇中药材产业示范提升项目</t>
    </r>
  </si>
  <si>
    <r>
      <rPr>
        <sz val="16"/>
        <rFont val="方正仿宋_GBK"/>
        <charset val="134"/>
      </rPr>
      <t>对全镇发展的云木香、独活、大黄等</t>
    </r>
    <r>
      <rPr>
        <sz val="16"/>
        <rFont val="Times New Roman"/>
        <charset val="134"/>
      </rPr>
      <t>100</t>
    </r>
    <r>
      <rPr>
        <sz val="16"/>
        <rFont val="方正仿宋_GBK"/>
        <charset val="134"/>
      </rPr>
      <t>余亩中药材按照林业局（城委农办〔</t>
    </r>
    <r>
      <rPr>
        <sz val="16"/>
        <rFont val="Times New Roman"/>
        <charset val="134"/>
      </rPr>
      <t>2023</t>
    </r>
    <r>
      <rPr>
        <sz val="16"/>
        <rFont val="方正仿宋_GBK"/>
        <charset val="134"/>
      </rPr>
      <t>〕</t>
    </r>
    <r>
      <rPr>
        <sz val="16"/>
        <rFont val="Times New Roman"/>
        <charset val="134"/>
      </rPr>
      <t>4</t>
    </r>
    <r>
      <rPr>
        <sz val="16"/>
        <rFont val="方正仿宋_GBK"/>
        <charset val="134"/>
      </rPr>
      <t>号）标准进行奖补。</t>
    </r>
  </si>
  <si>
    <r>
      <rPr>
        <sz val="16"/>
        <rFont val="方正仿宋_GBK"/>
        <charset val="134"/>
      </rPr>
      <t>明通镇</t>
    </r>
    <r>
      <rPr>
        <sz val="16"/>
        <rFont val="Times New Roman"/>
        <charset val="134"/>
      </rPr>
      <t>6</t>
    </r>
    <r>
      <rPr>
        <sz val="16"/>
        <rFont val="方正仿宋_GBK"/>
        <charset val="134"/>
      </rPr>
      <t>个行政村</t>
    </r>
  </si>
  <si>
    <r>
      <rPr>
        <sz val="16"/>
        <rFont val="方正仿宋_GBK"/>
        <charset val="134"/>
      </rPr>
      <t>通过项目实施，推动我镇中药材产业发展有序进行，推进产业类型升级；增加集体经济组织收入，全力打造大巴山药谷，持续巩固脱贫攻坚成果；可以带动</t>
    </r>
    <r>
      <rPr>
        <sz val="16"/>
        <rFont val="Times New Roman"/>
        <charset val="134"/>
      </rPr>
      <t>30</t>
    </r>
    <r>
      <rPr>
        <sz val="16"/>
        <rFont val="方正仿宋_GBK"/>
        <charset val="134"/>
      </rPr>
      <t>余户农户务工，年人均纯收入增加</t>
    </r>
    <r>
      <rPr>
        <sz val="16"/>
        <rFont val="Times New Roman"/>
        <charset val="134"/>
      </rPr>
      <t>500</t>
    </r>
    <r>
      <rPr>
        <sz val="16"/>
        <rFont val="方正仿宋_GBK"/>
        <charset val="134"/>
      </rPr>
      <t>余元，提升种植中药材大户的积极性，带动已脱贫户种植中药材增收，提升群众满意度，受益群众</t>
    </r>
    <r>
      <rPr>
        <sz val="16"/>
        <rFont val="Times New Roman"/>
        <charset val="134"/>
      </rPr>
      <t>500</t>
    </r>
    <r>
      <rPr>
        <sz val="16"/>
        <rFont val="方正仿宋_GBK"/>
        <charset val="134"/>
      </rPr>
      <t>余人，其中脱贫人口</t>
    </r>
    <r>
      <rPr>
        <sz val="16"/>
        <rFont val="Times New Roman"/>
        <charset val="134"/>
      </rPr>
      <t>39</t>
    </r>
    <r>
      <rPr>
        <sz val="16"/>
        <rFont val="方正仿宋_GBK"/>
        <charset val="134"/>
      </rPr>
      <t>人。</t>
    </r>
  </si>
  <si>
    <r>
      <rPr>
        <sz val="16"/>
        <rFont val="方正仿宋_GBK"/>
        <charset val="134"/>
      </rPr>
      <t>一、群众参与：</t>
    </r>
    <r>
      <rPr>
        <sz val="16"/>
        <rFont val="Times New Roman"/>
        <charset val="134"/>
      </rPr>
      <t>14</t>
    </r>
    <r>
      <rPr>
        <sz val="16"/>
        <rFont val="方正仿宋_GBK"/>
        <charset val="134"/>
      </rPr>
      <t>人参与前期项目确定会议、决议，</t>
    </r>
    <r>
      <rPr>
        <sz val="16"/>
        <rFont val="Times New Roman"/>
        <charset val="134"/>
      </rPr>
      <t>8</t>
    </r>
    <r>
      <rPr>
        <sz val="16"/>
        <rFont val="方正仿宋_GBK"/>
        <charset val="134"/>
      </rPr>
      <t>人参与入库项目的选择，</t>
    </r>
    <r>
      <rPr>
        <sz val="16"/>
        <rFont val="Times New Roman"/>
        <charset val="134"/>
      </rPr>
      <t>2</t>
    </r>
    <r>
      <rPr>
        <sz val="16"/>
        <rFont val="方正仿宋_GBK"/>
        <charset val="134"/>
      </rPr>
      <t>人参与项目实施过程中施工质量和资金使用的监督等。二、利益联结机制：推动明通镇</t>
    </r>
    <r>
      <rPr>
        <sz val="16"/>
        <rFont val="Times New Roman"/>
        <charset val="134"/>
      </rPr>
      <t>500</t>
    </r>
    <r>
      <rPr>
        <sz val="16"/>
        <rFont val="方正仿宋_GBK"/>
        <charset val="134"/>
      </rPr>
      <t>余人发展中药材产业，提升种植户积极性，带动脱贫户增收，提升群众满意度。</t>
    </r>
  </si>
  <si>
    <t>对全镇发展的、云木香、独活、大黄等中药材按照林业局标准进行奖补。</t>
  </si>
  <si>
    <t>云木香、独活、大黄、等中药材</t>
  </si>
  <si>
    <r>
      <rPr>
        <sz val="16"/>
        <rFont val="方正仿宋_GBK"/>
        <charset val="134"/>
      </rPr>
      <t>增加收入</t>
    </r>
    <r>
      <rPr>
        <sz val="16"/>
        <rFont val="Times New Roman"/>
        <charset val="134"/>
      </rPr>
      <t>30</t>
    </r>
    <r>
      <rPr>
        <sz val="16"/>
        <rFont val="方正仿宋_GBK"/>
        <charset val="134"/>
      </rPr>
      <t>元</t>
    </r>
    <r>
      <rPr>
        <sz val="16"/>
        <rFont val="Times New Roman"/>
        <charset val="134"/>
      </rPr>
      <t>/</t>
    </r>
    <r>
      <rPr>
        <sz val="16"/>
        <rFont val="方正仿宋_GBK"/>
        <charset val="134"/>
      </rPr>
      <t>人。</t>
    </r>
  </si>
  <si>
    <r>
      <rPr>
        <sz val="16"/>
        <rFont val="Times New Roman"/>
        <charset val="134"/>
      </rPr>
      <t>500</t>
    </r>
    <r>
      <rPr>
        <sz val="16"/>
        <rFont val="方正仿宋_GBK"/>
        <charset val="134"/>
      </rPr>
      <t>余人（其中脱贫人口和监测对象</t>
    </r>
    <r>
      <rPr>
        <sz val="16"/>
        <rFont val="Times New Roman"/>
        <charset val="134"/>
      </rPr>
      <t>39</t>
    </r>
    <r>
      <rPr>
        <sz val="16"/>
        <rFont val="方正仿宋_GBK"/>
        <charset val="134"/>
      </rPr>
      <t>人）受益</t>
    </r>
  </si>
  <si>
    <r>
      <rPr>
        <sz val="16"/>
        <rFont val="方正仿宋_GBK"/>
        <charset val="134"/>
      </rPr>
      <t>城口县</t>
    </r>
    <r>
      <rPr>
        <sz val="16"/>
        <rFont val="Times New Roman"/>
        <charset val="134"/>
      </rPr>
      <t>2024</t>
    </r>
    <r>
      <rPr>
        <sz val="16"/>
        <rFont val="方正仿宋_GBK"/>
        <charset val="134"/>
      </rPr>
      <t>年修齐镇淫羊藿育苗基地建设项目</t>
    </r>
  </si>
  <si>
    <r>
      <rPr>
        <sz val="16"/>
        <rFont val="方正仿宋_GBK"/>
        <charset val="134"/>
      </rPr>
      <t>石景社区</t>
    </r>
    <r>
      <rPr>
        <sz val="16"/>
        <rFont val="Times New Roman"/>
        <charset val="134"/>
      </rPr>
      <t>1</t>
    </r>
    <r>
      <rPr>
        <sz val="16"/>
        <rFont val="方正仿宋_GBK"/>
        <charset val="134"/>
      </rPr>
      <t>组建设淫羊藿育苗基地</t>
    </r>
    <r>
      <rPr>
        <sz val="16"/>
        <rFont val="Times New Roman"/>
        <charset val="134"/>
      </rPr>
      <t>50</t>
    </r>
    <r>
      <rPr>
        <sz val="16"/>
        <rFont val="方正仿宋_GBK"/>
        <charset val="134"/>
      </rPr>
      <t>亩，开展淫羊藿种子种苗选育等研究，按照市场主体</t>
    </r>
    <r>
      <rPr>
        <sz val="16"/>
        <rFont val="Times New Roman"/>
        <charset val="134"/>
      </rPr>
      <t>+</t>
    </r>
    <r>
      <rPr>
        <sz val="16"/>
        <rFont val="方正仿宋_GBK"/>
        <charset val="134"/>
      </rPr>
      <t>集体经济组织</t>
    </r>
    <r>
      <rPr>
        <sz val="16"/>
        <rFont val="Times New Roman"/>
        <charset val="134"/>
      </rPr>
      <t>+</t>
    </r>
    <r>
      <rPr>
        <sz val="16"/>
        <rFont val="方正仿宋_GBK"/>
        <charset val="134"/>
      </rPr>
      <t>农户的合作方式，以合同约定比例分红。</t>
    </r>
  </si>
  <si>
    <r>
      <rPr>
        <sz val="16"/>
        <rFont val="方正仿宋_GBK"/>
        <charset val="134"/>
      </rPr>
      <t>通过项目实施，可以带动</t>
    </r>
    <r>
      <rPr>
        <sz val="16"/>
        <rFont val="Times New Roman"/>
        <charset val="134"/>
      </rPr>
      <t>20</t>
    </r>
    <r>
      <rPr>
        <sz val="16"/>
        <rFont val="方正仿宋_GBK"/>
        <charset val="134"/>
      </rPr>
      <t>余户农户务工，年人均纯收入增加</t>
    </r>
    <r>
      <rPr>
        <sz val="16"/>
        <rFont val="Times New Roman"/>
        <charset val="134"/>
      </rPr>
      <t>1000</t>
    </r>
    <r>
      <rPr>
        <sz val="16"/>
        <rFont val="方正仿宋_GBK"/>
        <charset val="134"/>
      </rPr>
      <t>余元，推动我镇淫羊藿产业发展有序进行，增加集体经济组织收入，全力打造大巴山药谷，持续巩固脱贫攻坚成果，受益群众</t>
    </r>
    <r>
      <rPr>
        <sz val="16"/>
        <rFont val="Times New Roman"/>
        <charset val="134"/>
      </rPr>
      <t>600</t>
    </r>
    <r>
      <rPr>
        <sz val="16"/>
        <rFont val="方正仿宋_GBK"/>
        <charset val="134"/>
      </rPr>
      <t>余人，其中脱贫人口</t>
    </r>
    <r>
      <rPr>
        <sz val="16"/>
        <rFont val="Times New Roman"/>
        <charset val="134"/>
      </rPr>
      <t>160</t>
    </r>
    <r>
      <rPr>
        <sz val="16"/>
        <rFont val="方正仿宋_GBK"/>
        <charset val="134"/>
      </rPr>
      <t>余人，监测对象</t>
    </r>
    <r>
      <rPr>
        <sz val="16"/>
        <rFont val="Times New Roman"/>
        <charset val="134"/>
      </rPr>
      <t>2</t>
    </r>
    <r>
      <rPr>
        <sz val="16"/>
        <rFont val="方正仿宋_GBK"/>
        <charset val="134"/>
      </rPr>
      <t>余人</t>
    </r>
  </si>
  <si>
    <r>
      <rPr>
        <sz val="16"/>
        <rFont val="方正仿宋_GBK"/>
        <charset val="134"/>
      </rPr>
      <t>一、群众参与</t>
    </r>
    <r>
      <rPr>
        <sz val="16"/>
        <rFont val="Times New Roman"/>
        <charset val="134"/>
      </rPr>
      <t>:20</t>
    </r>
    <r>
      <rPr>
        <sz val="16"/>
        <rFont val="方正仿宋_GBK"/>
        <charset val="134"/>
      </rPr>
      <t>人参与前期项目确定会议、决议，</t>
    </r>
    <r>
      <rPr>
        <sz val="16"/>
        <rFont val="Times New Roman"/>
        <charset val="134"/>
      </rPr>
      <t>20</t>
    </r>
    <r>
      <rPr>
        <sz val="16"/>
        <rFont val="方正仿宋_GBK"/>
        <charset val="134"/>
      </rPr>
      <t>人参与入库项目的选择，</t>
    </r>
    <r>
      <rPr>
        <sz val="16"/>
        <rFont val="Times New Roman"/>
        <charset val="134"/>
      </rPr>
      <t>3</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t>
    </r>
    <r>
      <rPr>
        <sz val="16"/>
        <rFont val="方正仿宋_GBK"/>
        <charset val="134"/>
      </rPr>
      <t>可以带动</t>
    </r>
    <r>
      <rPr>
        <sz val="16"/>
        <rFont val="Times New Roman"/>
        <charset val="134"/>
      </rPr>
      <t>20</t>
    </r>
    <r>
      <rPr>
        <sz val="16"/>
        <rFont val="方正仿宋_GBK"/>
        <charset val="134"/>
      </rPr>
      <t>余户农户务工，年人均纯收入增加</t>
    </r>
    <r>
      <rPr>
        <sz val="16"/>
        <rFont val="Times New Roman"/>
        <charset val="134"/>
      </rPr>
      <t>1000</t>
    </r>
    <r>
      <rPr>
        <sz val="16"/>
        <rFont val="方正仿宋_GBK"/>
        <charset val="134"/>
      </rPr>
      <t>余元，增加集体经济组织收入。</t>
    </r>
  </si>
  <si>
    <r>
      <rPr>
        <sz val="16"/>
        <rFont val="方正仿宋_GBK"/>
        <charset val="134"/>
      </rPr>
      <t>完成</t>
    </r>
    <r>
      <rPr>
        <sz val="16"/>
        <rFont val="Times New Roman"/>
        <charset val="134"/>
      </rPr>
      <t>50</t>
    </r>
    <r>
      <rPr>
        <sz val="16"/>
        <rFont val="方正仿宋_GBK"/>
        <charset val="134"/>
      </rPr>
      <t>亩淫羊藿育苗种植</t>
    </r>
  </si>
  <si>
    <r>
      <rPr>
        <sz val="16"/>
        <rFont val="方正仿宋_GBK"/>
        <charset val="134"/>
      </rPr>
      <t>种植淫羊藿</t>
    </r>
    <r>
      <rPr>
        <sz val="16"/>
        <rFont val="Times New Roman"/>
        <charset val="134"/>
      </rPr>
      <t>50</t>
    </r>
    <r>
      <rPr>
        <sz val="16"/>
        <rFont val="方正仿宋_GBK"/>
        <charset val="134"/>
      </rPr>
      <t>亩</t>
    </r>
  </si>
  <si>
    <r>
      <rPr>
        <sz val="16"/>
        <rFont val="方正仿宋_GBK"/>
        <charset val="134"/>
      </rPr>
      <t>≦</t>
    </r>
    <r>
      <rPr>
        <sz val="16"/>
        <rFont val="Times New Roman"/>
        <charset val="134"/>
      </rPr>
      <t>4</t>
    </r>
    <r>
      <rPr>
        <sz val="16"/>
        <rFont val="方正仿宋_GBK"/>
        <charset val="134"/>
      </rPr>
      <t>万元</t>
    </r>
    <r>
      <rPr>
        <sz val="16"/>
        <rFont val="Times New Roman"/>
        <charset val="134"/>
      </rPr>
      <t>/</t>
    </r>
    <r>
      <rPr>
        <sz val="16"/>
        <rFont val="方正仿宋_GBK"/>
        <charset val="134"/>
      </rPr>
      <t>亩</t>
    </r>
  </si>
  <si>
    <r>
      <rPr>
        <sz val="16"/>
        <rFont val="方正仿宋_GBK"/>
        <charset val="134"/>
      </rPr>
      <t>受益群众</t>
    </r>
    <r>
      <rPr>
        <sz val="16"/>
        <rFont val="Times New Roman"/>
        <charset val="134"/>
      </rPr>
      <t>160</t>
    </r>
    <r>
      <rPr>
        <sz val="16"/>
        <rFont val="方正仿宋_GBK"/>
        <charset val="134"/>
      </rPr>
      <t>余户</t>
    </r>
  </si>
  <si>
    <r>
      <rPr>
        <sz val="16"/>
        <rFont val="方正仿宋_GBK"/>
        <charset val="134"/>
      </rPr>
      <t>城口县</t>
    </r>
    <r>
      <rPr>
        <sz val="16"/>
        <rFont val="Times New Roman"/>
        <charset val="134"/>
      </rPr>
      <t>2024</t>
    </r>
    <r>
      <rPr>
        <sz val="16"/>
        <rFont val="方正仿宋_GBK"/>
        <charset val="134"/>
      </rPr>
      <t>年高观镇淫羊藿种苗育苗基地建设项目（第二期）</t>
    </r>
  </si>
  <si>
    <r>
      <rPr>
        <sz val="16"/>
        <rFont val="方正仿宋_GBK"/>
        <charset val="134"/>
      </rPr>
      <t>在高观镇新建淫羊藿种苗育苗基地约</t>
    </r>
    <r>
      <rPr>
        <sz val="16"/>
        <rFont val="Times New Roman"/>
        <charset val="134"/>
      </rPr>
      <t>100</t>
    </r>
    <r>
      <rPr>
        <sz val="16"/>
        <rFont val="方正仿宋_GBK"/>
        <charset val="134"/>
      </rPr>
      <t>亩等。</t>
    </r>
  </si>
  <si>
    <r>
      <rPr>
        <sz val="16"/>
        <rFont val="方正仿宋_GBK"/>
        <charset val="134"/>
      </rPr>
      <t>新建淫羊藿种苗育苗基地</t>
    </r>
    <r>
      <rPr>
        <sz val="16"/>
        <rFont val="Times New Roman"/>
        <charset val="134"/>
      </rPr>
      <t>100</t>
    </r>
    <r>
      <rPr>
        <sz val="16"/>
        <rFont val="方正仿宋_GBK"/>
        <charset val="134"/>
      </rPr>
      <t>亩；项目受益农户</t>
    </r>
    <r>
      <rPr>
        <sz val="16"/>
        <rFont val="Times New Roman"/>
        <charset val="134"/>
      </rPr>
      <t>231</t>
    </r>
    <r>
      <rPr>
        <sz val="16"/>
        <rFont val="方正仿宋_GBK"/>
        <charset val="134"/>
      </rPr>
      <t>户</t>
    </r>
    <r>
      <rPr>
        <sz val="16"/>
        <rFont val="Times New Roman"/>
        <charset val="134"/>
      </rPr>
      <t>828</t>
    </r>
    <r>
      <rPr>
        <sz val="16"/>
        <rFont val="方正仿宋_GBK"/>
        <charset val="134"/>
      </rPr>
      <t>人，其中脱贫户、监测户</t>
    </r>
    <r>
      <rPr>
        <sz val="16"/>
        <rFont val="Times New Roman"/>
        <charset val="134"/>
      </rPr>
      <t>37</t>
    </r>
    <r>
      <rPr>
        <sz val="16"/>
        <rFont val="方正仿宋_GBK"/>
        <charset val="134"/>
      </rPr>
      <t>户</t>
    </r>
    <r>
      <rPr>
        <sz val="16"/>
        <rFont val="Times New Roman"/>
        <charset val="134"/>
      </rPr>
      <t>140</t>
    </r>
    <r>
      <rPr>
        <sz val="16"/>
        <rFont val="方正仿宋_GBK"/>
        <charset val="134"/>
      </rPr>
      <t>人</t>
    </r>
  </si>
  <si>
    <r>
      <rPr>
        <sz val="16"/>
        <rFont val="方正仿宋_GBK"/>
        <charset val="134"/>
      </rPr>
      <t>一、群众参与</t>
    </r>
    <r>
      <rPr>
        <sz val="16"/>
        <rFont val="Times New Roman"/>
        <charset val="134"/>
      </rPr>
      <t>:30</t>
    </r>
    <r>
      <rPr>
        <sz val="16"/>
        <rFont val="方正仿宋_GBK"/>
        <charset val="134"/>
      </rPr>
      <t>人参与前期项目确定会议、决议，</t>
    </r>
    <r>
      <rPr>
        <sz val="16"/>
        <rFont val="Times New Roman"/>
        <charset val="134"/>
      </rPr>
      <t>30</t>
    </r>
    <r>
      <rPr>
        <sz val="16"/>
        <rFont val="方正仿宋_GBK"/>
        <charset val="134"/>
      </rPr>
      <t>人参与入库项目的选择，</t>
    </r>
    <r>
      <rPr>
        <sz val="16"/>
        <rFont val="Times New Roman"/>
        <charset val="134"/>
      </rPr>
      <t>5</t>
    </r>
    <r>
      <rPr>
        <sz val="16"/>
        <rFont val="方正仿宋_GBK"/>
        <charset val="134"/>
      </rPr>
      <t>人参与项目实施过程中施工质量和资金使用的监督。</t>
    </r>
    <r>
      <rPr>
        <sz val="16"/>
        <rFont val="Times New Roman"/>
        <charset val="134"/>
      </rPr>
      <t xml:space="preserve">
</t>
    </r>
    <r>
      <rPr>
        <sz val="16"/>
        <rFont val="方正仿宋_GBK"/>
        <charset val="134"/>
      </rPr>
      <t>二、利益联结机制：</t>
    </r>
    <r>
      <rPr>
        <sz val="16"/>
        <rFont val="Times New Roman"/>
        <charset val="134"/>
      </rPr>
      <t xml:space="preserve">
1.</t>
    </r>
    <r>
      <rPr>
        <sz val="16"/>
        <rFont val="方正仿宋_GBK"/>
        <charset val="134"/>
      </rPr>
      <t>通过淫羊藿育苗基地建设，提供临时务工岗位</t>
    </r>
    <r>
      <rPr>
        <sz val="16"/>
        <rFont val="Times New Roman"/>
        <charset val="134"/>
      </rPr>
      <t>20</t>
    </r>
    <r>
      <rPr>
        <sz val="16"/>
        <rFont val="方正仿宋_GBK"/>
        <charset val="134"/>
      </rPr>
      <t>余个，增加务工收入</t>
    </r>
    <r>
      <rPr>
        <sz val="16"/>
        <rFont val="Times New Roman"/>
        <charset val="134"/>
      </rPr>
      <t>0.5</t>
    </r>
    <r>
      <rPr>
        <sz val="16"/>
        <rFont val="方正仿宋_GBK"/>
        <charset val="134"/>
      </rPr>
      <t>万元</t>
    </r>
    <r>
      <rPr>
        <sz val="16"/>
        <rFont val="Times New Roman"/>
        <charset val="134"/>
      </rPr>
      <t>/</t>
    </r>
    <r>
      <rPr>
        <sz val="16"/>
        <rFont val="方正仿宋_GBK"/>
        <charset val="134"/>
      </rPr>
      <t>人</t>
    </r>
    <r>
      <rPr>
        <sz val="16"/>
        <rFont val="Times New Roman"/>
        <charset val="134"/>
      </rPr>
      <t>/</t>
    </r>
    <r>
      <rPr>
        <sz val="16"/>
        <rFont val="方正仿宋_GBK"/>
        <charset val="134"/>
      </rPr>
      <t>年，提供稳定务工就业岗位</t>
    </r>
    <r>
      <rPr>
        <sz val="16"/>
        <rFont val="Times New Roman"/>
        <charset val="134"/>
      </rPr>
      <t>2</t>
    </r>
    <r>
      <rPr>
        <sz val="16"/>
        <rFont val="方正仿宋_GBK"/>
        <charset val="134"/>
      </rPr>
      <t>个，增加工资性收入</t>
    </r>
    <r>
      <rPr>
        <sz val="16"/>
        <rFont val="Times New Roman"/>
        <charset val="134"/>
      </rPr>
      <t>3</t>
    </r>
    <r>
      <rPr>
        <sz val="16"/>
        <rFont val="方正仿宋_GBK"/>
        <charset val="134"/>
      </rPr>
      <t>万元</t>
    </r>
    <r>
      <rPr>
        <sz val="16"/>
        <rFont val="Times New Roman"/>
        <charset val="134"/>
      </rPr>
      <t>/</t>
    </r>
    <r>
      <rPr>
        <sz val="16"/>
        <rFont val="方正仿宋_GBK"/>
        <charset val="134"/>
      </rPr>
      <t>人</t>
    </r>
    <r>
      <rPr>
        <sz val="16"/>
        <rFont val="Times New Roman"/>
        <charset val="134"/>
      </rPr>
      <t>/</t>
    </r>
    <r>
      <rPr>
        <sz val="16"/>
        <rFont val="方正仿宋_GBK"/>
        <charset val="134"/>
      </rPr>
      <t>年。</t>
    </r>
    <r>
      <rPr>
        <sz val="16"/>
        <rFont val="Times New Roman"/>
        <charset val="134"/>
      </rPr>
      <t xml:space="preserve">
2.</t>
    </r>
    <r>
      <rPr>
        <sz val="16"/>
        <rFont val="方正仿宋_GBK"/>
        <charset val="134"/>
      </rPr>
      <t>流转土地</t>
    </r>
    <r>
      <rPr>
        <sz val="16"/>
        <rFont val="Times New Roman"/>
        <charset val="134"/>
      </rPr>
      <t>100</t>
    </r>
    <r>
      <rPr>
        <sz val="16"/>
        <rFont val="方正仿宋_GBK"/>
        <charset val="134"/>
      </rPr>
      <t>亩，增加土地流转收入</t>
    </r>
    <r>
      <rPr>
        <sz val="16"/>
        <rFont val="Times New Roman"/>
        <charset val="134"/>
      </rPr>
      <t>5.6</t>
    </r>
    <r>
      <rPr>
        <sz val="16"/>
        <rFont val="方正仿宋_GBK"/>
        <charset val="134"/>
      </rPr>
      <t>万元</t>
    </r>
    <r>
      <rPr>
        <sz val="16"/>
        <rFont val="Times New Roman"/>
        <charset val="134"/>
      </rPr>
      <t>/</t>
    </r>
    <r>
      <rPr>
        <sz val="16"/>
        <rFont val="方正仿宋_GBK"/>
        <charset val="134"/>
      </rPr>
      <t>年。</t>
    </r>
    <r>
      <rPr>
        <sz val="16"/>
        <rFont val="Times New Roman"/>
        <charset val="134"/>
      </rPr>
      <t xml:space="preserve">
3.</t>
    </r>
    <r>
      <rPr>
        <sz val="16"/>
        <rFont val="方正仿宋_GBK"/>
        <charset val="134"/>
      </rPr>
      <t>通过</t>
    </r>
    <r>
      <rPr>
        <sz val="16"/>
        <rFont val="Times New Roman"/>
        <charset val="134"/>
      </rPr>
      <t>:“</t>
    </r>
    <r>
      <rPr>
        <sz val="16"/>
        <rFont val="方正仿宋_GBK"/>
        <charset val="134"/>
      </rPr>
      <t>村集体</t>
    </r>
    <r>
      <rPr>
        <sz val="16"/>
        <rFont val="Times New Roman"/>
        <charset val="134"/>
      </rPr>
      <t>+</t>
    </r>
    <r>
      <rPr>
        <sz val="16"/>
        <rFont val="方正仿宋_GBK"/>
        <charset val="134"/>
      </rPr>
      <t>市场主体</t>
    </r>
    <r>
      <rPr>
        <sz val="16"/>
        <rFont val="Times New Roman"/>
        <charset val="134"/>
      </rPr>
      <t>+</t>
    </r>
    <r>
      <rPr>
        <sz val="16"/>
        <rFont val="方正仿宋_GBK"/>
        <charset val="134"/>
      </rPr>
      <t>农户</t>
    </r>
    <r>
      <rPr>
        <sz val="16"/>
        <rFont val="Times New Roman"/>
        <charset val="134"/>
      </rPr>
      <t>”</t>
    </r>
    <r>
      <rPr>
        <sz val="16"/>
        <rFont val="方正仿宋_GBK"/>
        <charset val="134"/>
      </rPr>
      <t>的利益联结模式，实现项目固定分红，每年按</t>
    </r>
    <r>
      <rPr>
        <sz val="16"/>
        <rFont val="Times New Roman"/>
        <charset val="134"/>
      </rPr>
      <t>4%</t>
    </r>
    <r>
      <rPr>
        <sz val="16"/>
        <rFont val="方正仿宋_GBK"/>
        <charset val="134"/>
      </rPr>
      <t>（</t>
    </r>
    <r>
      <rPr>
        <sz val="16"/>
        <rFont val="Times New Roman"/>
        <charset val="134"/>
      </rPr>
      <t>11.2</t>
    </r>
    <r>
      <rPr>
        <sz val="16"/>
        <rFont val="方正仿宋_GBK"/>
        <charset val="134"/>
      </rPr>
      <t>万元）分红。</t>
    </r>
  </si>
  <si>
    <r>
      <rPr>
        <sz val="16"/>
        <rFont val="方正仿宋_GBK"/>
        <charset val="134"/>
      </rPr>
      <t>新建淫羊藿种苗育苗基地</t>
    </r>
    <r>
      <rPr>
        <sz val="16"/>
        <rFont val="Times New Roman"/>
        <charset val="134"/>
      </rPr>
      <t>100</t>
    </r>
    <r>
      <rPr>
        <sz val="16"/>
        <rFont val="方正仿宋_GBK"/>
        <charset val="134"/>
      </rPr>
      <t>亩，项目受益农户</t>
    </r>
    <r>
      <rPr>
        <sz val="16"/>
        <rFont val="Times New Roman"/>
        <charset val="134"/>
      </rPr>
      <t>231</t>
    </r>
    <r>
      <rPr>
        <sz val="16"/>
        <rFont val="方正仿宋_GBK"/>
        <charset val="134"/>
      </rPr>
      <t>户</t>
    </r>
    <r>
      <rPr>
        <sz val="16"/>
        <rFont val="Times New Roman"/>
        <charset val="134"/>
      </rPr>
      <t>828</t>
    </r>
    <r>
      <rPr>
        <sz val="16"/>
        <rFont val="方正仿宋_GBK"/>
        <charset val="134"/>
      </rPr>
      <t>人，其中脱贫户、监测户</t>
    </r>
    <r>
      <rPr>
        <sz val="16"/>
        <rFont val="Times New Roman"/>
        <charset val="134"/>
      </rPr>
      <t>37</t>
    </r>
    <r>
      <rPr>
        <sz val="16"/>
        <rFont val="方正仿宋_GBK"/>
        <charset val="134"/>
      </rPr>
      <t>户</t>
    </r>
    <r>
      <rPr>
        <sz val="16"/>
        <rFont val="Times New Roman"/>
        <charset val="134"/>
      </rPr>
      <t>140</t>
    </r>
    <r>
      <rPr>
        <sz val="16"/>
        <rFont val="方正仿宋_GBK"/>
        <charset val="134"/>
      </rPr>
      <t>人</t>
    </r>
  </si>
  <si>
    <r>
      <rPr>
        <sz val="16"/>
        <rFont val="方正仿宋_GBK"/>
        <charset val="134"/>
      </rPr>
      <t>新建淫羊藿种苗育苗基地</t>
    </r>
    <r>
      <rPr>
        <sz val="16"/>
        <rFont val="Times New Roman"/>
        <charset val="134"/>
      </rPr>
      <t>100</t>
    </r>
    <r>
      <rPr>
        <sz val="16"/>
        <rFont val="方正仿宋_GBK"/>
        <charset val="134"/>
      </rPr>
      <t>亩</t>
    </r>
  </si>
  <si>
    <r>
      <rPr>
        <sz val="16"/>
        <rFont val="方正仿宋_GBK"/>
        <charset val="134"/>
      </rPr>
      <t>不高于</t>
    </r>
    <r>
      <rPr>
        <sz val="16"/>
        <rFont val="Times New Roman"/>
        <charset val="134"/>
      </rPr>
      <t>280</t>
    </r>
    <r>
      <rPr>
        <sz val="16"/>
        <rFont val="方正仿宋_GBK"/>
        <charset val="134"/>
      </rPr>
      <t>万元</t>
    </r>
  </si>
  <si>
    <t>增加村集体资产，增加村集体收益</t>
  </si>
  <si>
    <r>
      <rPr>
        <sz val="16"/>
        <rFont val="方正仿宋_GBK"/>
        <charset val="134"/>
      </rPr>
      <t>项目受益农户</t>
    </r>
    <r>
      <rPr>
        <sz val="16"/>
        <rFont val="Times New Roman"/>
        <charset val="134"/>
      </rPr>
      <t>231</t>
    </r>
    <r>
      <rPr>
        <sz val="16"/>
        <rFont val="方正仿宋_GBK"/>
        <charset val="134"/>
      </rPr>
      <t>户</t>
    </r>
    <r>
      <rPr>
        <sz val="16"/>
        <rFont val="Times New Roman"/>
        <charset val="134"/>
      </rPr>
      <t>828</t>
    </r>
    <r>
      <rPr>
        <sz val="16"/>
        <rFont val="方正仿宋_GBK"/>
        <charset val="134"/>
      </rPr>
      <t>人，其中脱贫户、监测户</t>
    </r>
    <r>
      <rPr>
        <sz val="16"/>
        <rFont val="Times New Roman"/>
        <charset val="134"/>
      </rPr>
      <t>37</t>
    </r>
    <r>
      <rPr>
        <sz val="16"/>
        <rFont val="方正仿宋_GBK"/>
        <charset val="134"/>
      </rPr>
      <t>户</t>
    </r>
    <r>
      <rPr>
        <sz val="16"/>
        <rFont val="Times New Roman"/>
        <charset val="134"/>
      </rPr>
      <t>140</t>
    </r>
    <r>
      <rPr>
        <sz val="16"/>
        <rFont val="方正仿宋_GBK"/>
        <charset val="134"/>
      </rPr>
      <t>人。</t>
    </r>
  </si>
  <si>
    <r>
      <rPr>
        <sz val="16"/>
        <rFont val="方正仿宋_GBK"/>
        <charset val="134"/>
      </rPr>
      <t>基地可持续使用年限</t>
    </r>
    <r>
      <rPr>
        <sz val="16"/>
        <rFont val="Times New Roman"/>
        <charset val="134"/>
      </rPr>
      <t>≥5</t>
    </r>
    <r>
      <rPr>
        <sz val="16"/>
        <rFont val="方正仿宋_GBK"/>
        <charset val="134"/>
      </rPr>
      <t>年</t>
    </r>
  </si>
  <si>
    <r>
      <rPr>
        <sz val="16"/>
        <rFont val="方正仿宋_GBK"/>
        <charset val="134"/>
      </rPr>
      <t>通过以奖代补的方式，每年按照财政投资的</t>
    </r>
    <r>
      <rPr>
        <sz val="16"/>
        <rFont val="Times New Roman"/>
        <charset val="134"/>
      </rPr>
      <t>4%</t>
    </r>
    <r>
      <rPr>
        <sz val="16"/>
        <rFont val="方正仿宋_GBK"/>
        <charset val="134"/>
      </rPr>
      <t>向村集体固定分红，分红期限</t>
    </r>
    <r>
      <rPr>
        <sz val="16"/>
        <rFont val="Times New Roman"/>
        <charset val="134"/>
      </rPr>
      <t>5</t>
    </r>
    <r>
      <rPr>
        <sz val="16"/>
        <rFont val="方正仿宋_GBK"/>
        <charset val="134"/>
      </rPr>
      <t>年，村集体每年提取公积公益金后向成员分配收益。</t>
    </r>
  </si>
  <si>
    <r>
      <rPr>
        <sz val="16"/>
        <rFont val="方正仿宋_GBK"/>
        <charset val="134"/>
      </rPr>
      <t>城口县</t>
    </r>
    <r>
      <rPr>
        <sz val="16"/>
        <rFont val="Times New Roman"/>
        <charset val="134"/>
      </rPr>
      <t>2024</t>
    </r>
    <r>
      <rPr>
        <sz val="16"/>
        <rFont val="方正仿宋_GBK"/>
        <charset val="134"/>
      </rPr>
      <t>年高观镇石斛基地配套设施建设项目</t>
    </r>
  </si>
  <si>
    <r>
      <rPr>
        <sz val="16"/>
        <rFont val="Times New Roman"/>
        <charset val="134"/>
      </rPr>
      <t>1.</t>
    </r>
    <r>
      <rPr>
        <sz val="16"/>
        <rFont val="方正仿宋_GBK"/>
        <charset val="134"/>
      </rPr>
      <t>对蒲池村流心坝现有</t>
    </r>
    <r>
      <rPr>
        <sz val="16"/>
        <rFont val="Times New Roman"/>
        <charset val="134"/>
      </rPr>
      <t>5</t>
    </r>
    <r>
      <rPr>
        <sz val="16"/>
        <rFont val="方正仿宋_GBK"/>
        <charset val="134"/>
      </rPr>
      <t>亩土地进行平场整治及基础设施建设；</t>
    </r>
    <r>
      <rPr>
        <sz val="16"/>
        <rFont val="Times New Roman"/>
        <charset val="134"/>
      </rPr>
      <t>2.</t>
    </r>
    <r>
      <rPr>
        <sz val="16"/>
        <rFont val="方正仿宋_GBK"/>
        <charset val="134"/>
      </rPr>
      <t>配套建设上下货区及灌溉水系。</t>
    </r>
  </si>
  <si>
    <t>蒲池村</t>
  </si>
  <si>
    <r>
      <rPr>
        <sz val="16"/>
        <rFont val="Times New Roman"/>
        <charset val="134"/>
      </rPr>
      <t>1.</t>
    </r>
    <r>
      <rPr>
        <sz val="16"/>
        <rFont val="方正仿宋_GBK"/>
        <charset val="134"/>
      </rPr>
      <t>对蒲池村流心坝现有</t>
    </r>
    <r>
      <rPr>
        <sz val="16"/>
        <rFont val="Times New Roman"/>
        <charset val="134"/>
      </rPr>
      <t>5</t>
    </r>
    <r>
      <rPr>
        <sz val="16"/>
        <rFont val="方正仿宋_GBK"/>
        <charset val="134"/>
      </rPr>
      <t>亩土地进行平场整治及基础设施建设；</t>
    </r>
    <r>
      <rPr>
        <sz val="16"/>
        <rFont val="Times New Roman"/>
        <charset val="134"/>
      </rPr>
      <t>2.</t>
    </r>
    <r>
      <rPr>
        <sz val="16"/>
        <rFont val="方正仿宋_GBK"/>
        <charset val="134"/>
      </rPr>
      <t>配套建设上下货区及灌溉水系。建成后石斛炼苗产量达</t>
    </r>
    <r>
      <rPr>
        <sz val="16"/>
        <rFont val="Times New Roman"/>
        <charset val="134"/>
      </rPr>
      <t>230</t>
    </r>
    <r>
      <rPr>
        <sz val="16"/>
        <rFont val="方正仿宋_GBK"/>
        <charset val="134"/>
      </rPr>
      <t>万丛</t>
    </r>
    <r>
      <rPr>
        <sz val="16"/>
        <rFont val="Times New Roman"/>
        <charset val="134"/>
      </rPr>
      <t>/</t>
    </r>
    <r>
      <rPr>
        <sz val="16"/>
        <rFont val="方正仿宋_GBK"/>
        <charset val="134"/>
      </rPr>
      <t>年。</t>
    </r>
  </si>
  <si>
    <r>
      <rPr>
        <sz val="16"/>
        <rFont val="方正仿宋_GBK"/>
        <charset val="134"/>
      </rPr>
      <t>一、群众参与</t>
    </r>
    <r>
      <rPr>
        <sz val="16"/>
        <rFont val="Times New Roman"/>
        <charset val="134"/>
      </rPr>
      <t>:25</t>
    </r>
    <r>
      <rPr>
        <sz val="16"/>
        <rFont val="方正仿宋_GBK"/>
        <charset val="134"/>
      </rPr>
      <t>人参与前期项目确定会议、决议，</t>
    </r>
    <r>
      <rPr>
        <sz val="16"/>
        <rFont val="Times New Roman"/>
        <charset val="134"/>
      </rPr>
      <t>25</t>
    </r>
    <r>
      <rPr>
        <sz val="16"/>
        <rFont val="方正仿宋_GBK"/>
        <charset val="134"/>
      </rPr>
      <t>人参与入库项目的选择，</t>
    </r>
    <r>
      <rPr>
        <sz val="16"/>
        <rFont val="Times New Roman"/>
        <charset val="134"/>
      </rPr>
      <t>5</t>
    </r>
    <r>
      <rPr>
        <sz val="16"/>
        <rFont val="方正仿宋_GBK"/>
        <charset val="134"/>
      </rPr>
      <t>人参与项目实施过程中施工质量和资金使用的监督。</t>
    </r>
    <r>
      <rPr>
        <sz val="16"/>
        <rFont val="Times New Roman"/>
        <charset val="134"/>
      </rPr>
      <t xml:space="preserve">
</t>
    </r>
    <r>
      <rPr>
        <sz val="16"/>
        <rFont val="方正仿宋_GBK"/>
        <charset val="134"/>
      </rPr>
      <t>二、利益联结机制：通过村集体</t>
    </r>
    <r>
      <rPr>
        <sz val="16"/>
        <rFont val="Times New Roman"/>
        <charset val="134"/>
      </rPr>
      <t>+</t>
    </r>
    <r>
      <rPr>
        <sz val="16"/>
        <rFont val="方正仿宋_GBK"/>
        <charset val="134"/>
      </rPr>
      <t>市场主体</t>
    </r>
    <r>
      <rPr>
        <sz val="16"/>
        <rFont val="Times New Roman"/>
        <charset val="134"/>
      </rPr>
      <t>+</t>
    </r>
    <r>
      <rPr>
        <sz val="16"/>
        <rFont val="方正仿宋_GBK"/>
        <charset val="134"/>
      </rPr>
      <t>农户的利益联结模式，实现项目固定分红。</t>
    </r>
  </si>
  <si>
    <r>
      <rPr>
        <sz val="16"/>
        <rFont val="方正仿宋_GBK"/>
        <charset val="134"/>
      </rPr>
      <t>对蒲池村流心坝现有</t>
    </r>
    <r>
      <rPr>
        <sz val="16"/>
        <rFont val="Times New Roman"/>
        <charset val="134"/>
      </rPr>
      <t>5</t>
    </r>
    <r>
      <rPr>
        <sz val="16"/>
        <rFont val="方正仿宋_GBK"/>
        <charset val="134"/>
      </rPr>
      <t>亩土地进行平场整治</t>
    </r>
    <r>
      <rPr>
        <sz val="16"/>
        <rFont val="Times New Roman"/>
        <charset val="134"/>
      </rPr>
      <t>.</t>
    </r>
  </si>
  <si>
    <r>
      <rPr>
        <sz val="16"/>
        <rFont val="方正仿宋_GBK"/>
        <charset val="134"/>
      </rPr>
      <t>预计</t>
    </r>
    <r>
      <rPr>
        <sz val="16"/>
        <rFont val="Times New Roman"/>
        <charset val="134"/>
      </rPr>
      <t>95</t>
    </r>
    <r>
      <rPr>
        <sz val="16"/>
        <rFont val="方正仿宋_GBK"/>
        <charset val="134"/>
      </rPr>
      <t>万（按实际设计施工为准）</t>
    </r>
  </si>
  <si>
    <r>
      <rPr>
        <sz val="16"/>
        <rFont val="方正仿宋_GBK"/>
        <charset val="134"/>
      </rPr>
      <t>带动周边群众就业</t>
    </r>
    <r>
      <rPr>
        <sz val="16"/>
        <rFont val="Times New Roman"/>
        <charset val="134"/>
      </rPr>
      <t>10</t>
    </r>
    <r>
      <rPr>
        <sz val="16"/>
        <rFont val="方正仿宋_GBK"/>
        <charset val="134"/>
      </rPr>
      <t>人，增加务工人员收入</t>
    </r>
  </si>
  <si>
    <t>有利于培训提高附近农户石斛种植技术水平</t>
  </si>
  <si>
    <r>
      <rPr>
        <sz val="16"/>
        <rFont val="Times New Roman"/>
        <charset val="134"/>
      </rPr>
      <t>312</t>
    </r>
    <r>
      <rPr>
        <sz val="16"/>
        <rFont val="方正仿宋_GBK"/>
        <charset val="134"/>
      </rPr>
      <t>户</t>
    </r>
    <r>
      <rPr>
        <sz val="16"/>
        <rFont val="Times New Roman"/>
        <charset val="134"/>
      </rPr>
      <t>1136</t>
    </r>
    <r>
      <rPr>
        <sz val="16"/>
        <rFont val="方正仿宋_GBK"/>
        <charset val="134"/>
      </rPr>
      <t>人</t>
    </r>
  </si>
  <si>
    <r>
      <rPr>
        <sz val="16"/>
        <rFont val="Times New Roman"/>
        <charset val="134"/>
      </rPr>
      <t>118</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</si>
  <si>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年高观镇石斛种苗基地建设项目（第二期）</t>
    </r>
  </si>
  <si>
    <r>
      <rPr>
        <sz val="16"/>
        <rFont val="方正仿宋_GBK"/>
        <charset val="134"/>
      </rPr>
      <t>在高观镇新建曲茎石斛种苗育苗基地约</t>
    </r>
    <r>
      <rPr>
        <sz val="16"/>
        <rFont val="Times New Roman"/>
        <charset val="134"/>
      </rPr>
      <t>30</t>
    </r>
    <r>
      <rPr>
        <sz val="16"/>
        <rFont val="方正仿宋_GBK"/>
        <charset val="134"/>
      </rPr>
      <t>亩，包含新建石斛育苗彩钢大棚</t>
    </r>
    <r>
      <rPr>
        <sz val="16"/>
        <rFont val="Times New Roman"/>
        <charset val="134"/>
      </rPr>
      <t>20000</t>
    </r>
    <r>
      <rPr>
        <sz val="16"/>
        <rFont val="方正仿宋_GBK"/>
        <charset val="134"/>
      </rPr>
      <t>㎡、喷淋管道</t>
    </r>
    <r>
      <rPr>
        <sz val="16"/>
        <rFont val="Times New Roman"/>
        <charset val="134"/>
      </rPr>
      <t>10000</t>
    </r>
    <r>
      <rPr>
        <sz val="16"/>
        <rFont val="方正仿宋_GBK"/>
        <charset val="134"/>
      </rPr>
      <t>米、安全防护网</t>
    </r>
    <r>
      <rPr>
        <sz val="16"/>
        <rFont val="Times New Roman"/>
        <charset val="134"/>
      </rPr>
      <t>1500</t>
    </r>
    <r>
      <rPr>
        <sz val="16"/>
        <rFont val="方正仿宋_GBK"/>
        <charset val="134"/>
      </rPr>
      <t>米，开展石斛种质研究等。</t>
    </r>
  </si>
  <si>
    <r>
      <rPr>
        <sz val="16"/>
        <rFont val="方正仿宋_GBK"/>
        <charset val="134"/>
      </rPr>
      <t>新建曲茎石斛种苗育苗基地</t>
    </r>
    <r>
      <rPr>
        <sz val="16"/>
        <rFont val="Times New Roman"/>
        <charset val="134"/>
      </rPr>
      <t>30</t>
    </r>
    <r>
      <rPr>
        <sz val="16"/>
        <rFont val="方正仿宋_GBK"/>
        <charset val="134"/>
      </rPr>
      <t>亩，项目受益农户</t>
    </r>
    <r>
      <rPr>
        <sz val="16"/>
        <rFont val="Times New Roman"/>
        <charset val="134"/>
      </rPr>
      <t>312</t>
    </r>
    <r>
      <rPr>
        <sz val="16"/>
        <rFont val="方正仿宋_GBK"/>
        <charset val="134"/>
      </rPr>
      <t>户</t>
    </r>
    <r>
      <rPr>
        <sz val="16"/>
        <rFont val="Times New Roman"/>
        <charset val="134"/>
      </rPr>
      <t>1136</t>
    </r>
    <r>
      <rPr>
        <sz val="16"/>
        <rFont val="方正仿宋_GBK"/>
        <charset val="134"/>
      </rPr>
      <t>人，其中脱贫户、监测户</t>
    </r>
    <r>
      <rPr>
        <sz val="16"/>
        <rFont val="Times New Roman"/>
        <charset val="134"/>
      </rPr>
      <t>43</t>
    </r>
    <r>
      <rPr>
        <sz val="16"/>
        <rFont val="方正仿宋_GBK"/>
        <charset val="134"/>
      </rPr>
      <t>户</t>
    </r>
    <r>
      <rPr>
        <sz val="16"/>
        <rFont val="Times New Roman"/>
        <charset val="134"/>
      </rPr>
      <t>119</t>
    </r>
    <r>
      <rPr>
        <sz val="16"/>
        <rFont val="方正仿宋_GBK"/>
        <charset val="134"/>
      </rPr>
      <t>人。</t>
    </r>
  </si>
  <si>
    <r>
      <rPr>
        <sz val="16"/>
        <rFont val="方正仿宋_GBK"/>
        <charset val="134"/>
      </rPr>
      <t>一、群众参与</t>
    </r>
    <r>
      <rPr>
        <sz val="16"/>
        <rFont val="Times New Roman"/>
        <charset val="134"/>
      </rPr>
      <t>:25</t>
    </r>
    <r>
      <rPr>
        <sz val="16"/>
        <rFont val="方正仿宋_GBK"/>
        <charset val="134"/>
      </rPr>
      <t>人参与前期项目确定会议、决议，</t>
    </r>
    <r>
      <rPr>
        <sz val="16"/>
        <rFont val="Times New Roman"/>
        <charset val="134"/>
      </rPr>
      <t>25</t>
    </r>
    <r>
      <rPr>
        <sz val="16"/>
        <rFont val="方正仿宋_GBK"/>
        <charset val="134"/>
      </rPr>
      <t>人参与入库项目的选择，</t>
    </r>
    <r>
      <rPr>
        <sz val="16"/>
        <rFont val="Times New Roman"/>
        <charset val="134"/>
      </rPr>
      <t>5</t>
    </r>
    <r>
      <rPr>
        <sz val="16"/>
        <rFont val="方正仿宋_GBK"/>
        <charset val="134"/>
      </rPr>
      <t>人参与项目实施过程中施工质量和资金使用的监督。</t>
    </r>
    <r>
      <rPr>
        <sz val="16"/>
        <rFont val="Times New Roman"/>
        <charset val="134"/>
      </rPr>
      <t xml:space="preserve">
</t>
    </r>
    <r>
      <rPr>
        <sz val="16"/>
        <rFont val="方正仿宋_GBK"/>
        <charset val="134"/>
      </rPr>
      <t>二、利益联结机制：</t>
    </r>
    <r>
      <rPr>
        <sz val="16"/>
        <rFont val="Times New Roman"/>
        <charset val="134"/>
      </rPr>
      <t xml:space="preserve">
1.</t>
    </r>
    <r>
      <rPr>
        <sz val="16"/>
        <rFont val="方正仿宋_GBK"/>
        <charset val="134"/>
      </rPr>
      <t>通过石斛种苗育苗基地建设，提供临时务工岗位</t>
    </r>
    <r>
      <rPr>
        <sz val="16"/>
        <rFont val="Times New Roman"/>
        <charset val="134"/>
      </rPr>
      <t>10</t>
    </r>
    <r>
      <rPr>
        <sz val="16"/>
        <rFont val="方正仿宋_GBK"/>
        <charset val="134"/>
      </rPr>
      <t>余个，增加务工收入</t>
    </r>
    <r>
      <rPr>
        <sz val="16"/>
        <rFont val="Times New Roman"/>
        <charset val="134"/>
      </rPr>
      <t>0.5</t>
    </r>
    <r>
      <rPr>
        <sz val="16"/>
        <rFont val="方正仿宋_GBK"/>
        <charset val="134"/>
      </rPr>
      <t>万元</t>
    </r>
    <r>
      <rPr>
        <sz val="16"/>
        <rFont val="Times New Roman"/>
        <charset val="134"/>
      </rPr>
      <t>/</t>
    </r>
    <r>
      <rPr>
        <sz val="16"/>
        <rFont val="方正仿宋_GBK"/>
        <charset val="134"/>
      </rPr>
      <t>人</t>
    </r>
    <r>
      <rPr>
        <sz val="16"/>
        <rFont val="Times New Roman"/>
        <charset val="134"/>
      </rPr>
      <t>/</t>
    </r>
    <r>
      <rPr>
        <sz val="16"/>
        <rFont val="方正仿宋_GBK"/>
        <charset val="134"/>
      </rPr>
      <t>年，提供稳定务工就业岗位</t>
    </r>
    <r>
      <rPr>
        <sz val="16"/>
        <rFont val="Times New Roman"/>
        <charset val="134"/>
      </rPr>
      <t>2</t>
    </r>
    <r>
      <rPr>
        <sz val="16"/>
        <rFont val="方正仿宋_GBK"/>
        <charset val="134"/>
      </rPr>
      <t>个，增加工资性收入</t>
    </r>
    <r>
      <rPr>
        <sz val="16"/>
        <rFont val="Times New Roman"/>
        <charset val="134"/>
      </rPr>
      <t>3</t>
    </r>
    <r>
      <rPr>
        <sz val="16"/>
        <rFont val="方正仿宋_GBK"/>
        <charset val="134"/>
      </rPr>
      <t>万元</t>
    </r>
    <r>
      <rPr>
        <sz val="16"/>
        <rFont val="Times New Roman"/>
        <charset val="134"/>
      </rPr>
      <t>/</t>
    </r>
    <r>
      <rPr>
        <sz val="16"/>
        <rFont val="方正仿宋_GBK"/>
        <charset val="134"/>
      </rPr>
      <t>人</t>
    </r>
    <r>
      <rPr>
        <sz val="16"/>
        <rFont val="Times New Roman"/>
        <charset val="134"/>
      </rPr>
      <t>/</t>
    </r>
    <r>
      <rPr>
        <sz val="16"/>
        <rFont val="方正仿宋_GBK"/>
        <charset val="134"/>
      </rPr>
      <t>年。</t>
    </r>
    <r>
      <rPr>
        <sz val="16"/>
        <rFont val="Times New Roman"/>
        <charset val="134"/>
      </rPr>
      <t xml:space="preserve">
2.</t>
    </r>
    <r>
      <rPr>
        <sz val="16"/>
        <rFont val="方正仿宋_GBK"/>
        <charset val="134"/>
      </rPr>
      <t>流转土地</t>
    </r>
    <r>
      <rPr>
        <sz val="16"/>
        <rFont val="Times New Roman"/>
        <charset val="134"/>
      </rPr>
      <t>30</t>
    </r>
    <r>
      <rPr>
        <sz val="16"/>
        <rFont val="方正仿宋_GBK"/>
        <charset val="134"/>
      </rPr>
      <t>亩，增加土地流转收入</t>
    </r>
    <r>
      <rPr>
        <sz val="16"/>
        <rFont val="Times New Roman"/>
        <charset val="134"/>
      </rPr>
      <t>3.2</t>
    </r>
    <r>
      <rPr>
        <sz val="16"/>
        <rFont val="方正仿宋_GBK"/>
        <charset val="134"/>
      </rPr>
      <t>万元</t>
    </r>
    <r>
      <rPr>
        <sz val="16"/>
        <rFont val="Times New Roman"/>
        <charset val="134"/>
      </rPr>
      <t>/</t>
    </r>
    <r>
      <rPr>
        <sz val="16"/>
        <rFont val="方正仿宋_GBK"/>
        <charset val="134"/>
      </rPr>
      <t>年。</t>
    </r>
    <r>
      <rPr>
        <sz val="16"/>
        <rFont val="Times New Roman"/>
        <charset val="134"/>
      </rPr>
      <t xml:space="preserve">
3.</t>
    </r>
    <r>
      <rPr>
        <sz val="16"/>
        <rFont val="方正仿宋_GBK"/>
        <charset val="134"/>
      </rPr>
      <t>通过</t>
    </r>
    <r>
      <rPr>
        <sz val="16"/>
        <rFont val="Times New Roman"/>
        <charset val="134"/>
      </rPr>
      <t>:“</t>
    </r>
    <r>
      <rPr>
        <sz val="16"/>
        <rFont val="方正仿宋_GBK"/>
        <charset val="134"/>
      </rPr>
      <t>村集体</t>
    </r>
    <r>
      <rPr>
        <sz val="16"/>
        <rFont val="Times New Roman"/>
        <charset val="134"/>
      </rPr>
      <t>+</t>
    </r>
    <r>
      <rPr>
        <sz val="16"/>
        <rFont val="方正仿宋_GBK"/>
        <charset val="134"/>
      </rPr>
      <t>市场主体</t>
    </r>
    <r>
      <rPr>
        <sz val="16"/>
        <rFont val="Times New Roman"/>
        <charset val="134"/>
      </rPr>
      <t>+</t>
    </r>
    <r>
      <rPr>
        <sz val="16"/>
        <rFont val="方正仿宋_GBK"/>
        <charset val="134"/>
      </rPr>
      <t>农户</t>
    </r>
    <r>
      <rPr>
        <sz val="16"/>
        <rFont val="Times New Roman"/>
        <charset val="134"/>
      </rPr>
      <t>”</t>
    </r>
    <r>
      <rPr>
        <sz val="16"/>
        <rFont val="方正仿宋_GBK"/>
        <charset val="134"/>
      </rPr>
      <t>的利益联结模式，实现项目资产收益分红。</t>
    </r>
  </si>
  <si>
    <r>
      <rPr>
        <sz val="16"/>
        <rFont val="方正仿宋_GBK"/>
        <charset val="134"/>
      </rPr>
      <t>新建曲茎石斛种苗育苗基地</t>
    </r>
    <r>
      <rPr>
        <sz val="16"/>
        <rFont val="Times New Roman"/>
        <charset val="134"/>
      </rPr>
      <t>30</t>
    </r>
    <r>
      <rPr>
        <sz val="16"/>
        <rFont val="方正仿宋_GBK"/>
        <charset val="134"/>
      </rPr>
      <t>亩，项目受益农户</t>
    </r>
    <r>
      <rPr>
        <sz val="16"/>
        <rFont val="Times New Roman"/>
        <charset val="134"/>
      </rPr>
      <t>312</t>
    </r>
    <r>
      <rPr>
        <sz val="16"/>
        <rFont val="方正仿宋_GBK"/>
        <charset val="134"/>
      </rPr>
      <t>户</t>
    </r>
    <r>
      <rPr>
        <sz val="16"/>
        <rFont val="Times New Roman"/>
        <charset val="134"/>
      </rPr>
      <t>1138</t>
    </r>
    <r>
      <rPr>
        <sz val="16"/>
        <rFont val="方正仿宋_GBK"/>
        <charset val="134"/>
      </rPr>
      <t>人，其中脱贫户、监测户</t>
    </r>
    <r>
      <rPr>
        <sz val="16"/>
        <rFont val="Times New Roman"/>
        <charset val="134"/>
      </rPr>
      <t>43</t>
    </r>
    <r>
      <rPr>
        <sz val="16"/>
        <rFont val="方正仿宋_GBK"/>
        <charset val="134"/>
      </rPr>
      <t>户</t>
    </r>
    <r>
      <rPr>
        <sz val="16"/>
        <rFont val="Times New Roman"/>
        <charset val="134"/>
      </rPr>
      <t>119</t>
    </r>
    <r>
      <rPr>
        <sz val="16"/>
        <rFont val="方正仿宋_GBK"/>
        <charset val="134"/>
      </rPr>
      <t>人。</t>
    </r>
  </si>
  <si>
    <r>
      <rPr>
        <sz val="16"/>
        <rFont val="方正仿宋_GBK"/>
        <charset val="134"/>
      </rPr>
      <t>新建曲茎石斛种苗育苗基地</t>
    </r>
    <r>
      <rPr>
        <sz val="16"/>
        <rFont val="Times New Roman"/>
        <charset val="134"/>
      </rPr>
      <t>30</t>
    </r>
    <r>
      <rPr>
        <sz val="16"/>
        <rFont val="方正仿宋_GBK"/>
        <charset val="134"/>
      </rPr>
      <t>亩，包含新建石斛育苗彩钢大棚</t>
    </r>
    <r>
      <rPr>
        <sz val="16"/>
        <rFont val="Times New Roman"/>
        <charset val="134"/>
      </rPr>
      <t>20000</t>
    </r>
    <r>
      <rPr>
        <sz val="16"/>
        <rFont val="方正仿宋_GBK"/>
        <charset val="134"/>
      </rPr>
      <t>㎡、喷淋管道</t>
    </r>
    <r>
      <rPr>
        <sz val="16"/>
        <rFont val="Times New Roman"/>
        <charset val="134"/>
      </rPr>
      <t>10000</t>
    </r>
    <r>
      <rPr>
        <sz val="16"/>
        <rFont val="方正仿宋_GBK"/>
        <charset val="134"/>
      </rPr>
      <t>米、安全防护网</t>
    </r>
    <r>
      <rPr>
        <sz val="16"/>
        <rFont val="Times New Roman"/>
        <charset val="134"/>
      </rPr>
      <t>1500</t>
    </r>
    <r>
      <rPr>
        <sz val="16"/>
        <rFont val="方正仿宋_GBK"/>
        <charset val="134"/>
      </rPr>
      <t>米。</t>
    </r>
  </si>
  <si>
    <r>
      <rPr>
        <sz val="16"/>
        <rFont val="方正仿宋_GBK"/>
        <charset val="134"/>
      </rPr>
      <t>预计</t>
    </r>
    <r>
      <rPr>
        <sz val="16"/>
        <rFont val="Times New Roman"/>
        <charset val="134"/>
      </rPr>
      <t>205</t>
    </r>
    <r>
      <rPr>
        <sz val="16"/>
        <rFont val="方正仿宋_GBK"/>
        <charset val="134"/>
      </rPr>
      <t>万（按实际设计施工为准）</t>
    </r>
  </si>
  <si>
    <r>
      <rPr>
        <sz val="16"/>
        <rFont val="方正仿宋_GBK"/>
        <charset val="134"/>
      </rPr>
      <t>项目受益农户</t>
    </r>
    <r>
      <rPr>
        <sz val="16"/>
        <rFont val="Times New Roman"/>
        <charset val="134"/>
      </rPr>
      <t>312</t>
    </r>
    <r>
      <rPr>
        <sz val="16"/>
        <rFont val="方正仿宋_GBK"/>
        <charset val="134"/>
      </rPr>
      <t>户</t>
    </r>
    <r>
      <rPr>
        <sz val="16"/>
        <rFont val="Times New Roman"/>
        <charset val="134"/>
      </rPr>
      <t>1138</t>
    </r>
    <r>
      <rPr>
        <sz val="16"/>
        <rFont val="方正仿宋_GBK"/>
        <charset val="134"/>
      </rPr>
      <t>人，其中脱贫户、监测户</t>
    </r>
    <r>
      <rPr>
        <sz val="16"/>
        <rFont val="Times New Roman"/>
        <charset val="134"/>
      </rPr>
      <t>43</t>
    </r>
    <r>
      <rPr>
        <sz val="16"/>
        <rFont val="方正仿宋_GBK"/>
        <charset val="134"/>
      </rPr>
      <t>户</t>
    </r>
    <r>
      <rPr>
        <sz val="16"/>
        <rFont val="Times New Roman"/>
        <charset val="134"/>
      </rPr>
      <t>119</t>
    </r>
    <r>
      <rPr>
        <sz val="16"/>
        <rFont val="方正仿宋_GBK"/>
        <charset val="134"/>
      </rPr>
      <t>人。</t>
    </r>
  </si>
  <si>
    <r>
      <rPr>
        <sz val="16"/>
        <rFont val="方正仿宋_GBK"/>
        <charset val="134"/>
      </rPr>
      <t>基地可持续使用年限</t>
    </r>
    <r>
      <rPr>
        <sz val="16"/>
        <rFont val="Times New Roman"/>
        <charset val="134"/>
      </rPr>
      <t>≥53</t>
    </r>
    <r>
      <rPr>
        <sz val="16"/>
        <rFont val="方正仿宋_GBK"/>
        <charset val="134"/>
      </rPr>
      <t>年</t>
    </r>
  </si>
  <si>
    <t>项目建成后资产归村集体所有，村集体通过资产租赁产生收益，年底向村集体成员分配收益。</t>
  </si>
  <si>
    <r>
      <rPr>
        <sz val="16"/>
        <rFont val="方正仿宋_GBK"/>
        <charset val="134"/>
      </rPr>
      <t>城口县龙田乡</t>
    </r>
    <r>
      <rPr>
        <sz val="16"/>
        <rFont val="Times New Roman"/>
        <charset val="134"/>
      </rPr>
      <t>2024</t>
    </r>
    <r>
      <rPr>
        <sz val="16"/>
        <rFont val="方正仿宋_GBK"/>
        <charset val="134"/>
      </rPr>
      <t>年连翘育苗基地建设</t>
    </r>
  </si>
  <si>
    <r>
      <rPr>
        <sz val="16"/>
        <rFont val="方正仿宋_GBK"/>
        <charset val="134"/>
      </rPr>
      <t>新建连翘标准化育苗基地</t>
    </r>
    <r>
      <rPr>
        <sz val="16"/>
        <rFont val="Times New Roman"/>
        <charset val="134"/>
      </rPr>
      <t>2</t>
    </r>
    <r>
      <rPr>
        <sz val="16"/>
        <rFont val="方正仿宋_GBK"/>
        <charset val="134"/>
      </rPr>
      <t>处：一是四湾村建设小棚育苗基地，采用扦插模式育苗</t>
    </r>
    <r>
      <rPr>
        <sz val="16"/>
        <rFont val="Times New Roman"/>
        <charset val="134"/>
      </rPr>
      <t>4-5</t>
    </r>
    <r>
      <rPr>
        <sz val="16"/>
        <rFont val="方正仿宋_GBK"/>
        <charset val="134"/>
      </rPr>
      <t>万株</t>
    </r>
    <r>
      <rPr>
        <sz val="16"/>
        <rFont val="Times New Roman"/>
        <charset val="134"/>
      </rPr>
      <t>/</t>
    </r>
    <r>
      <rPr>
        <sz val="16"/>
        <rFont val="方正仿宋_GBK"/>
        <charset val="134"/>
      </rPr>
      <t>亩；二是卫星村建设大棚育苗基地，基地大棚建设含人工</t>
    </r>
    <r>
      <rPr>
        <sz val="16"/>
        <rFont val="Times New Roman"/>
        <charset val="134"/>
      </rPr>
      <t>2</t>
    </r>
    <r>
      <rPr>
        <sz val="16"/>
        <rFont val="方正仿宋_GBK"/>
        <charset val="134"/>
      </rPr>
      <t>万元</t>
    </r>
    <r>
      <rPr>
        <sz val="16"/>
        <rFont val="Times New Roman"/>
        <charset val="134"/>
      </rPr>
      <t>/</t>
    </r>
    <r>
      <rPr>
        <sz val="16"/>
        <rFont val="方正仿宋_GBK"/>
        <charset val="134"/>
      </rPr>
      <t>亩，育苗苗木</t>
    </r>
    <r>
      <rPr>
        <sz val="16"/>
        <rFont val="Times New Roman"/>
        <charset val="134"/>
      </rPr>
      <t>8000</t>
    </r>
    <r>
      <rPr>
        <sz val="16"/>
        <rFont val="方正仿宋_GBK"/>
        <charset val="134"/>
      </rPr>
      <t>元</t>
    </r>
    <r>
      <rPr>
        <sz val="16"/>
        <rFont val="Times New Roman"/>
        <charset val="134"/>
      </rPr>
      <t>/</t>
    </r>
    <r>
      <rPr>
        <sz val="16"/>
        <rFont val="方正仿宋_GBK"/>
        <charset val="134"/>
      </rPr>
      <t>亩，育苗肥料</t>
    </r>
    <r>
      <rPr>
        <sz val="16"/>
        <rFont val="Times New Roman"/>
        <charset val="134"/>
      </rPr>
      <t>500</t>
    </r>
    <r>
      <rPr>
        <sz val="16"/>
        <rFont val="方正仿宋_GBK"/>
        <charset val="134"/>
      </rPr>
      <t>元</t>
    </r>
    <r>
      <rPr>
        <sz val="16"/>
        <rFont val="Times New Roman"/>
        <charset val="134"/>
      </rPr>
      <t>/</t>
    </r>
    <r>
      <rPr>
        <sz val="16"/>
        <rFont val="方正仿宋_GBK"/>
        <charset val="134"/>
      </rPr>
      <t>亩，后续管护费用，土地流转费用等。共计两处育苗基地建设约</t>
    </r>
    <r>
      <rPr>
        <sz val="16"/>
        <rFont val="Times New Roman"/>
        <charset val="134"/>
      </rPr>
      <t>100</t>
    </r>
    <r>
      <rPr>
        <sz val="16"/>
        <rFont val="方正仿宋_GBK"/>
        <charset val="134"/>
      </rPr>
      <t>亩，具体以设计方案为准。开展连翘优良品种选育等科研内容，保持大巴山腹地原生连翘品种优势，持续推进大巴山连翘之乡产业发展。</t>
    </r>
  </si>
  <si>
    <r>
      <rPr>
        <sz val="16"/>
        <rFont val="方正仿宋_GBK"/>
        <charset val="134"/>
      </rPr>
      <t>该项目涉及</t>
    </r>
    <r>
      <rPr>
        <sz val="16"/>
        <rFont val="Times New Roman"/>
        <charset val="134"/>
      </rPr>
      <t>450</t>
    </r>
    <r>
      <rPr>
        <sz val="16"/>
        <rFont val="方正仿宋_GBK"/>
        <charset val="134"/>
      </rPr>
      <t>余户</t>
    </r>
    <r>
      <rPr>
        <sz val="16"/>
        <rFont val="Times New Roman"/>
        <charset val="134"/>
      </rPr>
      <t>1000</t>
    </r>
    <r>
      <rPr>
        <sz val="16"/>
        <rFont val="方正仿宋_GBK"/>
        <charset val="134"/>
      </rPr>
      <t>余人，</t>
    </r>
    <r>
      <rPr>
        <sz val="16"/>
        <rFont val="Times New Roman"/>
        <charset val="134"/>
      </rPr>
      <t>60</t>
    </r>
    <r>
      <rPr>
        <sz val="16"/>
        <rFont val="方正仿宋_GBK"/>
        <charset val="134"/>
      </rPr>
      <t>余农户通过务工增收</t>
    </r>
    <r>
      <rPr>
        <sz val="16"/>
        <rFont val="Times New Roman"/>
        <charset val="134"/>
      </rPr>
      <t>100-150</t>
    </r>
    <r>
      <rPr>
        <sz val="16"/>
        <rFont val="方正仿宋_GBK"/>
        <charset val="134"/>
      </rPr>
      <t>元</t>
    </r>
    <r>
      <rPr>
        <sz val="16"/>
        <rFont val="Times New Roman"/>
        <charset val="134"/>
      </rPr>
      <t>/</t>
    </r>
    <r>
      <rPr>
        <sz val="16"/>
        <rFont val="方正仿宋_GBK"/>
        <charset val="134"/>
      </rPr>
      <t>天，建设育苗基地带动农户务工增收，减少连翘产业发展成本，壮大全乡连翘产业，产业发展可持续多年。</t>
    </r>
  </si>
  <si>
    <r>
      <rPr>
        <sz val="16"/>
        <rFont val="Times New Roman"/>
        <charset val="134"/>
      </rPr>
      <t>10</t>
    </r>
    <r>
      <rPr>
        <sz val="16"/>
        <rFont val="方正仿宋_GBK"/>
        <charset val="134"/>
      </rPr>
      <t>群众参与项目讨论，</t>
    </r>
    <r>
      <rPr>
        <sz val="16"/>
        <rFont val="Times New Roman"/>
        <charset val="134"/>
      </rPr>
      <t>3</t>
    </r>
    <r>
      <rPr>
        <sz val="16"/>
        <rFont val="方正仿宋_GBK"/>
        <charset val="134"/>
      </rPr>
      <t>人参与入库项目的选择，</t>
    </r>
    <r>
      <rPr>
        <sz val="16"/>
        <rFont val="Times New Roman"/>
        <charset val="134"/>
      </rPr>
      <t>3</t>
    </r>
    <r>
      <rPr>
        <sz val="16"/>
        <rFont val="方正仿宋_GBK"/>
        <charset val="134"/>
      </rPr>
      <t>人参与项目实施过程中施工质量和资金使用的监督等。在项目实施过程中务工</t>
    </r>
    <r>
      <rPr>
        <sz val="16"/>
        <rFont val="Times New Roman"/>
        <charset val="134"/>
      </rPr>
      <t xml:space="preserve"> </t>
    </r>
    <r>
      <rPr>
        <sz val="16"/>
        <rFont val="方正仿宋_GBK"/>
        <charset val="134"/>
      </rPr>
      <t>，</t>
    </r>
    <r>
      <rPr>
        <sz val="16"/>
        <rFont val="Times New Roman"/>
        <charset val="134"/>
      </rPr>
      <t>20</t>
    </r>
    <r>
      <rPr>
        <sz val="16"/>
        <rFont val="方正仿宋_GBK"/>
        <charset val="134"/>
      </rPr>
      <t>余群众通过务工，增加收入</t>
    </r>
    <r>
      <rPr>
        <sz val="16"/>
        <rFont val="Times New Roman"/>
        <charset val="134"/>
      </rPr>
      <t>100-150</t>
    </r>
    <r>
      <rPr>
        <sz val="16"/>
        <rFont val="方正仿宋_GBK"/>
        <charset val="134"/>
      </rPr>
      <t>元</t>
    </r>
    <r>
      <rPr>
        <sz val="16"/>
        <rFont val="Times New Roman"/>
        <charset val="134"/>
      </rPr>
      <t>/</t>
    </r>
    <r>
      <rPr>
        <sz val="16"/>
        <rFont val="方正仿宋_GBK"/>
        <charset val="134"/>
      </rPr>
      <t>天，在项目实施完成后进行管护。</t>
    </r>
  </si>
  <si>
    <r>
      <rPr>
        <sz val="16"/>
        <rFont val="方正仿宋_GBK"/>
        <charset val="134"/>
      </rPr>
      <t>新建连翘标准化育苗基地约</t>
    </r>
    <r>
      <rPr>
        <sz val="16"/>
        <rFont val="Times New Roman"/>
        <charset val="134"/>
      </rPr>
      <t>100</t>
    </r>
    <r>
      <rPr>
        <sz val="16"/>
        <rFont val="方正仿宋_GBK"/>
        <charset val="134"/>
      </rPr>
      <t>亩，育苗</t>
    </r>
    <r>
      <rPr>
        <sz val="16"/>
        <rFont val="Times New Roman"/>
        <charset val="134"/>
      </rPr>
      <t>400-500</t>
    </r>
    <r>
      <rPr>
        <sz val="16"/>
        <rFont val="方正仿宋_GBK"/>
        <charset val="134"/>
      </rPr>
      <t>万株；</t>
    </r>
  </si>
  <si>
    <r>
      <rPr>
        <sz val="16"/>
        <rFont val="方正仿宋_GBK"/>
        <charset val="134"/>
      </rPr>
      <t>受益贫困人口满意度</t>
    </r>
    <r>
      <rPr>
        <sz val="16"/>
        <rFont val="Times New Roman"/>
        <charset val="134"/>
      </rPr>
      <t>98%</t>
    </r>
  </si>
  <si>
    <r>
      <rPr>
        <sz val="16"/>
        <rFont val="方正仿宋_GBK"/>
        <charset val="134"/>
      </rPr>
      <t>城口县</t>
    </r>
    <r>
      <rPr>
        <sz val="16"/>
        <rFont val="Times New Roman"/>
        <charset val="134"/>
      </rPr>
      <t>2024</t>
    </r>
    <r>
      <rPr>
        <sz val="16"/>
        <rFont val="方正仿宋_GBK"/>
        <charset val="134"/>
      </rPr>
      <t>年高燕镇星光村灵芝生产厂房建设项目</t>
    </r>
  </si>
  <si>
    <r>
      <rPr>
        <sz val="16"/>
        <rFont val="方正仿宋_GBK"/>
        <charset val="134"/>
      </rPr>
      <t>新建灵芝生产厂房</t>
    </r>
    <r>
      <rPr>
        <sz val="16"/>
        <rFont val="Times New Roman"/>
        <charset val="134"/>
      </rPr>
      <t>1</t>
    </r>
    <r>
      <rPr>
        <sz val="16"/>
        <rFont val="方正仿宋_GBK"/>
        <charset val="134"/>
      </rPr>
      <t>处：建设厂房</t>
    </r>
    <r>
      <rPr>
        <sz val="16"/>
        <rFont val="Times New Roman"/>
        <charset val="134"/>
      </rPr>
      <t>1000</t>
    </r>
    <r>
      <rPr>
        <sz val="16"/>
        <rFont val="方正仿宋_GBK"/>
        <charset val="134"/>
      </rPr>
      <t>平方。建设锅炉</t>
    </r>
    <r>
      <rPr>
        <sz val="16"/>
        <rFont val="Times New Roman"/>
        <charset val="134"/>
      </rPr>
      <t>1</t>
    </r>
    <r>
      <rPr>
        <sz val="16"/>
        <rFont val="方正仿宋_GBK"/>
        <charset val="134"/>
      </rPr>
      <t>个；据台</t>
    </r>
    <r>
      <rPr>
        <sz val="16"/>
        <rFont val="Times New Roman"/>
        <charset val="134"/>
      </rPr>
      <t>+</t>
    </r>
    <r>
      <rPr>
        <sz val="16"/>
        <rFont val="方正仿宋_GBK"/>
        <charset val="134"/>
      </rPr>
      <t>输送带</t>
    </r>
    <r>
      <rPr>
        <sz val="16"/>
        <rFont val="Times New Roman"/>
        <charset val="134"/>
      </rPr>
      <t>1</t>
    </r>
    <r>
      <rPr>
        <sz val="16"/>
        <rFont val="方正仿宋_GBK"/>
        <charset val="134"/>
      </rPr>
      <t>个；输送带</t>
    </r>
    <r>
      <rPr>
        <sz val="16"/>
        <rFont val="Times New Roman"/>
        <charset val="134"/>
      </rPr>
      <t>7</t>
    </r>
    <r>
      <rPr>
        <sz val="16"/>
        <rFont val="方正仿宋_GBK"/>
        <charset val="134"/>
      </rPr>
      <t>个；做菌种机头</t>
    </r>
    <r>
      <rPr>
        <sz val="16"/>
        <rFont val="Times New Roman"/>
        <charset val="134"/>
      </rPr>
      <t>2</t>
    </r>
    <r>
      <rPr>
        <sz val="16"/>
        <rFont val="方正仿宋_GBK"/>
        <charset val="134"/>
      </rPr>
      <t>个；拌料机</t>
    </r>
    <r>
      <rPr>
        <sz val="16"/>
        <rFont val="Times New Roman"/>
        <charset val="134"/>
      </rPr>
      <t>1</t>
    </r>
    <r>
      <rPr>
        <sz val="16"/>
        <rFont val="方正仿宋_GBK"/>
        <charset val="134"/>
      </rPr>
      <t>台；灭菌房</t>
    </r>
    <r>
      <rPr>
        <sz val="16"/>
        <rFont val="Times New Roman"/>
        <charset val="134"/>
      </rPr>
      <t>4</t>
    </r>
    <r>
      <rPr>
        <sz val="16"/>
        <rFont val="方正仿宋_GBK"/>
        <charset val="134"/>
      </rPr>
      <t>处；地磅</t>
    </r>
    <r>
      <rPr>
        <sz val="16"/>
        <rFont val="Times New Roman"/>
        <charset val="134"/>
      </rPr>
      <t>1</t>
    </r>
    <r>
      <rPr>
        <sz val="16"/>
        <rFont val="方正仿宋_GBK"/>
        <charset val="134"/>
      </rPr>
      <t>个；三轮车</t>
    </r>
    <r>
      <rPr>
        <sz val="16"/>
        <rFont val="Times New Roman"/>
        <charset val="134"/>
      </rPr>
      <t>1</t>
    </r>
    <r>
      <rPr>
        <sz val="16"/>
        <rFont val="方正仿宋_GBK"/>
        <charset val="134"/>
      </rPr>
      <t>辆；叉车</t>
    </r>
    <r>
      <rPr>
        <sz val="16"/>
        <rFont val="Times New Roman"/>
        <charset val="134"/>
      </rPr>
      <t>1</t>
    </r>
    <r>
      <rPr>
        <sz val="16"/>
        <rFont val="方正仿宋_GBK"/>
        <charset val="134"/>
      </rPr>
      <t>辆；接种箱</t>
    </r>
    <r>
      <rPr>
        <sz val="16"/>
        <rFont val="Times New Roman"/>
        <charset val="134"/>
      </rPr>
      <t>4</t>
    </r>
    <r>
      <rPr>
        <sz val="16"/>
        <rFont val="方正仿宋_GBK"/>
        <charset val="134"/>
      </rPr>
      <t>个；育菌棚（</t>
    </r>
    <r>
      <rPr>
        <sz val="16"/>
        <rFont val="Times New Roman"/>
        <charset val="134"/>
      </rPr>
      <t>6m*40m</t>
    </r>
    <r>
      <rPr>
        <sz val="16"/>
        <rFont val="方正仿宋_GBK"/>
        <charset val="134"/>
      </rPr>
      <t>）</t>
    </r>
    <r>
      <rPr>
        <sz val="16"/>
        <rFont val="Times New Roman"/>
        <charset val="134"/>
      </rPr>
      <t>5</t>
    </r>
    <r>
      <rPr>
        <sz val="16"/>
        <rFont val="方正仿宋_GBK"/>
        <charset val="134"/>
      </rPr>
      <t>个等配套设施。</t>
    </r>
  </si>
  <si>
    <t>高燕镇星光村</t>
  </si>
  <si>
    <r>
      <rPr>
        <sz val="16"/>
        <rFont val="方正仿宋_GBK"/>
        <charset val="134"/>
      </rPr>
      <t>通过新建灵芝生产厂房，推动星光村中药材产业发展，带动群众</t>
    </r>
    <r>
      <rPr>
        <sz val="16"/>
        <rFont val="Times New Roman"/>
        <charset val="134"/>
      </rPr>
      <t>10</t>
    </r>
    <r>
      <rPr>
        <sz val="16"/>
        <rFont val="方正仿宋_GBK"/>
        <charset val="134"/>
      </rPr>
      <t>人以上务工增收，平均每人增收</t>
    </r>
    <r>
      <rPr>
        <sz val="16"/>
        <rFont val="Times New Roman"/>
        <charset val="134"/>
      </rPr>
      <t>800</t>
    </r>
    <r>
      <rPr>
        <sz val="16"/>
        <rFont val="方正仿宋_GBK"/>
        <charset val="134"/>
      </rPr>
      <t>元以上。</t>
    </r>
  </si>
  <si>
    <r>
      <rPr>
        <sz val="16"/>
        <rFont val="Times New Roman"/>
        <charset val="134"/>
      </rPr>
      <t>1.</t>
    </r>
    <r>
      <rPr>
        <sz val="16"/>
        <rFont val="方正仿宋_GBK"/>
        <charset val="134"/>
      </rPr>
      <t>群众参与：</t>
    </r>
    <r>
      <rPr>
        <sz val="16"/>
        <rFont val="Times New Roman"/>
        <charset val="134"/>
      </rPr>
      <t>8</t>
    </r>
    <r>
      <rPr>
        <sz val="16"/>
        <rFont val="方正仿宋_GBK"/>
        <charset val="134"/>
      </rPr>
      <t>人参与前期项目确定会议、决议，</t>
    </r>
    <r>
      <rPr>
        <sz val="16"/>
        <rFont val="Times New Roman"/>
        <charset val="134"/>
      </rPr>
      <t>8</t>
    </r>
    <r>
      <rPr>
        <sz val="16"/>
        <rFont val="方正仿宋_GBK"/>
        <charset val="134"/>
      </rPr>
      <t>人参与入库项目的选择。</t>
    </r>
    <r>
      <rPr>
        <sz val="16"/>
        <rFont val="Times New Roman"/>
        <charset val="134"/>
      </rPr>
      <t xml:space="preserve">
2.</t>
    </r>
    <r>
      <rPr>
        <sz val="16"/>
        <rFont val="方正仿宋_GBK"/>
        <charset val="134"/>
      </rPr>
      <t>利益联结机制：带动群众</t>
    </r>
    <r>
      <rPr>
        <sz val="16"/>
        <rFont val="Times New Roman"/>
        <charset val="134"/>
      </rPr>
      <t>10</t>
    </r>
    <r>
      <rPr>
        <sz val="16"/>
        <rFont val="方正仿宋_GBK"/>
        <charset val="134"/>
      </rPr>
      <t>人以上务工增收，平均每人增收</t>
    </r>
    <r>
      <rPr>
        <sz val="16"/>
        <rFont val="Times New Roman"/>
        <charset val="134"/>
      </rPr>
      <t>800</t>
    </r>
    <r>
      <rPr>
        <sz val="16"/>
        <rFont val="方正仿宋_GBK"/>
        <charset val="134"/>
      </rPr>
      <t>元以上。</t>
    </r>
  </si>
  <si>
    <r>
      <rPr>
        <sz val="16"/>
        <rFont val="方正仿宋_GBK"/>
        <charset val="134"/>
      </rPr>
      <t>推动星光村中药材产业发展，带动群众</t>
    </r>
    <r>
      <rPr>
        <sz val="16"/>
        <rFont val="Times New Roman"/>
        <charset val="134"/>
      </rPr>
      <t>10</t>
    </r>
    <r>
      <rPr>
        <sz val="16"/>
        <rFont val="方正仿宋_GBK"/>
        <charset val="134"/>
      </rPr>
      <t>余人务工增收。</t>
    </r>
  </si>
  <si>
    <r>
      <rPr>
        <sz val="16"/>
        <rFont val="方正仿宋_GBK"/>
        <charset val="134"/>
      </rPr>
      <t>城口县</t>
    </r>
    <r>
      <rPr>
        <sz val="16"/>
        <rFont val="Times New Roman"/>
        <charset val="134"/>
      </rPr>
      <t>2024</t>
    </r>
    <r>
      <rPr>
        <sz val="16"/>
        <rFont val="方正仿宋_GBK"/>
        <charset val="134"/>
      </rPr>
      <t>年鸡鸣乡贝母育苗基地基础设施建设</t>
    </r>
  </si>
  <si>
    <r>
      <rPr>
        <sz val="16"/>
        <rFont val="方正仿宋_GBK"/>
        <charset val="134"/>
      </rPr>
      <t>打造贝母育苗基地</t>
    </r>
    <r>
      <rPr>
        <sz val="16"/>
        <rFont val="Times New Roman"/>
        <charset val="134"/>
      </rPr>
      <t>1</t>
    </r>
    <r>
      <rPr>
        <sz val="16"/>
        <rFont val="方正仿宋_GBK"/>
        <charset val="134"/>
      </rPr>
      <t>个约</t>
    </r>
    <r>
      <rPr>
        <sz val="16"/>
        <rFont val="Times New Roman"/>
        <charset val="134"/>
      </rPr>
      <t>60</t>
    </r>
    <r>
      <rPr>
        <sz val="16"/>
        <rFont val="方正仿宋_GBK"/>
        <charset val="134"/>
      </rPr>
      <t>亩，主要用于建设大棚</t>
    </r>
    <r>
      <rPr>
        <sz val="16"/>
        <rFont val="Times New Roman"/>
        <charset val="134"/>
      </rPr>
      <t>10000</t>
    </r>
    <r>
      <rPr>
        <sz val="16"/>
        <rFont val="方正仿宋_GBK"/>
        <charset val="134"/>
      </rPr>
      <t>平方，冷藏库</t>
    </r>
    <r>
      <rPr>
        <sz val="16"/>
        <rFont val="Times New Roman"/>
        <charset val="134"/>
      </rPr>
      <t>600</t>
    </r>
    <r>
      <rPr>
        <sz val="16"/>
        <rFont val="方正仿宋_GBK"/>
        <charset val="134"/>
      </rPr>
      <t>立方，蓄水罐</t>
    </r>
    <r>
      <rPr>
        <sz val="16"/>
        <rFont val="Times New Roman"/>
        <charset val="134"/>
      </rPr>
      <t>1000</t>
    </r>
    <r>
      <rPr>
        <sz val="16"/>
        <rFont val="方正仿宋_GBK"/>
        <charset val="134"/>
      </rPr>
      <t>立方，生产用房</t>
    </r>
    <r>
      <rPr>
        <sz val="16"/>
        <rFont val="Times New Roman"/>
        <charset val="134"/>
      </rPr>
      <t>300</t>
    </r>
    <r>
      <rPr>
        <sz val="16"/>
        <rFont val="方正仿宋_GBK"/>
        <charset val="134"/>
      </rPr>
      <t>平方，加工厂房</t>
    </r>
    <r>
      <rPr>
        <sz val="16"/>
        <rFont val="Times New Roman"/>
        <charset val="134"/>
      </rPr>
      <t>800</t>
    </r>
    <r>
      <rPr>
        <sz val="16"/>
        <rFont val="方正仿宋_GBK"/>
        <charset val="134"/>
      </rPr>
      <t>平方，堆料场</t>
    </r>
    <r>
      <rPr>
        <sz val="16"/>
        <rFont val="Times New Roman"/>
        <charset val="134"/>
      </rPr>
      <t>2000</t>
    </r>
    <r>
      <rPr>
        <sz val="16"/>
        <rFont val="方正仿宋_GBK"/>
        <charset val="134"/>
      </rPr>
      <t>平方，按贝母</t>
    </r>
    <r>
      <rPr>
        <sz val="16"/>
        <rFont val="Times New Roman"/>
        <charset val="134"/>
      </rPr>
      <t>GAP</t>
    </r>
    <r>
      <rPr>
        <sz val="16"/>
        <rFont val="方正仿宋_GBK"/>
        <charset val="134"/>
      </rPr>
      <t>基地创建要求进行建设。</t>
    </r>
  </si>
  <si>
    <t>鸡鸣乡双坪村</t>
  </si>
  <si>
    <r>
      <rPr>
        <sz val="16"/>
        <rFont val="方正仿宋_GBK"/>
        <charset val="134"/>
      </rPr>
      <t>通过建设贝母育苗基地</t>
    </r>
    <r>
      <rPr>
        <sz val="16"/>
        <rFont val="Times New Roman"/>
        <charset val="134"/>
      </rPr>
      <t>1</t>
    </r>
    <r>
      <rPr>
        <sz val="16"/>
        <rFont val="方正仿宋_GBK"/>
        <charset val="134"/>
      </rPr>
      <t>个，带动双坪</t>
    </r>
    <r>
      <rPr>
        <sz val="16"/>
        <rFont val="Times New Roman"/>
        <charset val="134"/>
      </rPr>
      <t>41</t>
    </r>
    <r>
      <rPr>
        <sz val="16"/>
        <rFont val="方正仿宋_GBK"/>
        <charset val="134"/>
      </rPr>
      <t>户</t>
    </r>
    <r>
      <rPr>
        <sz val="16"/>
        <rFont val="Times New Roman"/>
        <charset val="134"/>
      </rPr>
      <t>136</t>
    </r>
    <r>
      <rPr>
        <sz val="16"/>
        <rFont val="方正仿宋_GBK"/>
        <charset val="134"/>
      </rPr>
      <t>人，其中脱贫户</t>
    </r>
    <r>
      <rPr>
        <sz val="16"/>
        <rFont val="Times New Roman"/>
        <charset val="134"/>
      </rPr>
      <t>7</t>
    </r>
    <r>
      <rPr>
        <sz val="16"/>
        <rFont val="方正仿宋_GBK"/>
        <charset val="134"/>
      </rPr>
      <t>户</t>
    </r>
    <r>
      <rPr>
        <sz val="16"/>
        <rFont val="Times New Roman"/>
        <charset val="134"/>
      </rPr>
      <t>28</t>
    </r>
    <r>
      <rPr>
        <sz val="16"/>
        <rFont val="方正仿宋_GBK"/>
        <charset val="134"/>
      </rPr>
      <t>人，监测户</t>
    </r>
    <r>
      <rPr>
        <sz val="16"/>
        <rFont val="Times New Roman"/>
        <charset val="134"/>
      </rPr>
      <t>1</t>
    </r>
    <r>
      <rPr>
        <sz val="16"/>
        <rFont val="方正仿宋_GBK"/>
        <charset val="134"/>
      </rPr>
      <t>户</t>
    </r>
    <r>
      <rPr>
        <sz val="16"/>
        <rFont val="Times New Roman"/>
        <charset val="134"/>
      </rPr>
      <t>5</t>
    </r>
    <r>
      <rPr>
        <sz val="16"/>
        <rFont val="方正仿宋_GBK"/>
        <charset val="134"/>
      </rPr>
      <t>人，发展产业，增加农户收入，户均增收</t>
    </r>
    <r>
      <rPr>
        <sz val="16"/>
        <rFont val="Times New Roman"/>
        <charset val="134"/>
      </rPr>
      <t>5000</t>
    </r>
    <r>
      <rPr>
        <sz val="16"/>
        <rFont val="方正仿宋_GBK"/>
        <charset val="134"/>
      </rPr>
      <t>元，带动群众就业。</t>
    </r>
  </si>
  <si>
    <r>
      <rPr>
        <sz val="16"/>
        <rFont val="Times New Roman"/>
        <charset val="134"/>
      </rPr>
      <t>1.</t>
    </r>
    <r>
      <rPr>
        <sz val="16"/>
        <rFont val="方正仿宋_GBK"/>
        <charset val="134"/>
      </rPr>
      <t>群众参与：</t>
    </r>
    <r>
      <rPr>
        <sz val="16"/>
        <rFont val="Times New Roman"/>
        <charset val="134"/>
      </rPr>
      <t>28</t>
    </r>
    <r>
      <rPr>
        <sz val="16"/>
        <rFont val="方正仿宋_GBK"/>
        <charset val="134"/>
      </rPr>
      <t>人参与前期项目确定会议、决议，</t>
    </r>
    <r>
      <rPr>
        <sz val="16"/>
        <rFont val="Times New Roman"/>
        <charset val="134"/>
      </rPr>
      <t>20</t>
    </r>
    <r>
      <rPr>
        <sz val="16"/>
        <rFont val="方正仿宋_GBK"/>
        <charset val="134"/>
      </rPr>
      <t>人参与入库项目的选择，</t>
    </r>
    <r>
      <rPr>
        <sz val="16"/>
        <rFont val="Times New Roman"/>
        <charset val="134"/>
      </rPr>
      <t>16</t>
    </r>
    <r>
      <rPr>
        <sz val="16"/>
        <rFont val="方正仿宋_GBK"/>
        <charset val="134"/>
      </rPr>
      <t>人参与项目实施过程中施工质量和资金使用的监督等，提高群众满意度。</t>
    </r>
    <r>
      <rPr>
        <sz val="16"/>
        <rFont val="Times New Roman"/>
        <charset val="134"/>
      </rPr>
      <t xml:space="preserve">                                                          2.</t>
    </r>
    <r>
      <rPr>
        <sz val="16"/>
        <rFont val="方正仿宋_GBK"/>
        <charset val="134"/>
      </rPr>
      <t>利益机制：通过建设贝母基地，提供</t>
    </r>
    <r>
      <rPr>
        <sz val="16"/>
        <rFont val="Times New Roman"/>
        <charset val="134"/>
      </rPr>
      <t>60</t>
    </r>
    <r>
      <rPr>
        <sz val="16"/>
        <rFont val="方正仿宋_GBK"/>
        <charset val="134"/>
      </rPr>
      <t>个就业岗位，增加工资性收入</t>
    </r>
    <r>
      <rPr>
        <sz val="16"/>
        <rFont val="Times New Roman"/>
        <charset val="134"/>
      </rPr>
      <t>5000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年，带动</t>
    </r>
    <r>
      <rPr>
        <sz val="16"/>
        <rFont val="Times New Roman"/>
        <charset val="134"/>
      </rPr>
      <t>41</t>
    </r>
    <r>
      <rPr>
        <sz val="16"/>
        <rFont val="方正仿宋_GBK"/>
        <charset val="134"/>
      </rPr>
      <t>户农户户均增收</t>
    </r>
    <r>
      <rPr>
        <sz val="16"/>
        <rFont val="Times New Roman"/>
        <charset val="134"/>
      </rPr>
      <t>5000</t>
    </r>
    <r>
      <rPr>
        <sz val="16"/>
        <rFont val="方正仿宋_GBK"/>
        <charset val="134"/>
      </rPr>
      <t>元，增加</t>
    </r>
    <r>
      <rPr>
        <sz val="16"/>
        <rFont val="Times New Roman"/>
        <charset val="134"/>
      </rPr>
      <t>10</t>
    </r>
    <r>
      <rPr>
        <sz val="16"/>
        <rFont val="方正仿宋_GBK"/>
        <charset val="134"/>
      </rPr>
      <t>户脱贫户生产收入。</t>
    </r>
  </si>
  <si>
    <r>
      <rPr>
        <sz val="16"/>
        <rFont val="方正仿宋_GBK"/>
        <charset val="134"/>
      </rPr>
      <t>打造贝母育苗基地</t>
    </r>
    <r>
      <rPr>
        <sz val="16"/>
        <rFont val="Times New Roman"/>
        <charset val="134"/>
      </rPr>
      <t>1</t>
    </r>
    <r>
      <rPr>
        <sz val="16"/>
        <rFont val="方正仿宋_GBK"/>
        <charset val="134"/>
      </rPr>
      <t>个，进一步激发群众脱贫致富内生动力，改善群众精神面貌，带动部分群众就业，增加收入。</t>
    </r>
  </si>
  <si>
    <r>
      <rPr>
        <sz val="16"/>
        <rFont val="方正仿宋_GBK"/>
        <charset val="134"/>
      </rPr>
      <t>打造贝母育苗基地</t>
    </r>
    <r>
      <rPr>
        <sz val="16"/>
        <rFont val="Times New Roman"/>
        <charset val="134"/>
      </rPr>
      <t>60</t>
    </r>
    <r>
      <rPr>
        <sz val="16"/>
        <rFont val="方正仿宋_GBK"/>
        <charset val="134"/>
      </rPr>
      <t>亩，使群众</t>
    </r>
    <r>
      <rPr>
        <sz val="16"/>
        <rFont val="Times New Roman"/>
        <charset val="134"/>
      </rPr>
      <t>41</t>
    </r>
    <r>
      <rPr>
        <sz val="16"/>
        <rFont val="方正仿宋_GBK"/>
        <charset val="134"/>
      </rPr>
      <t>户</t>
    </r>
    <r>
      <rPr>
        <sz val="16"/>
        <rFont val="Times New Roman"/>
        <charset val="134"/>
      </rPr>
      <t>136</t>
    </r>
    <r>
      <rPr>
        <sz val="16"/>
        <rFont val="方正仿宋_GBK"/>
        <charset val="134"/>
      </rPr>
      <t>人，其中脱贫户</t>
    </r>
    <r>
      <rPr>
        <sz val="16"/>
        <rFont val="Times New Roman"/>
        <charset val="134"/>
      </rPr>
      <t>7</t>
    </r>
    <r>
      <rPr>
        <sz val="16"/>
        <rFont val="方正仿宋_GBK"/>
        <charset val="134"/>
      </rPr>
      <t>户</t>
    </r>
    <r>
      <rPr>
        <sz val="16"/>
        <rFont val="Times New Roman"/>
        <charset val="134"/>
      </rPr>
      <t>28</t>
    </r>
    <r>
      <rPr>
        <sz val="16"/>
        <rFont val="方正仿宋_GBK"/>
        <charset val="134"/>
      </rPr>
      <t>人，监测户</t>
    </r>
    <r>
      <rPr>
        <sz val="16"/>
        <rFont val="Times New Roman"/>
        <charset val="134"/>
      </rPr>
      <t>1</t>
    </r>
    <r>
      <rPr>
        <sz val="16"/>
        <rFont val="方正仿宋_GBK"/>
        <charset val="134"/>
      </rPr>
      <t>户</t>
    </r>
    <r>
      <rPr>
        <sz val="16"/>
        <rFont val="Times New Roman"/>
        <charset val="134"/>
      </rPr>
      <t>5</t>
    </r>
    <r>
      <rPr>
        <sz val="16"/>
        <rFont val="方正仿宋_GBK"/>
        <charset val="134"/>
      </rPr>
      <t>人受益。</t>
    </r>
  </si>
  <si>
    <r>
      <rPr>
        <sz val="16"/>
        <rFont val="方正仿宋_GBK"/>
        <charset val="134"/>
      </rPr>
      <t>基础设施建设达标率</t>
    </r>
    <r>
      <rPr>
        <sz val="16"/>
        <rFont val="Times New Roman"/>
        <charset val="134"/>
      </rPr>
      <t>100%</t>
    </r>
    <r>
      <rPr>
        <sz val="16"/>
        <rFont val="方正仿宋_GBK"/>
        <charset val="134"/>
      </rPr>
      <t>，项目验收合格率</t>
    </r>
    <r>
      <rPr>
        <sz val="16"/>
        <rFont val="Times New Roman"/>
        <charset val="134"/>
      </rPr>
      <t>100%</t>
    </r>
  </si>
  <si>
    <r>
      <rPr>
        <sz val="16"/>
        <rFont val="方正仿宋_GBK"/>
        <charset val="134"/>
      </rPr>
      <t>建设贝母基地</t>
    </r>
    <r>
      <rPr>
        <sz val="16"/>
        <rFont val="Times New Roman"/>
        <charset val="134"/>
      </rPr>
      <t>1</t>
    </r>
    <r>
      <rPr>
        <sz val="16"/>
        <rFont val="方正仿宋_GBK"/>
        <charset val="134"/>
      </rPr>
      <t>个，项目总投资</t>
    </r>
    <r>
      <rPr>
        <sz val="16"/>
        <rFont val="Times New Roman"/>
        <charset val="134"/>
      </rPr>
      <t>≤100</t>
    </r>
    <r>
      <rPr>
        <sz val="16"/>
        <rFont val="方正仿宋_GBK"/>
        <charset val="134"/>
      </rPr>
      <t>万元</t>
    </r>
  </si>
  <si>
    <r>
      <rPr>
        <sz val="16"/>
        <rFont val="方正仿宋_GBK"/>
        <charset val="134"/>
      </rPr>
      <t>激发群众脱贫致富内生动力，增加农户收入，提高满意度。参与群众每户增加收入</t>
    </r>
    <r>
      <rPr>
        <sz val="16"/>
        <rFont val="Times New Roman"/>
        <charset val="134"/>
      </rPr>
      <t>≥3000</t>
    </r>
    <r>
      <rPr>
        <sz val="16"/>
        <rFont val="方正仿宋_GBK"/>
        <charset val="134"/>
      </rPr>
      <t>元。</t>
    </r>
  </si>
  <si>
    <r>
      <rPr>
        <sz val="16"/>
        <rFont val="方正仿宋_GBK"/>
        <charset val="134"/>
      </rPr>
      <t>带动群众</t>
    </r>
    <r>
      <rPr>
        <sz val="16"/>
        <rFont val="Times New Roman"/>
        <charset val="134"/>
      </rPr>
      <t>41</t>
    </r>
    <r>
      <rPr>
        <sz val="16"/>
        <rFont val="方正仿宋_GBK"/>
        <charset val="134"/>
      </rPr>
      <t>户</t>
    </r>
    <r>
      <rPr>
        <sz val="16"/>
        <rFont val="Times New Roman"/>
        <charset val="134"/>
      </rPr>
      <t>136</t>
    </r>
    <r>
      <rPr>
        <sz val="16"/>
        <rFont val="方正仿宋_GBK"/>
        <charset val="134"/>
      </rPr>
      <t>人就业</t>
    </r>
  </si>
  <si>
    <r>
      <rPr>
        <sz val="16"/>
        <rFont val="方正仿宋_GBK"/>
        <charset val="134"/>
      </rPr>
      <t>城口县</t>
    </r>
    <r>
      <rPr>
        <sz val="16"/>
        <rFont val="Times New Roman"/>
        <charset val="134"/>
      </rPr>
      <t>2024</t>
    </r>
    <r>
      <rPr>
        <sz val="16"/>
        <rFont val="方正仿宋_GBK"/>
        <charset val="134"/>
      </rPr>
      <t>年庙坝镇中药材育苗基地</t>
    </r>
  </si>
  <si>
    <r>
      <rPr>
        <sz val="16"/>
        <rFont val="方正仿宋_GBK"/>
        <charset val="134"/>
      </rPr>
      <t>建设中药材种苗选育基地</t>
    </r>
    <r>
      <rPr>
        <sz val="16"/>
        <rFont val="Times New Roman"/>
        <charset val="134"/>
      </rPr>
      <t>100</t>
    </r>
    <r>
      <rPr>
        <sz val="16"/>
        <rFont val="方正仿宋_GBK"/>
        <charset val="134"/>
      </rPr>
      <t>亩，开展独活、大黄等中药材良种选育及其相关设施设备建设。其中，建设独活种苗繁育基地</t>
    </r>
    <r>
      <rPr>
        <sz val="16"/>
        <rFont val="Times New Roman"/>
        <charset val="134"/>
      </rPr>
      <t>60</t>
    </r>
    <r>
      <rPr>
        <sz val="16"/>
        <rFont val="方正仿宋_GBK"/>
        <charset val="134"/>
      </rPr>
      <t>亩、大黄种苗繁育基地</t>
    </r>
    <r>
      <rPr>
        <sz val="16"/>
        <rFont val="Times New Roman"/>
        <charset val="134"/>
      </rPr>
      <t>40</t>
    </r>
    <r>
      <rPr>
        <sz val="16"/>
        <rFont val="方正仿宋_GBK"/>
        <charset val="134"/>
      </rPr>
      <t>亩等基础设施，购置繁育所需肥料、农药等灌溉设施。</t>
    </r>
    <r>
      <rPr>
        <sz val="16"/>
        <rFont val="Times New Roman"/>
        <charset val="134"/>
      </rPr>
      <t xml:space="preserve">
</t>
    </r>
  </si>
  <si>
    <t>庙坝镇罗江村</t>
  </si>
  <si>
    <r>
      <rPr>
        <sz val="16"/>
        <rFont val="方正仿宋_GBK"/>
        <charset val="134"/>
      </rPr>
      <t>项目实施可使村集体增收，同时带动当地务工农户人均增加收入</t>
    </r>
    <r>
      <rPr>
        <sz val="16"/>
        <rFont val="Times New Roman"/>
        <charset val="134"/>
      </rPr>
      <t>2000</t>
    </r>
    <r>
      <rPr>
        <sz val="16"/>
        <rFont val="方正仿宋_GBK"/>
        <charset val="134"/>
      </rPr>
      <t>元，产业发展可持续多年。</t>
    </r>
  </si>
  <si>
    <r>
      <rPr>
        <sz val="16"/>
        <rFont val="Times New Roman"/>
        <charset val="134"/>
      </rPr>
      <t>10</t>
    </r>
    <r>
      <rPr>
        <sz val="16"/>
        <rFont val="方正仿宋_GBK"/>
        <charset val="134"/>
      </rPr>
      <t>人参与前期项目确定会议、决议，</t>
    </r>
    <r>
      <rPr>
        <sz val="16"/>
        <rFont val="Times New Roman"/>
        <charset val="134"/>
      </rPr>
      <t>5</t>
    </r>
    <r>
      <rPr>
        <sz val="16"/>
        <rFont val="方正仿宋_GBK"/>
        <charset val="134"/>
      </rPr>
      <t>人参与入库项目的选择，</t>
    </r>
    <r>
      <rPr>
        <sz val="16"/>
        <rFont val="Times New Roman"/>
        <charset val="134"/>
      </rPr>
      <t>5</t>
    </r>
    <r>
      <rPr>
        <sz val="16"/>
        <rFont val="方正仿宋_GBK"/>
        <charset val="134"/>
      </rPr>
      <t>人参与项目实施过程中施工质量和资金使用的监督等。项目实施可带动农户</t>
    </r>
    <r>
      <rPr>
        <sz val="16"/>
        <rFont val="Times New Roman"/>
        <charset val="134"/>
      </rPr>
      <t>30</t>
    </r>
    <r>
      <rPr>
        <sz val="16"/>
        <rFont val="方正仿宋_GBK"/>
        <charset val="134"/>
      </rPr>
      <t>人务工，收入在</t>
    </r>
    <r>
      <rPr>
        <sz val="16"/>
        <rFont val="Times New Roman"/>
        <charset val="134"/>
      </rPr>
      <t>80—120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天。</t>
    </r>
  </si>
  <si>
    <r>
      <rPr>
        <sz val="16"/>
        <rFont val="方正仿宋_GBK"/>
        <charset val="134"/>
      </rPr>
      <t>预计</t>
    </r>
    <r>
      <rPr>
        <sz val="16"/>
        <rFont val="Times New Roman"/>
        <charset val="134"/>
      </rPr>
      <t>200</t>
    </r>
    <r>
      <rPr>
        <sz val="16"/>
        <rFont val="方正仿宋_GBK"/>
        <charset val="134"/>
      </rPr>
      <t>万</t>
    </r>
  </si>
  <si>
    <r>
      <rPr>
        <sz val="16"/>
        <rFont val="方正仿宋_GBK"/>
        <charset val="134"/>
      </rPr>
      <t>城口县</t>
    </r>
    <r>
      <rPr>
        <sz val="16"/>
        <rFont val="Times New Roman"/>
        <charset val="134"/>
      </rPr>
      <t>2024</t>
    </r>
    <r>
      <rPr>
        <sz val="16"/>
        <rFont val="方正仿宋_GBK"/>
        <charset val="134"/>
      </rPr>
      <t>年厚坪乡庙坪村石斛基地配套设施建设项目</t>
    </r>
  </si>
  <si>
    <r>
      <rPr>
        <sz val="16"/>
        <rFont val="Times New Roman"/>
        <charset val="134"/>
      </rPr>
      <t>1.</t>
    </r>
    <r>
      <rPr>
        <sz val="16"/>
        <rFont val="方正仿宋_GBK"/>
        <charset val="134"/>
      </rPr>
      <t>新建厚坪乡庙坪村</t>
    </r>
    <r>
      <rPr>
        <sz val="16"/>
        <rFont val="Times New Roman"/>
        <charset val="134"/>
      </rPr>
      <t>1</t>
    </r>
    <r>
      <rPr>
        <sz val="16"/>
        <rFont val="方正仿宋_GBK"/>
        <charset val="134"/>
      </rPr>
      <t>社和</t>
    </r>
    <r>
      <rPr>
        <sz val="16"/>
        <rFont val="Times New Roman"/>
        <charset val="134"/>
      </rPr>
      <t>2</t>
    </r>
    <r>
      <rPr>
        <sz val="16"/>
        <rFont val="方正仿宋_GBK"/>
        <charset val="134"/>
      </rPr>
      <t>社长为</t>
    </r>
    <r>
      <rPr>
        <sz val="16"/>
        <rFont val="Times New Roman"/>
        <charset val="134"/>
      </rPr>
      <t>0.9</t>
    </r>
    <r>
      <rPr>
        <sz val="16"/>
        <rFont val="方正仿宋_GBK"/>
        <charset val="134"/>
      </rPr>
      <t>公里，</t>
    </r>
    <r>
      <rPr>
        <sz val="16"/>
        <rFont val="Times New Roman"/>
        <charset val="134"/>
      </rPr>
      <t>1.2</t>
    </r>
    <r>
      <rPr>
        <sz val="16"/>
        <rFont val="方正仿宋_GBK"/>
        <charset val="134"/>
      </rPr>
      <t>米宽的生产步道；</t>
    </r>
    <r>
      <rPr>
        <sz val="16"/>
        <rFont val="Times New Roman"/>
        <charset val="134"/>
      </rPr>
      <t>2.</t>
    </r>
    <r>
      <rPr>
        <sz val="16"/>
        <rFont val="方正仿宋_GBK"/>
        <charset val="134"/>
      </rPr>
      <t>安装</t>
    </r>
    <r>
      <rPr>
        <sz val="16"/>
        <rFont val="Times New Roman"/>
        <charset val="134"/>
      </rPr>
      <t>1.8</t>
    </r>
    <r>
      <rPr>
        <sz val="16"/>
        <rFont val="方正仿宋_GBK"/>
        <charset val="134"/>
      </rPr>
      <t>米高，</t>
    </r>
    <r>
      <rPr>
        <sz val="16"/>
        <rFont val="Times New Roman"/>
        <charset val="134"/>
      </rPr>
      <t>7500</t>
    </r>
    <r>
      <rPr>
        <sz val="16"/>
        <rFont val="方正仿宋_GBK"/>
        <charset val="134"/>
      </rPr>
      <t>米长的临边防护围网；</t>
    </r>
    <r>
      <rPr>
        <sz val="16"/>
        <rFont val="Times New Roman"/>
        <charset val="134"/>
      </rPr>
      <t>3.</t>
    </r>
    <r>
      <rPr>
        <sz val="16"/>
        <rFont val="方正仿宋_GBK"/>
        <charset val="134"/>
      </rPr>
      <t>安装长</t>
    </r>
    <r>
      <rPr>
        <sz val="16"/>
        <rFont val="Times New Roman"/>
        <charset val="134"/>
      </rPr>
      <t>1000</t>
    </r>
    <r>
      <rPr>
        <sz val="16"/>
        <rFont val="方正仿宋_GBK"/>
        <charset val="134"/>
      </rPr>
      <t>米，</t>
    </r>
    <r>
      <rPr>
        <sz val="16"/>
        <rFont val="Times New Roman"/>
        <charset val="134"/>
      </rPr>
      <t>PEdn50</t>
    </r>
    <r>
      <rPr>
        <sz val="16"/>
        <rFont val="方正仿宋_GBK"/>
        <charset val="134"/>
      </rPr>
      <t>的喷淋主管道及配件，长</t>
    </r>
    <r>
      <rPr>
        <sz val="16"/>
        <rFont val="Times New Roman"/>
        <charset val="134"/>
      </rPr>
      <t>3000</t>
    </r>
    <r>
      <rPr>
        <sz val="16"/>
        <rFont val="方正仿宋_GBK"/>
        <charset val="134"/>
      </rPr>
      <t>米，</t>
    </r>
    <r>
      <rPr>
        <sz val="16"/>
        <rFont val="Times New Roman"/>
        <charset val="134"/>
      </rPr>
      <t>PEdn32</t>
    </r>
    <r>
      <rPr>
        <sz val="16"/>
        <rFont val="方正仿宋_GBK"/>
        <charset val="134"/>
      </rPr>
      <t>为淋支管道及配件（根据实际安装难易程度来定）；</t>
    </r>
    <r>
      <rPr>
        <sz val="16"/>
        <rFont val="Times New Roman"/>
        <charset val="134"/>
      </rPr>
      <t>4.</t>
    </r>
    <r>
      <rPr>
        <sz val="16"/>
        <rFont val="方正仿宋_GBK"/>
        <charset val="134"/>
      </rPr>
      <t>蓄水装置</t>
    </r>
    <r>
      <rPr>
        <sz val="16"/>
        <rFont val="Times New Roman"/>
        <charset val="134"/>
      </rPr>
      <t>2</t>
    </r>
    <r>
      <rPr>
        <sz val="16"/>
        <rFont val="方正仿宋_GBK"/>
        <charset val="134"/>
      </rPr>
      <t>套。</t>
    </r>
  </si>
  <si>
    <r>
      <rPr>
        <sz val="16"/>
        <rFont val="方正仿宋_GBK"/>
        <charset val="134"/>
      </rPr>
      <t>厚坪乡庙坪</t>
    </r>
    <r>
      <rPr>
        <sz val="16"/>
        <rFont val="Times New Roman"/>
        <charset val="134"/>
      </rPr>
      <t>1</t>
    </r>
    <r>
      <rPr>
        <sz val="16"/>
        <rFont val="方正仿宋_GBK"/>
        <charset val="134"/>
      </rPr>
      <t>社、</t>
    </r>
    <r>
      <rPr>
        <sz val="16"/>
        <rFont val="Times New Roman"/>
        <charset val="134"/>
      </rPr>
      <t>2</t>
    </r>
    <r>
      <rPr>
        <sz val="16"/>
        <rFont val="方正仿宋_GBK"/>
        <charset val="134"/>
      </rPr>
      <t>社和</t>
    </r>
    <r>
      <rPr>
        <sz val="16"/>
        <rFont val="Times New Roman"/>
        <charset val="134"/>
      </rPr>
      <t>4</t>
    </r>
    <r>
      <rPr>
        <sz val="16"/>
        <rFont val="方正仿宋_GBK"/>
        <charset val="134"/>
      </rPr>
      <t>社</t>
    </r>
  </si>
  <si>
    <r>
      <rPr>
        <sz val="16"/>
        <rFont val="方正仿宋_GBK"/>
        <charset val="134"/>
      </rPr>
      <t>通过项目实施，可完善石斛野外仿生栽植基地的配套设施建，实现产、学、研一体化；带动周边群众稳定就业岗位</t>
    </r>
    <r>
      <rPr>
        <sz val="16"/>
        <rFont val="Times New Roman"/>
        <charset val="134"/>
      </rPr>
      <t>12</t>
    </r>
    <r>
      <rPr>
        <sz val="16"/>
        <rFont val="方正仿宋_GBK"/>
        <charset val="134"/>
      </rPr>
      <t>个，灵活就业</t>
    </r>
    <r>
      <rPr>
        <sz val="16"/>
        <rFont val="Times New Roman"/>
        <charset val="134"/>
      </rPr>
      <t>1000</t>
    </r>
    <r>
      <rPr>
        <sz val="16"/>
        <rFont val="方正仿宋_GBK"/>
        <charset val="134"/>
      </rPr>
      <t>余人次。其中脱贫户</t>
    </r>
    <r>
      <rPr>
        <sz val="16"/>
        <rFont val="Times New Roman"/>
        <charset val="134"/>
      </rPr>
      <t>95</t>
    </r>
    <r>
      <rPr>
        <sz val="16"/>
        <rFont val="方正仿宋_GBK"/>
        <charset val="134"/>
      </rPr>
      <t>人，监测</t>
    </r>
    <r>
      <rPr>
        <sz val="16"/>
        <rFont val="Times New Roman"/>
        <charset val="134"/>
      </rPr>
      <t>4</t>
    </r>
    <r>
      <rPr>
        <sz val="16"/>
        <rFont val="方正仿宋_GBK"/>
        <charset val="134"/>
      </rPr>
      <t>人。</t>
    </r>
  </si>
  <si>
    <r>
      <rPr>
        <sz val="16"/>
        <rFont val="方正仿宋_GBK"/>
        <charset val="134"/>
      </rPr>
      <t>一、群众参与：</t>
    </r>
    <r>
      <rPr>
        <sz val="16"/>
        <rFont val="Times New Roman"/>
        <charset val="134"/>
      </rPr>
      <t>313</t>
    </r>
    <r>
      <rPr>
        <sz val="16"/>
        <rFont val="方正仿宋_GBK"/>
        <charset val="134"/>
      </rPr>
      <t>人参与前期项目的确定会议、决议，</t>
    </r>
    <r>
      <rPr>
        <sz val="16"/>
        <rFont val="Times New Roman"/>
        <charset val="134"/>
      </rPr>
      <t>49</t>
    </r>
    <r>
      <rPr>
        <sz val="16"/>
        <rFont val="方正仿宋_GBK"/>
        <charset val="134"/>
      </rPr>
      <t>人参与项目入库的选择，</t>
    </r>
    <r>
      <rPr>
        <sz val="16"/>
        <rFont val="Times New Roman"/>
        <charset val="134"/>
      </rPr>
      <t>158</t>
    </r>
    <r>
      <rPr>
        <sz val="16"/>
        <rFont val="方正仿宋_GBK"/>
        <charset val="134"/>
      </rPr>
      <t>人参与项目实施过程中的质量和资金使用监督等。</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增加稳定就业</t>
    </r>
    <r>
      <rPr>
        <sz val="16"/>
        <rFont val="Times New Roman"/>
        <charset val="134"/>
      </rPr>
      <t>12</t>
    </r>
    <r>
      <rPr>
        <sz val="16"/>
        <rFont val="方正仿宋_GBK"/>
        <charset val="134"/>
      </rPr>
      <t>人务工收入约</t>
    </r>
    <r>
      <rPr>
        <sz val="16"/>
        <rFont val="Times New Roman"/>
        <charset val="134"/>
      </rPr>
      <t>25000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年，灵活就业群众收入约</t>
    </r>
    <r>
      <rPr>
        <sz val="16"/>
        <rFont val="Times New Roman"/>
        <charset val="134"/>
      </rPr>
      <t>100</t>
    </r>
    <r>
      <rPr>
        <sz val="16"/>
        <rFont val="方正仿宋_GBK"/>
        <charset val="134"/>
      </rPr>
      <t>余元</t>
    </r>
    <r>
      <rPr>
        <sz val="16"/>
        <rFont val="Times New Roman"/>
        <charset val="134"/>
      </rPr>
      <t>/</t>
    </r>
    <r>
      <rPr>
        <sz val="16"/>
        <rFont val="方正仿宋_GBK"/>
        <charset val="134"/>
      </rPr>
      <t>人</t>
    </r>
    <r>
      <rPr>
        <sz val="16"/>
        <rFont val="Times New Roman"/>
        <charset val="134"/>
      </rPr>
      <t>•</t>
    </r>
    <r>
      <rPr>
        <sz val="16"/>
        <rFont val="方正仿宋_GBK"/>
        <charset val="134"/>
      </rPr>
      <t>次。</t>
    </r>
    <r>
      <rPr>
        <sz val="16"/>
        <rFont val="Times New Roman"/>
        <charset val="134"/>
      </rPr>
      <t>2.</t>
    </r>
    <r>
      <rPr>
        <sz val="16"/>
        <rFont val="方正仿宋_GBK"/>
        <charset val="134"/>
      </rPr>
      <t>增加村集体经济收入</t>
    </r>
    <r>
      <rPr>
        <sz val="16"/>
        <rFont val="Times New Roman"/>
        <charset val="134"/>
      </rPr>
      <t>2</t>
    </r>
    <r>
      <rPr>
        <sz val="16"/>
        <rFont val="方正仿宋_GBK"/>
        <charset val="134"/>
      </rPr>
      <t>万元，实现入股分红约</t>
    </r>
    <r>
      <rPr>
        <sz val="16"/>
        <rFont val="Times New Roman"/>
        <charset val="134"/>
      </rPr>
      <t>50</t>
    </r>
    <r>
      <rPr>
        <sz val="16"/>
        <rFont val="方正仿宋_GBK"/>
        <charset val="134"/>
      </rPr>
      <t>元</t>
    </r>
    <r>
      <rPr>
        <sz val="16"/>
        <rFont val="Times New Roman"/>
        <charset val="134"/>
      </rPr>
      <t>/</t>
    </r>
    <r>
      <rPr>
        <sz val="16"/>
        <rFont val="方正仿宋_GBK"/>
        <charset val="134"/>
      </rPr>
      <t>人。</t>
    </r>
    <r>
      <rPr>
        <sz val="16"/>
        <rFont val="Times New Roman"/>
        <charset val="134"/>
      </rPr>
      <t>3.</t>
    </r>
    <r>
      <rPr>
        <sz val="16"/>
        <rFont val="方正仿宋_GBK"/>
        <charset val="134"/>
      </rPr>
      <t>流转庙坪村土地</t>
    </r>
    <r>
      <rPr>
        <sz val="16"/>
        <rFont val="Times New Roman"/>
        <charset val="134"/>
      </rPr>
      <t>26</t>
    </r>
    <r>
      <rPr>
        <sz val="16"/>
        <rFont val="方正仿宋_GBK"/>
        <charset val="134"/>
      </rPr>
      <t>亩，租金</t>
    </r>
    <r>
      <rPr>
        <sz val="16"/>
        <rFont val="Times New Roman"/>
        <charset val="134"/>
      </rPr>
      <t>18165</t>
    </r>
    <r>
      <rPr>
        <sz val="16"/>
        <rFont val="方正仿宋_GBK"/>
        <charset val="134"/>
      </rPr>
      <t>元</t>
    </r>
    <r>
      <rPr>
        <sz val="16"/>
        <rFont val="Times New Roman"/>
        <charset val="134"/>
      </rPr>
      <t>/</t>
    </r>
    <r>
      <rPr>
        <sz val="16"/>
        <rFont val="方正仿宋_GBK"/>
        <charset val="134"/>
      </rPr>
      <t>年；租赁林地</t>
    </r>
    <r>
      <rPr>
        <sz val="16"/>
        <rFont val="Times New Roman"/>
        <charset val="134"/>
      </rPr>
      <t>2169.7</t>
    </r>
    <r>
      <rPr>
        <sz val="16"/>
        <rFont val="方正仿宋_GBK"/>
        <charset val="134"/>
      </rPr>
      <t>亩，租金以实际为准（仿野生栽植使用部分</t>
    </r>
    <r>
      <rPr>
        <sz val="16"/>
        <rFont val="Times New Roman"/>
        <charset val="134"/>
      </rPr>
      <t>50</t>
    </r>
    <r>
      <rPr>
        <sz val="16"/>
        <rFont val="方正仿宋_GBK"/>
        <charset val="134"/>
      </rPr>
      <t>元</t>
    </r>
    <r>
      <rPr>
        <sz val="16"/>
        <rFont val="Times New Roman"/>
        <charset val="134"/>
      </rPr>
      <t>/</t>
    </r>
    <r>
      <rPr>
        <sz val="16"/>
        <rFont val="方正仿宋_GBK"/>
        <charset val="134"/>
      </rPr>
      <t>亩，其余</t>
    </r>
    <r>
      <rPr>
        <sz val="16"/>
        <rFont val="Times New Roman"/>
        <charset val="134"/>
      </rPr>
      <t>10</t>
    </r>
    <r>
      <rPr>
        <sz val="16"/>
        <rFont val="方正仿宋_GBK"/>
        <charset val="134"/>
      </rPr>
      <t>元</t>
    </r>
    <r>
      <rPr>
        <sz val="16"/>
        <rFont val="Times New Roman"/>
        <charset val="134"/>
      </rPr>
      <t>/</t>
    </r>
    <r>
      <rPr>
        <sz val="16"/>
        <rFont val="方正仿宋_GBK"/>
        <charset val="134"/>
      </rPr>
      <t>亩）。</t>
    </r>
  </si>
  <si>
    <r>
      <rPr>
        <sz val="16"/>
        <rFont val="方正仿宋_GBK"/>
        <charset val="134"/>
      </rPr>
      <t>增加村集体经济收入</t>
    </r>
    <r>
      <rPr>
        <sz val="16"/>
        <rFont val="Times New Roman"/>
        <charset val="134"/>
      </rPr>
      <t>2</t>
    </r>
    <r>
      <rPr>
        <sz val="16"/>
        <rFont val="方正仿宋_GBK"/>
        <charset val="134"/>
      </rPr>
      <t>万元，带动周边群众稳定就业</t>
    </r>
    <r>
      <rPr>
        <sz val="16"/>
        <rFont val="Times New Roman"/>
        <charset val="134"/>
      </rPr>
      <t>12</t>
    </r>
    <r>
      <rPr>
        <sz val="16"/>
        <rFont val="方正仿宋_GBK"/>
        <charset val="134"/>
      </rPr>
      <t>人，灵活就业</t>
    </r>
    <r>
      <rPr>
        <sz val="16"/>
        <rFont val="Times New Roman"/>
        <charset val="134"/>
      </rPr>
      <t>1000</t>
    </r>
    <r>
      <rPr>
        <sz val="16"/>
        <rFont val="方正仿宋_GBK"/>
        <charset val="134"/>
      </rPr>
      <t>人次，租赁林地</t>
    </r>
    <r>
      <rPr>
        <sz val="16"/>
        <rFont val="Times New Roman"/>
        <charset val="134"/>
      </rPr>
      <t>2000</t>
    </r>
    <r>
      <rPr>
        <sz val="16"/>
        <rFont val="方正仿宋_GBK"/>
        <charset val="134"/>
      </rPr>
      <t>余亩，增加群众收入。</t>
    </r>
  </si>
  <si>
    <r>
      <rPr>
        <sz val="16"/>
        <rFont val="Times New Roman"/>
        <charset val="134"/>
      </rPr>
      <t>1.</t>
    </r>
    <r>
      <rPr>
        <sz val="16"/>
        <rFont val="方正仿宋_GBK"/>
        <charset val="134"/>
      </rPr>
      <t>带动周边稳定就业人数好人灵活就业人数</t>
    </r>
    <r>
      <rPr>
        <sz val="16"/>
        <rFont val="Times New Roman"/>
        <charset val="134"/>
      </rPr>
      <t>≥1000</t>
    </r>
    <r>
      <rPr>
        <sz val="16"/>
        <rFont val="方正仿宋_GBK"/>
        <charset val="134"/>
      </rPr>
      <t>人，</t>
    </r>
    <r>
      <rPr>
        <sz val="16"/>
        <rFont val="Times New Roman"/>
        <charset val="134"/>
      </rPr>
      <t>2.</t>
    </r>
    <r>
      <rPr>
        <sz val="16"/>
        <rFont val="方正仿宋_GBK"/>
        <charset val="134"/>
      </rPr>
      <t>实现土地租赁和林地租赁</t>
    </r>
    <r>
      <rPr>
        <sz val="16"/>
        <rFont val="Times New Roman"/>
        <charset val="134"/>
      </rPr>
      <t>≥2200</t>
    </r>
    <r>
      <rPr>
        <sz val="16"/>
        <rFont val="方正仿宋_GBK"/>
        <charset val="134"/>
      </rPr>
      <t>亩</t>
    </r>
  </si>
  <si>
    <r>
      <rPr>
        <sz val="16"/>
        <rFont val="Times New Roman"/>
        <charset val="134"/>
      </rPr>
      <t>1.</t>
    </r>
    <r>
      <rPr>
        <sz val="16"/>
        <rFont val="方正仿宋_GBK"/>
        <charset val="134"/>
      </rPr>
      <t>受益人口数</t>
    </r>
    <r>
      <rPr>
        <sz val="16"/>
        <rFont val="Times New Roman"/>
        <charset val="134"/>
      </rPr>
      <t>≥1000</t>
    </r>
    <r>
      <rPr>
        <sz val="16"/>
        <rFont val="方正仿宋_GBK"/>
        <charset val="134"/>
      </rPr>
      <t>人；</t>
    </r>
    <r>
      <rPr>
        <sz val="16"/>
        <rFont val="Times New Roman"/>
        <charset val="134"/>
      </rPr>
      <t>2.</t>
    </r>
    <r>
      <rPr>
        <sz val="16"/>
        <rFont val="方正仿宋_GBK"/>
        <charset val="134"/>
      </rPr>
      <t>受益脱贫户和监测户</t>
    </r>
    <r>
      <rPr>
        <sz val="16"/>
        <rFont val="Times New Roman"/>
        <charset val="134"/>
      </rPr>
      <t>≥99</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</si>
  <si>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年高燕镇黄连种苗繁育基地配套设施建设项目</t>
    </r>
  </si>
  <si>
    <r>
      <rPr>
        <sz val="16"/>
        <rFont val="方正仿宋_GBK"/>
        <charset val="134"/>
      </rPr>
      <t>建设</t>
    </r>
    <r>
      <rPr>
        <sz val="16"/>
        <rFont val="Times New Roman"/>
        <charset val="134"/>
      </rPr>
      <t>400</t>
    </r>
    <r>
      <rPr>
        <sz val="16"/>
        <rFont val="方正仿宋_GBK"/>
        <charset val="134"/>
      </rPr>
      <t>亩黄连种植培育基地配套设施：有机肥料生产设施</t>
    </r>
    <r>
      <rPr>
        <sz val="16"/>
        <rFont val="Times New Roman"/>
        <charset val="134"/>
      </rPr>
      <t>4</t>
    </r>
    <r>
      <rPr>
        <sz val="16"/>
        <rFont val="方正仿宋_GBK"/>
        <charset val="134"/>
      </rPr>
      <t>个，约</t>
    </r>
    <r>
      <rPr>
        <sz val="16"/>
        <rFont val="Times New Roman"/>
        <charset val="134"/>
      </rPr>
      <t>800</t>
    </r>
    <r>
      <rPr>
        <sz val="16"/>
        <rFont val="方正仿宋_GBK"/>
        <charset val="134"/>
      </rPr>
      <t>立方；发酵床</t>
    </r>
    <r>
      <rPr>
        <sz val="16"/>
        <rFont val="Times New Roman"/>
        <charset val="134"/>
      </rPr>
      <t>200</t>
    </r>
    <r>
      <rPr>
        <sz val="16"/>
        <rFont val="方正仿宋_GBK"/>
        <charset val="134"/>
      </rPr>
      <t>平方，干湿分离机</t>
    </r>
    <r>
      <rPr>
        <sz val="16"/>
        <rFont val="Times New Roman"/>
        <charset val="134"/>
      </rPr>
      <t>1</t>
    </r>
    <r>
      <rPr>
        <sz val="16"/>
        <rFont val="方正仿宋_GBK"/>
        <charset val="134"/>
      </rPr>
      <t>台等配套设施。</t>
    </r>
  </si>
  <si>
    <t>高燕镇红军村</t>
  </si>
  <si>
    <r>
      <rPr>
        <sz val="16"/>
        <rFont val="方正仿宋_GBK"/>
        <charset val="134"/>
      </rPr>
      <t>建设黄连种苗繁育基地配套设施：有机肥料生产设施</t>
    </r>
    <r>
      <rPr>
        <sz val="16"/>
        <rFont val="Times New Roman"/>
        <charset val="134"/>
      </rPr>
      <t>4</t>
    </r>
    <r>
      <rPr>
        <sz val="16"/>
        <rFont val="方正仿宋_GBK"/>
        <charset val="134"/>
      </rPr>
      <t>个，约</t>
    </r>
    <r>
      <rPr>
        <sz val="16"/>
        <rFont val="Times New Roman"/>
        <charset val="134"/>
      </rPr>
      <t>800</t>
    </r>
    <r>
      <rPr>
        <sz val="16"/>
        <rFont val="方正仿宋_GBK"/>
        <charset val="134"/>
      </rPr>
      <t>立方；发酵床</t>
    </r>
    <r>
      <rPr>
        <sz val="16"/>
        <rFont val="Times New Roman"/>
        <charset val="134"/>
      </rPr>
      <t>200</t>
    </r>
    <r>
      <rPr>
        <sz val="16"/>
        <rFont val="方正仿宋_GBK"/>
        <charset val="134"/>
      </rPr>
      <t>平方，干湿分离机</t>
    </r>
    <r>
      <rPr>
        <sz val="16"/>
        <rFont val="Times New Roman"/>
        <charset val="134"/>
      </rPr>
      <t>1</t>
    </r>
    <r>
      <rPr>
        <sz val="16"/>
        <rFont val="方正仿宋_GBK"/>
        <charset val="134"/>
      </rPr>
      <t>台等配套设施。</t>
    </r>
  </si>
  <si>
    <r>
      <rPr>
        <sz val="16"/>
        <rFont val="Times New Roman"/>
        <charset val="134"/>
      </rPr>
      <t>1.</t>
    </r>
    <r>
      <rPr>
        <sz val="16"/>
        <rFont val="方正仿宋_GBK"/>
        <charset val="134"/>
      </rPr>
      <t>群众参与：</t>
    </r>
    <r>
      <rPr>
        <sz val="16"/>
        <rFont val="Times New Roman"/>
        <charset val="134"/>
      </rPr>
      <t>11</t>
    </r>
    <r>
      <rPr>
        <sz val="16"/>
        <rFont val="方正仿宋_GBK"/>
        <charset val="134"/>
      </rPr>
      <t>人参与前期项目确定会议、决议，</t>
    </r>
    <r>
      <rPr>
        <sz val="16"/>
        <rFont val="Times New Roman"/>
        <charset val="134"/>
      </rPr>
      <t>11</t>
    </r>
    <r>
      <rPr>
        <sz val="16"/>
        <rFont val="方正仿宋_GBK"/>
        <charset val="134"/>
      </rPr>
      <t>人参与入库项目的选择。</t>
    </r>
    <r>
      <rPr>
        <sz val="16"/>
        <rFont val="Times New Roman"/>
        <charset val="134"/>
      </rPr>
      <t xml:space="preserve">
2.</t>
    </r>
    <r>
      <rPr>
        <sz val="16"/>
        <rFont val="方正仿宋_GBK"/>
        <charset val="134"/>
      </rPr>
      <t>利益联结机制：通过建设黄连种苗繁育基地配套设施，推动红军村林下产业经济发展，带动群众</t>
    </r>
    <r>
      <rPr>
        <sz val="16"/>
        <rFont val="Times New Roman"/>
        <charset val="134"/>
      </rPr>
      <t>20</t>
    </r>
    <r>
      <rPr>
        <sz val="16"/>
        <rFont val="方正仿宋_GBK"/>
        <charset val="134"/>
      </rPr>
      <t>人务工增收。</t>
    </r>
  </si>
  <si>
    <r>
      <rPr>
        <sz val="16"/>
        <rFont val="方正仿宋_GBK"/>
        <charset val="134"/>
      </rPr>
      <t>有机肥料生产设施</t>
    </r>
    <r>
      <rPr>
        <sz val="16"/>
        <rFont val="Times New Roman"/>
        <charset val="134"/>
      </rPr>
      <t>4</t>
    </r>
    <r>
      <rPr>
        <sz val="16"/>
        <rFont val="方正仿宋_GBK"/>
        <charset val="134"/>
      </rPr>
      <t>个，约</t>
    </r>
    <r>
      <rPr>
        <sz val="16"/>
        <rFont val="Times New Roman"/>
        <charset val="134"/>
      </rPr>
      <t>800</t>
    </r>
    <r>
      <rPr>
        <sz val="16"/>
        <rFont val="方正仿宋_GBK"/>
        <charset val="134"/>
      </rPr>
      <t>立方；发酵床</t>
    </r>
    <r>
      <rPr>
        <sz val="16"/>
        <rFont val="Times New Roman"/>
        <charset val="134"/>
      </rPr>
      <t>200</t>
    </r>
    <r>
      <rPr>
        <sz val="16"/>
        <rFont val="方正仿宋_GBK"/>
        <charset val="134"/>
      </rPr>
      <t>平方，干湿分离机</t>
    </r>
    <r>
      <rPr>
        <sz val="16"/>
        <rFont val="Times New Roman"/>
        <charset val="134"/>
      </rPr>
      <t>1</t>
    </r>
    <r>
      <rPr>
        <sz val="16"/>
        <rFont val="方正仿宋_GBK"/>
        <charset val="134"/>
      </rPr>
      <t>台等配套设施。</t>
    </r>
  </si>
  <si>
    <r>
      <rPr>
        <sz val="16"/>
        <rFont val="方正仿宋_GBK"/>
        <charset val="134"/>
      </rPr>
      <t>推动红军村林下产业经济发展，带动群众</t>
    </r>
    <r>
      <rPr>
        <sz val="16"/>
        <rFont val="Times New Roman"/>
        <charset val="134"/>
      </rPr>
      <t>20</t>
    </r>
    <r>
      <rPr>
        <sz val="16"/>
        <rFont val="方正仿宋_GBK"/>
        <charset val="134"/>
      </rPr>
      <t>人务工增收。</t>
    </r>
  </si>
  <si>
    <t>建设基础设施属于集体所有，企业进行经营与集体分红。</t>
  </si>
  <si>
    <r>
      <rPr>
        <sz val="16"/>
        <rFont val="方正仿宋_GBK"/>
        <charset val="134"/>
      </rPr>
      <t>城口县</t>
    </r>
    <r>
      <rPr>
        <sz val="16"/>
        <rFont val="Times New Roman"/>
        <charset val="134"/>
      </rPr>
      <t>2024</t>
    </r>
    <r>
      <rPr>
        <sz val="16"/>
        <rFont val="方正仿宋_GBK"/>
        <charset val="134"/>
      </rPr>
      <t>年治平乡天麻菌种生产车间建设项目</t>
    </r>
  </si>
  <si>
    <r>
      <rPr>
        <sz val="16"/>
        <rFont val="方正仿宋_GBK"/>
        <charset val="134"/>
      </rPr>
      <t>建设占地面积</t>
    </r>
    <r>
      <rPr>
        <sz val="16"/>
        <rFont val="Times New Roman"/>
        <charset val="134"/>
      </rPr>
      <t>4</t>
    </r>
    <r>
      <rPr>
        <sz val="16"/>
        <rFont val="方正仿宋_GBK"/>
        <charset val="134"/>
      </rPr>
      <t>亩的菌种车间，建设菌种生产、灭菌、接菌、培养室等车间，购置相应的生产设备、灭菌设备、接菌设备、运输设备等，建设完成后引进市场主体联合经营，年产</t>
    </r>
    <r>
      <rPr>
        <sz val="16"/>
        <rFont val="Times New Roman"/>
        <charset val="134"/>
      </rPr>
      <t>100</t>
    </r>
    <r>
      <rPr>
        <sz val="16"/>
        <rFont val="方正仿宋_GBK"/>
        <charset val="134"/>
      </rPr>
      <t>万瓶（袋）菌种规模。</t>
    </r>
  </si>
  <si>
    <r>
      <rPr>
        <sz val="16"/>
        <rFont val="方正仿宋_GBK"/>
        <charset val="134"/>
      </rPr>
      <t>岩湾村</t>
    </r>
    <r>
      <rPr>
        <sz val="16"/>
        <rFont val="Times New Roman"/>
        <charset val="134"/>
      </rPr>
      <t>6</t>
    </r>
    <r>
      <rPr>
        <sz val="16"/>
        <rFont val="方正仿宋_GBK"/>
        <charset val="134"/>
      </rPr>
      <t>社</t>
    </r>
  </si>
  <si>
    <r>
      <rPr>
        <sz val="16"/>
        <rFont val="方正仿宋_GBK"/>
        <charset val="134"/>
      </rPr>
      <t>建设密环菌厂，配备必要的设施设备，年产密环菌</t>
    </r>
    <r>
      <rPr>
        <sz val="16"/>
        <rFont val="Times New Roman"/>
        <charset val="134"/>
      </rPr>
      <t>100</t>
    </r>
    <r>
      <rPr>
        <sz val="16"/>
        <rFont val="方正仿宋_GBK"/>
        <charset val="134"/>
      </rPr>
      <t>万瓶（袋）。可带动</t>
    </r>
    <r>
      <rPr>
        <sz val="16"/>
        <rFont val="Times New Roman"/>
        <charset val="134"/>
      </rPr>
      <t>30</t>
    </r>
    <r>
      <rPr>
        <sz val="16"/>
        <rFont val="方正仿宋_GBK"/>
        <charset val="134"/>
      </rPr>
      <t>余人务工，年人均增收</t>
    </r>
    <r>
      <rPr>
        <sz val="16"/>
        <rFont val="Times New Roman"/>
        <charset val="134"/>
      </rPr>
      <t>2000</t>
    </r>
    <r>
      <rPr>
        <sz val="16"/>
        <rFont val="方正仿宋_GBK"/>
        <charset val="134"/>
      </rPr>
      <t>元，推动治平林下种植产业发展。</t>
    </r>
  </si>
  <si>
    <r>
      <rPr>
        <sz val="16"/>
        <rFont val="方正仿宋_GBK"/>
        <charset val="134"/>
      </rPr>
      <t>一、群众参与：</t>
    </r>
    <r>
      <rPr>
        <sz val="16"/>
        <rFont val="Times New Roman"/>
        <charset val="134"/>
      </rPr>
      <t>30</t>
    </r>
    <r>
      <rPr>
        <sz val="16"/>
        <rFont val="方正仿宋_GBK"/>
        <charset val="134"/>
      </rPr>
      <t>余人参与前期项目确定会议、决议，</t>
    </r>
    <r>
      <rPr>
        <sz val="16"/>
        <rFont val="Times New Roman"/>
        <charset val="134"/>
      </rPr>
      <t>30</t>
    </r>
    <r>
      <rPr>
        <sz val="16"/>
        <rFont val="方正仿宋_GBK"/>
        <charset val="134"/>
      </rPr>
      <t>余人参与入库项目的选择，</t>
    </r>
    <r>
      <rPr>
        <sz val="16"/>
        <rFont val="Times New Roman"/>
        <charset val="134"/>
      </rPr>
      <t>150</t>
    </r>
    <r>
      <rPr>
        <sz val="16"/>
        <rFont val="方正仿宋_GBK"/>
        <charset val="134"/>
      </rPr>
      <t>余人参与项目实施过程中施工质量和资金使用的监督等。</t>
    </r>
    <r>
      <rPr>
        <sz val="16"/>
        <rFont val="Times New Roman"/>
        <charset val="134"/>
      </rPr>
      <t xml:space="preserve">        </t>
    </r>
    <r>
      <rPr>
        <sz val="16"/>
        <rFont val="方正仿宋_GBK"/>
        <charset val="134"/>
      </rPr>
      <t>二、利益联结机制：提供就业岗位</t>
    </r>
    <r>
      <rPr>
        <sz val="16"/>
        <rFont val="Times New Roman"/>
        <charset val="134"/>
      </rPr>
      <t>20</t>
    </r>
    <r>
      <rPr>
        <sz val="16"/>
        <rFont val="方正仿宋_GBK"/>
        <charset val="134"/>
      </rPr>
      <t>个，户均增加收入</t>
    </r>
    <r>
      <rPr>
        <sz val="16"/>
        <rFont val="Times New Roman"/>
        <charset val="134"/>
      </rPr>
      <t>2000</t>
    </r>
    <r>
      <rPr>
        <sz val="16"/>
        <rFont val="方正仿宋_GBK"/>
        <charset val="134"/>
      </rPr>
      <t>元</t>
    </r>
    <r>
      <rPr>
        <sz val="16"/>
        <rFont val="Times New Roman"/>
        <charset val="134"/>
      </rPr>
      <t>/</t>
    </r>
    <r>
      <rPr>
        <sz val="16"/>
        <rFont val="方正仿宋_GBK"/>
        <charset val="134"/>
      </rPr>
      <t>年。</t>
    </r>
  </si>
  <si>
    <r>
      <rPr>
        <sz val="16"/>
        <rFont val="Times New Roman"/>
        <charset val="134"/>
      </rPr>
      <t>1.</t>
    </r>
    <r>
      <rPr>
        <sz val="16"/>
        <rFont val="方正仿宋_GBK"/>
        <charset val="134"/>
      </rPr>
      <t>实现年产密环菌</t>
    </r>
    <r>
      <rPr>
        <sz val="16"/>
        <rFont val="Times New Roman"/>
        <charset val="134"/>
      </rPr>
      <t>100</t>
    </r>
    <r>
      <rPr>
        <sz val="16"/>
        <rFont val="方正仿宋_GBK"/>
        <charset val="134"/>
      </rPr>
      <t>万瓶（袋）。</t>
    </r>
    <r>
      <rPr>
        <sz val="16"/>
        <rFont val="Times New Roman"/>
        <charset val="134"/>
      </rPr>
      <t xml:space="preserve">
</t>
    </r>
  </si>
  <si>
    <r>
      <rPr>
        <sz val="16"/>
        <rFont val="方正仿宋_GBK"/>
        <charset val="134"/>
      </rPr>
      <t>实现年产密环菌</t>
    </r>
    <r>
      <rPr>
        <sz val="16"/>
        <rFont val="Times New Roman"/>
        <charset val="134"/>
      </rPr>
      <t>100</t>
    </r>
    <r>
      <rPr>
        <sz val="16"/>
        <rFont val="方正仿宋_GBK"/>
        <charset val="134"/>
      </rPr>
      <t>万瓶（袋）。</t>
    </r>
  </si>
  <si>
    <r>
      <rPr>
        <sz val="16"/>
        <rFont val="方正仿宋_GBK"/>
        <charset val="134"/>
      </rPr>
      <t>总投入</t>
    </r>
    <r>
      <rPr>
        <sz val="16"/>
        <rFont val="Times New Roman"/>
        <charset val="134"/>
      </rPr>
      <t>≤100</t>
    </r>
    <r>
      <rPr>
        <sz val="16"/>
        <rFont val="方正仿宋_GBK"/>
        <charset val="134"/>
      </rPr>
      <t>万元，密环菌成本控制</t>
    </r>
    <r>
      <rPr>
        <sz val="16"/>
        <rFont val="Times New Roman"/>
        <charset val="134"/>
      </rPr>
      <t>≤1</t>
    </r>
    <r>
      <rPr>
        <sz val="16"/>
        <rFont val="方正仿宋_GBK"/>
        <charset val="134"/>
      </rPr>
      <t>元</t>
    </r>
    <r>
      <rPr>
        <sz val="16"/>
        <rFont val="Times New Roman"/>
        <charset val="134"/>
      </rPr>
      <t>/</t>
    </r>
    <r>
      <rPr>
        <sz val="16"/>
        <rFont val="方正仿宋_GBK"/>
        <charset val="134"/>
      </rPr>
      <t>瓶（袋），每年生产密环菌</t>
    </r>
    <r>
      <rPr>
        <sz val="16"/>
        <rFont val="Times New Roman"/>
        <charset val="134"/>
      </rPr>
      <t>≥100</t>
    </r>
    <r>
      <rPr>
        <sz val="16"/>
        <rFont val="方正仿宋_GBK"/>
        <charset val="134"/>
      </rPr>
      <t>万瓶（袋）</t>
    </r>
  </si>
  <si>
    <r>
      <rPr>
        <sz val="16"/>
        <rFont val="方正仿宋_GBK"/>
        <charset val="134"/>
      </rPr>
      <t>受益脱贫人口数</t>
    </r>
    <r>
      <rPr>
        <sz val="16"/>
        <rFont val="Times New Roman"/>
        <charset val="134"/>
      </rPr>
      <t>≥41</t>
    </r>
    <r>
      <rPr>
        <sz val="16"/>
        <rFont val="方正仿宋_GBK"/>
        <charset val="134"/>
      </rPr>
      <t>人</t>
    </r>
  </si>
  <si>
    <r>
      <rPr>
        <sz val="16"/>
        <rFont val="方正仿宋_GBK"/>
        <charset val="134"/>
      </rPr>
      <t>脱贫人口满意度</t>
    </r>
    <r>
      <rPr>
        <sz val="16"/>
        <rFont val="Times New Roman"/>
        <charset val="134"/>
      </rPr>
      <t>95%</t>
    </r>
  </si>
  <si>
    <t>建设密环菌厂，配备必要的设施设备，以租赁方式出租给市场主体，每年收取租金。</t>
  </si>
  <si>
    <r>
      <rPr>
        <sz val="16"/>
        <rFont val="方正仿宋_GBK"/>
        <charset val="134"/>
      </rPr>
      <t>城口县</t>
    </r>
    <r>
      <rPr>
        <sz val="16"/>
        <rFont val="Times New Roman"/>
        <charset val="134"/>
      </rPr>
      <t>2024</t>
    </r>
    <r>
      <rPr>
        <sz val="16"/>
        <rFont val="方正仿宋_GBK"/>
        <charset val="134"/>
      </rPr>
      <t>年天麻菌种生产厂建设项目</t>
    </r>
  </si>
  <si>
    <r>
      <rPr>
        <sz val="16"/>
        <rFont val="方正仿宋_GBK"/>
        <charset val="134"/>
      </rPr>
      <t>建设占地面积</t>
    </r>
    <r>
      <rPr>
        <sz val="16"/>
        <rFont val="Times New Roman"/>
        <charset val="134"/>
      </rPr>
      <t>10</t>
    </r>
    <r>
      <rPr>
        <sz val="16"/>
        <rFont val="方正仿宋_GBK"/>
        <charset val="134"/>
      </rPr>
      <t>亩的菌种厂，建设菌种生产、灭菌、接菌、培养室等车间，购置相应的生产设备、灭菌设备、接菌设备、运输设备等，同步建设办公及生活配套和天麻良种培育研究，达到年产</t>
    </r>
    <r>
      <rPr>
        <sz val="16"/>
        <rFont val="Times New Roman"/>
        <charset val="134"/>
      </rPr>
      <t>120</t>
    </r>
    <r>
      <rPr>
        <sz val="16"/>
        <rFont val="方正仿宋_GBK"/>
        <charset val="134"/>
      </rPr>
      <t>万瓶菌种规模。</t>
    </r>
  </si>
  <si>
    <r>
      <rPr>
        <sz val="16"/>
        <rFont val="方正仿宋_GBK"/>
        <charset val="134"/>
      </rPr>
      <t>建设密环菌厂，配备必要的设施设备，年产密环菌</t>
    </r>
    <r>
      <rPr>
        <sz val="16"/>
        <rFont val="Times New Roman"/>
        <charset val="134"/>
      </rPr>
      <t>120</t>
    </r>
    <r>
      <rPr>
        <sz val="16"/>
        <rFont val="方正仿宋_GBK"/>
        <charset val="134"/>
      </rPr>
      <t>万瓶。可带动</t>
    </r>
    <r>
      <rPr>
        <sz val="16"/>
        <rFont val="Times New Roman"/>
        <charset val="134"/>
      </rPr>
      <t>40</t>
    </r>
    <r>
      <rPr>
        <sz val="16"/>
        <rFont val="方正仿宋_GBK"/>
        <charset val="134"/>
      </rPr>
      <t>余人务工，年人均增收</t>
    </r>
    <r>
      <rPr>
        <sz val="16"/>
        <rFont val="Times New Roman"/>
        <charset val="134"/>
      </rPr>
      <t>1200</t>
    </r>
    <r>
      <rPr>
        <sz val="16"/>
        <rFont val="方正仿宋_GBK"/>
        <charset val="134"/>
      </rPr>
      <t>元，其中脱贫人口</t>
    </r>
    <r>
      <rPr>
        <sz val="16"/>
        <rFont val="Times New Roman"/>
        <charset val="134"/>
      </rPr>
      <t>5</t>
    </r>
    <r>
      <rPr>
        <sz val="16"/>
        <rFont val="方正仿宋_GBK"/>
        <charset val="134"/>
      </rPr>
      <t>人，推动城口林下种植产业发展。</t>
    </r>
  </si>
  <si>
    <r>
      <rPr>
        <sz val="16"/>
        <rFont val="Times New Roman"/>
        <charset val="134"/>
      </rPr>
      <t>1.</t>
    </r>
    <r>
      <rPr>
        <sz val="16"/>
        <rFont val="方正仿宋_GBK"/>
        <charset val="134"/>
      </rPr>
      <t>群众参与：包括</t>
    </r>
    <r>
      <rPr>
        <sz val="16"/>
        <rFont val="Times New Roman"/>
        <charset val="134"/>
      </rPr>
      <t>15</t>
    </r>
    <r>
      <rPr>
        <sz val="16"/>
        <rFont val="方正仿宋_GBK"/>
        <charset val="134"/>
      </rPr>
      <t>人参与前期项目确定会议、决议，</t>
    </r>
    <r>
      <rPr>
        <sz val="16"/>
        <rFont val="Times New Roman"/>
        <charset val="134"/>
      </rPr>
      <t>5</t>
    </r>
    <r>
      <rPr>
        <sz val="16"/>
        <rFont val="方正仿宋_GBK"/>
        <charset val="134"/>
      </rPr>
      <t>人参与入库项目的选择，</t>
    </r>
    <r>
      <rPr>
        <sz val="16"/>
        <rFont val="Times New Roman"/>
        <charset val="134"/>
      </rPr>
      <t>5</t>
    </r>
    <r>
      <rPr>
        <sz val="16"/>
        <rFont val="方正仿宋_GBK"/>
        <charset val="134"/>
      </rPr>
      <t>人参与项目实施过程中施工质量和资金使用的监督等。</t>
    </r>
    <r>
      <rPr>
        <sz val="16"/>
        <rFont val="Times New Roman"/>
        <charset val="134"/>
      </rPr>
      <t xml:space="preserve">
2.</t>
    </r>
    <r>
      <rPr>
        <sz val="16"/>
        <rFont val="方正仿宋_GBK"/>
        <charset val="134"/>
      </rPr>
      <t>利益联结机制：项目实施可带动</t>
    </r>
    <r>
      <rPr>
        <sz val="16"/>
        <rFont val="Times New Roman"/>
        <charset val="134"/>
      </rPr>
      <t>40</t>
    </r>
    <r>
      <rPr>
        <sz val="16"/>
        <rFont val="方正仿宋_GBK"/>
        <charset val="134"/>
      </rPr>
      <t>余人务工，年人均增收</t>
    </r>
    <r>
      <rPr>
        <sz val="16"/>
        <rFont val="Times New Roman"/>
        <charset val="134"/>
      </rPr>
      <t>1000</t>
    </r>
    <r>
      <rPr>
        <sz val="16"/>
        <rFont val="方正仿宋_GBK"/>
        <charset val="134"/>
      </rPr>
      <t>元。</t>
    </r>
  </si>
  <si>
    <r>
      <rPr>
        <sz val="16"/>
        <rFont val="Times New Roman"/>
        <charset val="134"/>
      </rPr>
      <t>1.</t>
    </r>
    <r>
      <rPr>
        <sz val="16"/>
        <rFont val="方正仿宋_GBK"/>
        <charset val="134"/>
      </rPr>
      <t>实现年产密环菌</t>
    </r>
    <r>
      <rPr>
        <sz val="16"/>
        <rFont val="Times New Roman"/>
        <charset val="134"/>
      </rPr>
      <t>120</t>
    </r>
    <r>
      <rPr>
        <sz val="16"/>
        <rFont val="方正仿宋_GBK"/>
        <charset val="134"/>
      </rPr>
      <t>万瓶。</t>
    </r>
    <r>
      <rPr>
        <sz val="16"/>
        <rFont val="Times New Roman"/>
        <charset val="134"/>
      </rPr>
      <t xml:space="preserve">
2.</t>
    </r>
    <r>
      <rPr>
        <sz val="16"/>
        <rFont val="方正仿宋_GBK"/>
        <charset val="134"/>
      </rPr>
      <t>带动全县发展天麻种植。</t>
    </r>
  </si>
  <si>
    <r>
      <rPr>
        <sz val="16"/>
        <rFont val="方正仿宋_GBK"/>
        <charset val="134"/>
      </rPr>
      <t>实现年产密环菌</t>
    </r>
    <r>
      <rPr>
        <sz val="16"/>
        <rFont val="Times New Roman"/>
        <charset val="134"/>
      </rPr>
      <t>120</t>
    </r>
    <r>
      <rPr>
        <sz val="16"/>
        <rFont val="方正仿宋_GBK"/>
        <charset val="134"/>
      </rPr>
      <t>万瓶。</t>
    </r>
  </si>
  <si>
    <r>
      <rPr>
        <sz val="16"/>
        <rFont val="方正仿宋_GBK"/>
        <charset val="134"/>
      </rPr>
      <t>总投入</t>
    </r>
    <r>
      <rPr>
        <sz val="16"/>
        <rFont val="Times New Roman"/>
        <charset val="134"/>
      </rPr>
      <t>≤600</t>
    </r>
    <r>
      <rPr>
        <sz val="16"/>
        <rFont val="方正仿宋_GBK"/>
        <charset val="134"/>
      </rPr>
      <t>万元，密环菌成本控制</t>
    </r>
    <r>
      <rPr>
        <sz val="16"/>
        <rFont val="Times New Roman"/>
        <charset val="134"/>
      </rPr>
      <t>≤1</t>
    </r>
    <r>
      <rPr>
        <sz val="16"/>
        <rFont val="方正仿宋_GBK"/>
        <charset val="134"/>
      </rPr>
      <t>元</t>
    </r>
    <r>
      <rPr>
        <sz val="16"/>
        <rFont val="Times New Roman"/>
        <charset val="134"/>
      </rPr>
      <t>/</t>
    </r>
    <r>
      <rPr>
        <sz val="16"/>
        <rFont val="方正仿宋_GBK"/>
        <charset val="134"/>
      </rPr>
      <t>瓶，每年生产密环菌</t>
    </r>
    <r>
      <rPr>
        <sz val="16"/>
        <rFont val="Times New Roman"/>
        <charset val="134"/>
      </rPr>
      <t>≥120</t>
    </r>
    <r>
      <rPr>
        <sz val="16"/>
        <rFont val="方正仿宋_GBK"/>
        <charset val="134"/>
      </rPr>
      <t>万瓶</t>
    </r>
  </si>
  <si>
    <r>
      <rPr>
        <sz val="16"/>
        <rFont val="方正仿宋_GBK"/>
        <charset val="134"/>
      </rPr>
      <t>受益脱贫人口数</t>
    </r>
    <r>
      <rPr>
        <sz val="16"/>
        <rFont val="Times New Roman"/>
        <charset val="134"/>
      </rPr>
      <t>≥5</t>
    </r>
    <r>
      <rPr>
        <sz val="16"/>
        <rFont val="方正仿宋_GBK"/>
        <charset val="134"/>
      </rPr>
      <t>人</t>
    </r>
  </si>
  <si>
    <t>王兴军</t>
  </si>
  <si>
    <r>
      <rPr>
        <sz val="16"/>
        <rFont val="方正仿宋_GBK"/>
        <charset val="134"/>
      </rPr>
      <t>城口县</t>
    </r>
    <r>
      <rPr>
        <sz val="16"/>
        <rFont val="Times New Roman"/>
        <charset val="134"/>
      </rPr>
      <t>2024</t>
    </r>
    <r>
      <rPr>
        <sz val="16"/>
        <rFont val="方正仿宋_GBK"/>
        <charset val="134"/>
      </rPr>
      <t>年周溪乡中药材苗圃基地建设项目</t>
    </r>
  </si>
  <si>
    <r>
      <rPr>
        <sz val="16"/>
        <rFont val="方正仿宋_GBK"/>
        <charset val="134"/>
      </rPr>
      <t>新建苗圃基地</t>
    </r>
    <r>
      <rPr>
        <sz val="16"/>
        <rFont val="Times New Roman"/>
        <charset val="134"/>
      </rPr>
      <t>1</t>
    </r>
    <r>
      <rPr>
        <sz val="16"/>
        <rFont val="方正仿宋_GBK"/>
        <charset val="134"/>
      </rPr>
      <t>个，种植独活中药材育苗小于</t>
    </r>
    <r>
      <rPr>
        <sz val="16"/>
        <rFont val="Times New Roman"/>
        <charset val="134"/>
      </rPr>
      <t>30</t>
    </r>
    <r>
      <rPr>
        <sz val="16"/>
        <rFont val="方正仿宋_GBK"/>
        <charset val="134"/>
      </rPr>
      <t>亩、大于</t>
    </r>
    <r>
      <rPr>
        <sz val="16"/>
        <rFont val="Times New Roman"/>
        <charset val="134"/>
      </rPr>
      <t>300</t>
    </r>
    <r>
      <rPr>
        <sz val="16"/>
        <rFont val="方正仿宋_GBK"/>
        <charset val="134"/>
      </rPr>
      <t>万株，计划</t>
    </r>
    <r>
      <rPr>
        <sz val="16"/>
        <rFont val="Times New Roman"/>
        <charset val="134"/>
      </rPr>
      <t>0.1</t>
    </r>
    <r>
      <rPr>
        <sz val="16"/>
        <rFont val="方正仿宋_GBK"/>
        <charset val="134"/>
      </rPr>
      <t>元</t>
    </r>
    <r>
      <rPr>
        <sz val="16"/>
        <rFont val="Times New Roman"/>
        <charset val="134"/>
      </rPr>
      <t>/</t>
    </r>
    <r>
      <rPr>
        <sz val="16"/>
        <rFont val="方正仿宋_GBK"/>
        <charset val="134"/>
      </rPr>
      <t>株给予销售补助，搭建遮阳棚及生产便道建设小于</t>
    </r>
    <r>
      <rPr>
        <sz val="16"/>
        <rFont val="Times New Roman"/>
        <charset val="134"/>
      </rPr>
      <t>1</t>
    </r>
    <r>
      <rPr>
        <sz val="16"/>
        <rFont val="方正仿宋_GBK"/>
        <charset val="134"/>
      </rPr>
      <t>公里。（以主管部门备案实施方案为准）</t>
    </r>
  </si>
  <si>
    <t>城口县周溪乡凉风村</t>
  </si>
  <si>
    <r>
      <rPr>
        <sz val="16"/>
        <rFont val="方正仿宋_GBK"/>
        <charset val="134"/>
      </rPr>
      <t>通过项目实施，推动我乡中药材产业持续发展，推进产业多元化，从育苗，销售，种植，初加工在全乡范围内实现一体化发展；增加集体经济组织及合作社收入，全力打造大巴山药谷，持续巩固脱贫攻坚成果；发展中药材育苗，种植户收入增加</t>
    </r>
    <r>
      <rPr>
        <sz val="16"/>
        <rFont val="Times New Roman"/>
        <charset val="134"/>
      </rPr>
      <t>2000</t>
    </r>
    <r>
      <rPr>
        <sz val="16"/>
        <rFont val="方正仿宋_GBK"/>
        <charset val="134"/>
      </rPr>
      <t>余元，受益人口达</t>
    </r>
    <r>
      <rPr>
        <sz val="16"/>
        <rFont val="Times New Roman"/>
        <charset val="134"/>
      </rPr>
      <t>300</t>
    </r>
    <r>
      <rPr>
        <sz val="16"/>
        <rFont val="方正仿宋_GBK"/>
        <charset val="134"/>
      </rPr>
      <t>余人，其中脱贫人口和监测对象</t>
    </r>
    <r>
      <rPr>
        <sz val="16"/>
        <rFont val="Times New Roman"/>
        <charset val="134"/>
      </rPr>
      <t>100</t>
    </r>
    <r>
      <rPr>
        <sz val="16"/>
        <rFont val="方正仿宋_GBK"/>
        <charset val="134"/>
      </rPr>
      <t>余人。</t>
    </r>
  </si>
  <si>
    <r>
      <rPr>
        <sz val="16"/>
        <rFont val="方正仿宋_GBK"/>
        <charset val="134"/>
      </rPr>
      <t>一、群众参与</t>
    </r>
    <r>
      <rPr>
        <sz val="16"/>
        <rFont val="Times New Roman"/>
        <charset val="134"/>
      </rPr>
      <t>:80</t>
    </r>
    <r>
      <rPr>
        <sz val="16"/>
        <rFont val="方正仿宋_GBK"/>
        <charset val="134"/>
      </rPr>
      <t>余人参与前期项目确定会议、决议，</t>
    </r>
    <r>
      <rPr>
        <sz val="16"/>
        <rFont val="Times New Roman"/>
        <charset val="134"/>
      </rPr>
      <t>10</t>
    </r>
    <r>
      <rPr>
        <sz val="16"/>
        <rFont val="方正仿宋_GBK"/>
        <charset val="134"/>
      </rPr>
      <t>人参与入库项目的选择，</t>
    </r>
    <r>
      <rPr>
        <sz val="16"/>
        <rFont val="Times New Roman"/>
        <charset val="134"/>
      </rPr>
      <t>10</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二、利益联结机制：按照集体</t>
    </r>
    <r>
      <rPr>
        <sz val="16"/>
        <rFont val="Times New Roman"/>
        <charset val="134"/>
      </rPr>
      <t>+</t>
    </r>
    <r>
      <rPr>
        <sz val="16"/>
        <rFont val="方正仿宋_GBK"/>
        <charset val="134"/>
      </rPr>
      <t>合作社</t>
    </r>
    <r>
      <rPr>
        <sz val="16"/>
        <rFont val="Times New Roman"/>
        <charset val="134"/>
      </rPr>
      <t>+</t>
    </r>
    <r>
      <rPr>
        <sz val="16"/>
        <rFont val="方正仿宋_GBK"/>
        <charset val="134"/>
      </rPr>
      <t>农户的模式带动苗圃基地育苗，销售独活种苗，增加收入约</t>
    </r>
    <r>
      <rPr>
        <sz val="16"/>
        <rFont val="Times New Roman"/>
        <charset val="134"/>
      </rPr>
      <t>2000</t>
    </r>
    <r>
      <rPr>
        <sz val="16"/>
        <rFont val="方正仿宋_GBK"/>
        <charset val="134"/>
      </rPr>
      <t>元</t>
    </r>
    <r>
      <rPr>
        <sz val="16"/>
        <rFont val="Times New Roman"/>
        <charset val="134"/>
      </rPr>
      <t>/</t>
    </r>
    <r>
      <rPr>
        <sz val="16"/>
        <rFont val="方正仿宋_GBK"/>
        <charset val="134"/>
      </rPr>
      <t>户。</t>
    </r>
  </si>
  <si>
    <r>
      <rPr>
        <sz val="16"/>
        <rFont val="方正仿宋_GBK"/>
        <charset val="134"/>
      </rPr>
      <t>在凉风村</t>
    </r>
    <r>
      <rPr>
        <sz val="16"/>
        <rFont val="Times New Roman"/>
        <charset val="134"/>
      </rPr>
      <t>4</t>
    </r>
    <r>
      <rPr>
        <sz val="16"/>
        <rFont val="方正仿宋_GBK"/>
        <charset val="134"/>
      </rPr>
      <t>社建设中药材苗圃基地一个。</t>
    </r>
  </si>
  <si>
    <r>
      <rPr>
        <sz val="16"/>
        <rFont val="方正仿宋_GBK"/>
        <charset val="134"/>
      </rPr>
      <t>中药材苗圃基地一个，小于</t>
    </r>
    <r>
      <rPr>
        <sz val="16"/>
        <rFont val="Times New Roman"/>
        <charset val="134"/>
      </rPr>
      <t>30</t>
    </r>
    <r>
      <rPr>
        <sz val="16"/>
        <rFont val="方正仿宋_GBK"/>
        <charset val="134"/>
      </rPr>
      <t>亩、育苗大于</t>
    </r>
    <r>
      <rPr>
        <sz val="16"/>
        <rFont val="Times New Roman"/>
        <charset val="134"/>
      </rPr>
      <t>300</t>
    </r>
    <r>
      <rPr>
        <sz val="16"/>
        <rFont val="方正仿宋_GBK"/>
        <charset val="134"/>
      </rPr>
      <t>万株、生产便道小于</t>
    </r>
    <r>
      <rPr>
        <sz val="16"/>
        <rFont val="Times New Roman"/>
        <charset val="134"/>
      </rPr>
      <t>1km.</t>
    </r>
  </si>
  <si>
    <r>
      <rPr>
        <sz val="16"/>
        <rFont val="方正仿宋_GBK"/>
        <charset val="134"/>
      </rPr>
      <t>带动群众务工增收</t>
    </r>
    <r>
      <rPr>
        <sz val="16"/>
        <rFont val="Times New Roman"/>
        <charset val="134"/>
      </rPr>
      <t>8</t>
    </r>
    <r>
      <rPr>
        <sz val="16"/>
        <rFont val="方正仿宋_GBK"/>
        <charset val="134"/>
      </rPr>
      <t>万元</t>
    </r>
  </si>
  <si>
    <r>
      <rPr>
        <sz val="16"/>
        <rFont val="方正仿宋_GBK"/>
        <charset val="134"/>
      </rPr>
      <t>受益人口</t>
    </r>
    <r>
      <rPr>
        <sz val="16"/>
        <rFont val="Times New Roman"/>
        <charset val="134"/>
      </rPr>
      <t>100</t>
    </r>
    <r>
      <rPr>
        <sz val="16"/>
        <rFont val="方正仿宋_GBK"/>
        <charset val="134"/>
      </rPr>
      <t>余人，其中脱贫户</t>
    </r>
    <r>
      <rPr>
        <sz val="16"/>
        <rFont val="Times New Roman"/>
        <charset val="134"/>
      </rPr>
      <t>20</t>
    </r>
    <r>
      <rPr>
        <sz val="16"/>
        <rFont val="方正仿宋_GBK"/>
        <charset val="134"/>
      </rPr>
      <t>人</t>
    </r>
  </si>
  <si>
    <r>
      <rPr>
        <sz val="16"/>
        <rFont val="方正仿宋_GBK"/>
        <charset val="134"/>
      </rPr>
      <t>使用年限</t>
    </r>
    <r>
      <rPr>
        <sz val="16"/>
        <rFont val="Times New Roman"/>
        <charset val="134"/>
      </rPr>
      <t>5</t>
    </r>
    <r>
      <rPr>
        <sz val="16"/>
        <rFont val="方正仿宋_GBK"/>
        <charset val="134"/>
      </rPr>
      <t>年</t>
    </r>
    <r>
      <rPr>
        <sz val="16"/>
        <rFont val="Times New Roman"/>
        <charset val="134"/>
      </rPr>
      <t xml:space="preserve"> </t>
    </r>
  </si>
  <si>
    <r>
      <rPr>
        <sz val="16"/>
        <rFont val="方正仿宋_GBK"/>
        <charset val="134"/>
      </rPr>
      <t>城口县</t>
    </r>
    <r>
      <rPr>
        <sz val="16"/>
        <rFont val="Times New Roman"/>
        <charset val="134"/>
      </rPr>
      <t>2024</t>
    </r>
    <r>
      <rPr>
        <sz val="16"/>
        <rFont val="方正仿宋_GBK"/>
        <charset val="134"/>
      </rPr>
      <t>年特色中药资源品种驯化与精深加工开发利用</t>
    </r>
  </si>
  <si>
    <r>
      <rPr>
        <sz val="16"/>
        <rFont val="方正仿宋_GBK"/>
        <charset val="134"/>
      </rPr>
      <t>一是针对城口骨碎补、朱砂根、金毛狗脊等野生珍稀中药资源，开展生物组培育苗、孢子直播育苗、种子育苗等繁育技术研究，建立种苗繁育基地；开展驯化种植技术研究与试验，建立驯化种植基地</t>
    </r>
    <r>
      <rPr>
        <sz val="16"/>
        <rFont val="Times New Roman"/>
        <charset val="134"/>
      </rPr>
      <t>40</t>
    </r>
    <r>
      <rPr>
        <sz val="16"/>
        <rFont val="方正仿宋_GBK"/>
        <charset val="134"/>
      </rPr>
      <t>亩，收集主产地资源及样品，测试成分含量指标，进行质量评价分析，配套建设基础设施设备。二是利用城口特色养生药膳原料资源，应用提取浓缩、分离纯化、制粒压片等技术，开发适合春夏秋冬季节性养生，适合城口老腊肉、城口山地鸡配料的健康养生产品</t>
    </r>
    <r>
      <rPr>
        <sz val="16"/>
        <rFont val="Times New Roman"/>
        <charset val="134"/>
      </rPr>
      <t>5</t>
    </r>
    <r>
      <rPr>
        <sz val="16"/>
        <rFont val="方正仿宋_GBK"/>
        <charset val="134"/>
      </rPr>
      <t>款以上，并生产研发产品一批。</t>
    </r>
  </si>
  <si>
    <t>庙坝镇、葛城街道</t>
  </si>
  <si>
    <r>
      <rPr>
        <sz val="16"/>
        <rFont val="方正仿宋_GBK"/>
        <charset val="134"/>
      </rPr>
      <t>一是项目实施可带动</t>
    </r>
    <r>
      <rPr>
        <sz val="16"/>
        <rFont val="Times New Roman"/>
        <charset val="134"/>
      </rPr>
      <t>20</t>
    </r>
    <r>
      <rPr>
        <sz val="16"/>
        <rFont val="方正仿宋_GBK"/>
        <charset val="134"/>
      </rPr>
      <t>人以上务工，年人均增收</t>
    </r>
    <r>
      <rPr>
        <sz val="16"/>
        <rFont val="Times New Roman"/>
        <charset val="134"/>
      </rPr>
      <t>1500</t>
    </r>
    <r>
      <rPr>
        <sz val="16"/>
        <rFont val="方正仿宋_GBK"/>
        <charset val="134"/>
      </rPr>
      <t>元以上，其中脱贫人口和监测户</t>
    </r>
    <r>
      <rPr>
        <sz val="16"/>
        <rFont val="Times New Roman"/>
        <charset val="134"/>
      </rPr>
      <t>5</t>
    </r>
    <r>
      <rPr>
        <sz val="16"/>
        <rFont val="方正仿宋_GBK"/>
        <charset val="134"/>
      </rPr>
      <t>人。二是显著丰富城口中医药大健康产品形态。三是显著提高城口特产附加值。四是进一步促进城口野生中药材品种开发利用能力走在全市乃至全国前列。</t>
    </r>
  </si>
  <si>
    <r>
      <rPr>
        <sz val="16"/>
        <rFont val="Times New Roman"/>
        <charset val="134"/>
      </rPr>
      <t>1.</t>
    </r>
    <r>
      <rPr>
        <sz val="16"/>
        <rFont val="方正仿宋_GBK"/>
        <charset val="134"/>
      </rPr>
      <t>群众参与：包括</t>
    </r>
    <r>
      <rPr>
        <sz val="16"/>
        <rFont val="Times New Roman"/>
        <charset val="134"/>
      </rPr>
      <t>10</t>
    </r>
    <r>
      <rPr>
        <sz val="16"/>
        <rFont val="方正仿宋_GBK"/>
        <charset val="134"/>
      </rPr>
      <t>人参与前期项目确定会议、决议，</t>
    </r>
    <r>
      <rPr>
        <sz val="16"/>
        <rFont val="Times New Roman"/>
        <charset val="134"/>
      </rPr>
      <t>5</t>
    </r>
    <r>
      <rPr>
        <sz val="16"/>
        <rFont val="方正仿宋_GBK"/>
        <charset val="134"/>
      </rPr>
      <t>人参与入库项目的选择，</t>
    </r>
    <r>
      <rPr>
        <sz val="16"/>
        <rFont val="Times New Roman"/>
        <charset val="134"/>
      </rPr>
      <t>5</t>
    </r>
    <r>
      <rPr>
        <sz val="16"/>
        <rFont val="方正仿宋_GBK"/>
        <charset val="134"/>
      </rPr>
      <t>人参与项目实施过程中施工质量和资金使用的监督等。</t>
    </r>
    <r>
      <rPr>
        <sz val="16"/>
        <rFont val="Times New Roman"/>
        <charset val="134"/>
      </rPr>
      <t xml:space="preserve">
2.</t>
    </r>
    <r>
      <rPr>
        <sz val="16"/>
        <rFont val="方正仿宋_GBK"/>
        <charset val="134"/>
      </rPr>
      <t>利益联结机制：项目实施带动</t>
    </r>
    <r>
      <rPr>
        <sz val="16"/>
        <rFont val="Times New Roman"/>
        <charset val="134"/>
      </rPr>
      <t>20</t>
    </r>
    <r>
      <rPr>
        <sz val="16"/>
        <rFont val="方正仿宋_GBK"/>
        <charset val="134"/>
      </rPr>
      <t>人务工增收，人均增加收入</t>
    </r>
    <r>
      <rPr>
        <sz val="16"/>
        <rFont val="Times New Roman"/>
        <charset val="134"/>
      </rPr>
      <t>1500</t>
    </r>
    <r>
      <rPr>
        <sz val="16"/>
        <rFont val="方正仿宋_GBK"/>
        <charset val="134"/>
      </rPr>
      <t>元。</t>
    </r>
  </si>
  <si>
    <r>
      <rPr>
        <sz val="16"/>
        <rFont val="Times New Roman"/>
        <charset val="134"/>
      </rPr>
      <t>1.</t>
    </r>
    <r>
      <rPr>
        <sz val="16"/>
        <rFont val="方正仿宋_GBK"/>
        <charset val="134"/>
      </rPr>
      <t>利用城口县特色养生药膳原料，开发养生健康产品</t>
    </r>
    <r>
      <rPr>
        <sz val="16"/>
        <rFont val="Times New Roman"/>
        <charset val="134"/>
      </rPr>
      <t>5</t>
    </r>
    <r>
      <rPr>
        <sz val="16"/>
        <rFont val="方正仿宋_GBK"/>
        <charset val="134"/>
      </rPr>
      <t>款以上，生产产品一批。</t>
    </r>
    <r>
      <rPr>
        <sz val="16"/>
        <rFont val="Times New Roman"/>
        <charset val="134"/>
      </rPr>
      <t xml:space="preserve">
2.</t>
    </r>
    <r>
      <rPr>
        <sz val="16"/>
        <rFont val="方正仿宋_GBK"/>
        <charset val="134"/>
      </rPr>
      <t>建立骨碎补、朱砂根、金毛狗脊等野生珍稀中药资源驯化基地</t>
    </r>
    <r>
      <rPr>
        <sz val="16"/>
        <rFont val="Times New Roman"/>
        <charset val="134"/>
      </rPr>
      <t>40</t>
    </r>
    <r>
      <rPr>
        <sz val="16"/>
        <rFont val="方正仿宋_GBK"/>
        <charset val="134"/>
      </rPr>
      <t>亩。</t>
    </r>
    <r>
      <rPr>
        <sz val="16"/>
        <rFont val="Times New Roman"/>
        <charset val="134"/>
      </rPr>
      <t xml:space="preserve">
3.</t>
    </r>
    <r>
      <rPr>
        <sz val="16"/>
        <rFont val="方正仿宋_GBK"/>
        <charset val="134"/>
      </rPr>
      <t>带动全县中药材产业发展。</t>
    </r>
  </si>
  <si>
    <r>
      <rPr>
        <sz val="16"/>
        <rFont val="方正仿宋_GBK"/>
        <charset val="134"/>
      </rPr>
      <t>利用城口县特色养生药膳原料，开发健康产品</t>
    </r>
    <r>
      <rPr>
        <sz val="16"/>
        <rFont val="Times New Roman"/>
        <charset val="134"/>
      </rPr>
      <t>5</t>
    </r>
    <r>
      <rPr>
        <sz val="16"/>
        <rFont val="方正仿宋_GBK"/>
        <charset val="134"/>
      </rPr>
      <t>款以上，生产产品一批。建立骨碎补、朱砂根、金毛狗脊等野生珍稀中药资源驯化基地</t>
    </r>
    <r>
      <rPr>
        <sz val="16"/>
        <rFont val="Times New Roman"/>
        <charset val="134"/>
      </rPr>
      <t>40</t>
    </r>
    <r>
      <rPr>
        <sz val="16"/>
        <rFont val="方正仿宋_GBK"/>
        <charset val="134"/>
      </rPr>
      <t>亩。</t>
    </r>
  </si>
  <si>
    <r>
      <rPr>
        <sz val="16"/>
        <rFont val="Times New Roman"/>
        <charset val="134"/>
      </rPr>
      <t>1.</t>
    </r>
    <r>
      <rPr>
        <sz val="16"/>
        <rFont val="方正仿宋_GBK"/>
        <charset val="134"/>
      </rPr>
      <t>亩均投入成本约</t>
    </r>
    <r>
      <rPr>
        <sz val="16"/>
        <rFont val="Times New Roman"/>
        <charset val="134"/>
      </rPr>
      <t>≤1.5</t>
    </r>
    <r>
      <rPr>
        <sz val="16"/>
        <rFont val="方正仿宋_GBK"/>
        <charset val="134"/>
      </rPr>
      <t>万元，</t>
    </r>
    <r>
      <rPr>
        <sz val="16"/>
        <rFont val="Times New Roman"/>
        <charset val="134"/>
      </rPr>
      <t xml:space="preserve">
2.</t>
    </r>
    <r>
      <rPr>
        <sz val="16"/>
        <rFont val="方正仿宋_GBK"/>
        <charset val="134"/>
      </rPr>
      <t>单款健康产品研发与生产费用</t>
    </r>
    <r>
      <rPr>
        <sz val="16"/>
        <rFont val="Times New Roman"/>
        <charset val="134"/>
      </rPr>
      <t>≤8</t>
    </r>
    <r>
      <rPr>
        <sz val="16"/>
        <rFont val="方正仿宋_GBK"/>
        <charset val="134"/>
      </rPr>
      <t>万元</t>
    </r>
  </si>
  <si>
    <r>
      <rPr>
        <sz val="16"/>
        <rFont val="方正仿宋_GBK"/>
        <charset val="134"/>
      </rPr>
      <t>项目可带动</t>
    </r>
    <r>
      <rPr>
        <sz val="16"/>
        <rFont val="Times New Roman"/>
        <charset val="134"/>
      </rPr>
      <t>20</t>
    </r>
    <r>
      <rPr>
        <sz val="16"/>
        <rFont val="方正仿宋_GBK"/>
        <charset val="134"/>
      </rPr>
      <t>户农户务工，人均增收</t>
    </r>
    <r>
      <rPr>
        <sz val="16"/>
        <rFont val="Times New Roman"/>
        <charset val="134"/>
      </rPr>
      <t>1500</t>
    </r>
    <r>
      <rPr>
        <sz val="16"/>
        <rFont val="方正仿宋_GBK"/>
        <charset val="134"/>
      </rPr>
      <t>元。</t>
    </r>
  </si>
  <si>
    <t>周益权</t>
  </si>
  <si>
    <r>
      <rPr>
        <sz val="16"/>
        <rFont val="方正仿宋_GBK"/>
        <charset val="134"/>
      </rPr>
      <t>城口县</t>
    </r>
    <r>
      <rPr>
        <sz val="16"/>
        <rFont val="Times New Roman"/>
        <charset val="134"/>
      </rPr>
      <t>2024</t>
    </r>
    <r>
      <rPr>
        <sz val="16"/>
        <rFont val="方正仿宋_GBK"/>
        <charset val="134"/>
      </rPr>
      <t>年修齐镇淫羊藿种植项目</t>
    </r>
  </si>
  <si>
    <r>
      <rPr>
        <sz val="16"/>
        <rFont val="方正仿宋_GBK"/>
        <charset val="134"/>
      </rPr>
      <t>茶丰村</t>
    </r>
    <r>
      <rPr>
        <sz val="16"/>
        <rFont val="Times New Roman"/>
        <charset val="134"/>
      </rPr>
      <t>5</t>
    </r>
    <r>
      <rPr>
        <sz val="16"/>
        <rFont val="方正仿宋_GBK"/>
        <charset val="134"/>
      </rPr>
      <t>社柏树梁林下种植中药材淫羊藿</t>
    </r>
    <r>
      <rPr>
        <sz val="16"/>
        <rFont val="Times New Roman"/>
        <charset val="134"/>
      </rPr>
      <t>600</t>
    </r>
    <r>
      <rPr>
        <sz val="16"/>
        <rFont val="方正仿宋_GBK"/>
        <charset val="134"/>
      </rPr>
      <t>亩，按照市场主体</t>
    </r>
    <r>
      <rPr>
        <sz val="16"/>
        <rFont val="Times New Roman"/>
        <charset val="134"/>
      </rPr>
      <t>+</t>
    </r>
    <r>
      <rPr>
        <sz val="16"/>
        <rFont val="方正仿宋_GBK"/>
        <charset val="134"/>
      </rPr>
      <t>集体经济组织</t>
    </r>
    <r>
      <rPr>
        <sz val="16"/>
        <rFont val="Times New Roman"/>
        <charset val="134"/>
      </rPr>
      <t>+</t>
    </r>
    <r>
      <rPr>
        <sz val="16"/>
        <rFont val="方正仿宋_GBK"/>
        <charset val="134"/>
      </rPr>
      <t>农户的合作方式，以合同约定比例分红；</t>
    </r>
  </si>
  <si>
    <r>
      <rPr>
        <sz val="16"/>
        <rFont val="方正仿宋_GBK"/>
        <charset val="134"/>
      </rPr>
      <t>茶丰村</t>
    </r>
    <r>
      <rPr>
        <sz val="16"/>
        <rFont val="Times New Roman"/>
        <charset val="134"/>
      </rPr>
      <t>5</t>
    </r>
    <r>
      <rPr>
        <sz val="16"/>
        <rFont val="方正仿宋_GBK"/>
        <charset val="134"/>
      </rPr>
      <t>社柏树梁、蚕沙溪</t>
    </r>
  </si>
  <si>
    <r>
      <rPr>
        <sz val="16"/>
        <rFont val="方正仿宋_GBK"/>
        <charset val="134"/>
      </rPr>
      <t>通过项目实施，可以带动</t>
    </r>
    <r>
      <rPr>
        <sz val="16"/>
        <rFont val="Times New Roman"/>
        <charset val="134"/>
      </rPr>
      <t>40</t>
    </r>
    <r>
      <rPr>
        <sz val="16"/>
        <rFont val="方正仿宋_GBK"/>
        <charset val="134"/>
      </rPr>
      <t>余户农户务工，年人均纯收入增加</t>
    </r>
    <r>
      <rPr>
        <sz val="16"/>
        <rFont val="Times New Roman"/>
        <charset val="134"/>
      </rPr>
      <t>2000</t>
    </r>
    <r>
      <rPr>
        <sz val="16"/>
        <rFont val="方正仿宋_GBK"/>
        <charset val="134"/>
      </rPr>
      <t>余元，推动我镇淫羊藿产业发展有序进行，增加集体经济组织收入，全力打造大巴山药谷，持续巩固脱贫攻坚成果，受益群众</t>
    </r>
    <r>
      <rPr>
        <sz val="16"/>
        <rFont val="Times New Roman"/>
        <charset val="134"/>
      </rPr>
      <t>280</t>
    </r>
    <r>
      <rPr>
        <sz val="16"/>
        <rFont val="方正仿宋_GBK"/>
        <charset val="134"/>
      </rPr>
      <t>人，其中脱贫人口</t>
    </r>
    <r>
      <rPr>
        <sz val="16"/>
        <rFont val="Times New Roman"/>
        <charset val="134"/>
      </rPr>
      <t>40</t>
    </r>
    <r>
      <rPr>
        <sz val="16"/>
        <rFont val="方正仿宋_GBK"/>
        <charset val="134"/>
      </rPr>
      <t>人，监测对象</t>
    </r>
    <r>
      <rPr>
        <sz val="16"/>
        <rFont val="Times New Roman"/>
        <charset val="134"/>
      </rPr>
      <t>20</t>
    </r>
    <r>
      <rPr>
        <sz val="16"/>
        <rFont val="方正仿宋_GBK"/>
        <charset val="134"/>
      </rPr>
      <t>人</t>
    </r>
  </si>
  <si>
    <r>
      <rPr>
        <sz val="16"/>
        <rFont val="方正仿宋_GBK"/>
        <charset val="134"/>
      </rPr>
      <t>一、群众参与</t>
    </r>
    <r>
      <rPr>
        <sz val="16"/>
        <rFont val="Times New Roman"/>
        <charset val="134"/>
      </rPr>
      <t>:20</t>
    </r>
    <r>
      <rPr>
        <sz val="16"/>
        <rFont val="方正仿宋_GBK"/>
        <charset val="134"/>
      </rPr>
      <t>人参与前期项目确定会议、决议，</t>
    </r>
    <r>
      <rPr>
        <sz val="16"/>
        <rFont val="Times New Roman"/>
        <charset val="134"/>
      </rPr>
      <t>20</t>
    </r>
    <r>
      <rPr>
        <sz val="16"/>
        <rFont val="方正仿宋_GBK"/>
        <charset val="134"/>
      </rPr>
      <t>人参与入库项目的选择，</t>
    </r>
    <r>
      <rPr>
        <sz val="16"/>
        <rFont val="Times New Roman"/>
        <charset val="134"/>
      </rPr>
      <t>3</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t>
    </r>
    <r>
      <rPr>
        <sz val="16"/>
        <rFont val="方正仿宋_GBK"/>
        <charset val="134"/>
      </rPr>
      <t>可以带动</t>
    </r>
    <r>
      <rPr>
        <sz val="16"/>
        <rFont val="Times New Roman"/>
        <charset val="134"/>
      </rPr>
      <t>40</t>
    </r>
    <r>
      <rPr>
        <sz val="16"/>
        <rFont val="方正仿宋_GBK"/>
        <charset val="134"/>
      </rPr>
      <t>余户农户务工，年人均纯收入增加</t>
    </r>
    <r>
      <rPr>
        <sz val="16"/>
        <rFont val="Times New Roman"/>
        <charset val="134"/>
      </rPr>
      <t>2000</t>
    </r>
    <r>
      <rPr>
        <sz val="16"/>
        <rFont val="方正仿宋_GBK"/>
        <charset val="134"/>
      </rPr>
      <t>余元，增加集体经济组织收入。</t>
    </r>
  </si>
  <si>
    <r>
      <rPr>
        <sz val="16"/>
        <rFont val="方正仿宋_GBK"/>
        <charset val="134"/>
      </rPr>
      <t>完成</t>
    </r>
    <r>
      <rPr>
        <sz val="16"/>
        <rFont val="Times New Roman"/>
        <charset val="134"/>
      </rPr>
      <t>600</t>
    </r>
    <r>
      <rPr>
        <sz val="16"/>
        <rFont val="方正仿宋_GBK"/>
        <charset val="134"/>
      </rPr>
      <t>亩淫羊藿种植</t>
    </r>
  </si>
  <si>
    <r>
      <rPr>
        <sz val="16"/>
        <rFont val="方正仿宋_GBK"/>
        <charset val="134"/>
      </rPr>
      <t>种植淫羊藿</t>
    </r>
    <r>
      <rPr>
        <sz val="16"/>
        <rFont val="Times New Roman"/>
        <charset val="134"/>
      </rPr>
      <t>600</t>
    </r>
    <r>
      <rPr>
        <sz val="16"/>
        <rFont val="方正仿宋_GBK"/>
        <charset val="134"/>
      </rPr>
      <t>亩</t>
    </r>
  </si>
  <si>
    <r>
      <rPr>
        <sz val="16"/>
        <rFont val="方正仿宋_GBK"/>
        <charset val="134"/>
      </rPr>
      <t>≦</t>
    </r>
    <r>
      <rPr>
        <sz val="16"/>
        <rFont val="Times New Roman"/>
        <charset val="134"/>
      </rPr>
      <t>1</t>
    </r>
    <r>
      <rPr>
        <sz val="16"/>
        <rFont val="方正仿宋_GBK"/>
        <charset val="134"/>
      </rPr>
      <t>万元</t>
    </r>
    <r>
      <rPr>
        <sz val="16"/>
        <rFont val="Times New Roman"/>
        <charset val="134"/>
      </rPr>
      <t>/</t>
    </r>
    <r>
      <rPr>
        <sz val="16"/>
        <rFont val="方正仿宋_GBK"/>
        <charset val="134"/>
      </rPr>
      <t>亩</t>
    </r>
  </si>
  <si>
    <r>
      <rPr>
        <sz val="16"/>
        <rFont val="方正仿宋_GBK"/>
        <charset val="134"/>
      </rPr>
      <t>①项目建成后，每年总收入</t>
    </r>
    <r>
      <rPr>
        <sz val="16"/>
        <rFont val="Times New Roman"/>
        <charset val="134"/>
      </rPr>
      <t>20%</t>
    </r>
    <r>
      <rPr>
        <sz val="16"/>
        <rFont val="方正仿宋_GBK"/>
        <charset val="134"/>
      </rPr>
      <t>作为集体的收入年底分红计算。</t>
    </r>
    <r>
      <rPr>
        <sz val="16"/>
        <rFont val="Times New Roman"/>
        <charset val="134"/>
      </rPr>
      <t xml:space="preserve">                                                         </t>
    </r>
    <r>
      <rPr>
        <sz val="16"/>
        <rFont val="方正仿宋_GBK"/>
        <charset val="134"/>
      </rPr>
      <t>②群众可以通过务工、土地流转租金获得收益。</t>
    </r>
    <r>
      <rPr>
        <sz val="16"/>
        <rFont val="Times New Roman"/>
        <charset val="134"/>
      </rPr>
      <t xml:space="preserve">                                                    </t>
    </r>
  </si>
  <si>
    <r>
      <rPr>
        <sz val="16"/>
        <rFont val="方正仿宋_GBK"/>
        <charset val="134"/>
      </rPr>
      <t>城口县</t>
    </r>
    <r>
      <rPr>
        <sz val="16"/>
        <rFont val="Times New Roman"/>
        <charset val="134"/>
      </rPr>
      <t>2024</t>
    </r>
    <r>
      <rPr>
        <sz val="16"/>
        <rFont val="方正仿宋_GBK"/>
        <charset val="134"/>
      </rPr>
      <t>年高观镇淫羊藿林下种植项目</t>
    </r>
  </si>
  <si>
    <r>
      <rPr>
        <sz val="16"/>
        <rFont val="方正仿宋_GBK"/>
        <charset val="134"/>
      </rPr>
      <t>在高观镇新建林下淫羊藿种植基地约</t>
    </r>
    <r>
      <rPr>
        <sz val="16"/>
        <rFont val="Times New Roman"/>
        <charset val="134"/>
      </rPr>
      <t>500</t>
    </r>
    <r>
      <rPr>
        <sz val="16"/>
        <rFont val="方正仿宋_GBK"/>
        <charset val="134"/>
      </rPr>
      <t>亩等。</t>
    </r>
  </si>
  <si>
    <r>
      <rPr>
        <sz val="16"/>
        <rFont val="方正仿宋_GBK"/>
        <charset val="134"/>
      </rPr>
      <t>新建林下淫羊藿种植基地</t>
    </r>
    <r>
      <rPr>
        <sz val="16"/>
        <rFont val="Times New Roman"/>
        <charset val="134"/>
      </rPr>
      <t>500</t>
    </r>
    <r>
      <rPr>
        <sz val="16"/>
        <rFont val="方正仿宋_GBK"/>
        <charset val="134"/>
      </rPr>
      <t>亩，项目受益农户</t>
    </r>
    <r>
      <rPr>
        <sz val="16"/>
        <rFont val="Times New Roman"/>
        <charset val="134"/>
      </rPr>
      <t>50</t>
    </r>
    <r>
      <rPr>
        <sz val="16"/>
        <rFont val="方正仿宋_GBK"/>
        <charset val="134"/>
      </rPr>
      <t>人，其中脱贫户，监测户</t>
    </r>
    <r>
      <rPr>
        <sz val="16"/>
        <rFont val="Times New Roman"/>
        <charset val="134"/>
      </rPr>
      <t>10</t>
    </r>
    <r>
      <rPr>
        <sz val="16"/>
        <rFont val="方正仿宋_GBK"/>
        <charset val="134"/>
      </rPr>
      <t>人。</t>
    </r>
  </si>
  <si>
    <r>
      <rPr>
        <sz val="16"/>
        <rFont val="方正仿宋_GBK"/>
        <charset val="134"/>
      </rPr>
      <t>一、群众参与</t>
    </r>
    <r>
      <rPr>
        <sz val="16"/>
        <rFont val="Times New Roman"/>
        <charset val="134"/>
      </rPr>
      <t>:30</t>
    </r>
    <r>
      <rPr>
        <sz val="16"/>
        <rFont val="方正仿宋_GBK"/>
        <charset val="134"/>
      </rPr>
      <t>人参与前期项目确定会议、决议，</t>
    </r>
    <r>
      <rPr>
        <sz val="16"/>
        <rFont val="Times New Roman"/>
        <charset val="134"/>
      </rPr>
      <t>30</t>
    </r>
    <r>
      <rPr>
        <sz val="16"/>
        <rFont val="方正仿宋_GBK"/>
        <charset val="134"/>
      </rPr>
      <t>人参与入库项目的选择，</t>
    </r>
    <r>
      <rPr>
        <sz val="16"/>
        <rFont val="Times New Roman"/>
        <charset val="134"/>
      </rPr>
      <t>5</t>
    </r>
    <r>
      <rPr>
        <sz val="16"/>
        <rFont val="方正仿宋_GBK"/>
        <charset val="134"/>
      </rPr>
      <t>人参与项目实施过程中施工质量和资金使用的监督。</t>
    </r>
    <r>
      <rPr>
        <sz val="16"/>
        <rFont val="Times New Roman"/>
        <charset val="134"/>
      </rPr>
      <t xml:space="preserve">
</t>
    </r>
    <r>
      <rPr>
        <sz val="16"/>
        <rFont val="方正仿宋_GBK"/>
        <charset val="134"/>
      </rPr>
      <t>二、利益联结机制：</t>
    </r>
    <r>
      <rPr>
        <sz val="16"/>
        <rFont val="Times New Roman"/>
        <charset val="134"/>
      </rPr>
      <t xml:space="preserve">
1.</t>
    </r>
    <r>
      <rPr>
        <sz val="16"/>
        <rFont val="方正仿宋_GBK"/>
        <charset val="134"/>
      </rPr>
      <t>通过淫羊藿林下种植基地建设，提供临时务工岗位</t>
    </r>
    <r>
      <rPr>
        <sz val="16"/>
        <rFont val="Times New Roman"/>
        <charset val="134"/>
      </rPr>
      <t>50</t>
    </r>
    <r>
      <rPr>
        <sz val="16"/>
        <rFont val="方正仿宋_GBK"/>
        <charset val="134"/>
      </rPr>
      <t>余人，增加务工收入</t>
    </r>
    <r>
      <rPr>
        <sz val="16"/>
        <rFont val="Times New Roman"/>
        <charset val="134"/>
      </rPr>
      <t>0.4</t>
    </r>
    <r>
      <rPr>
        <sz val="16"/>
        <rFont val="方正仿宋_GBK"/>
        <charset val="134"/>
      </rPr>
      <t>万元</t>
    </r>
    <r>
      <rPr>
        <sz val="16"/>
        <rFont val="Times New Roman"/>
        <charset val="134"/>
      </rPr>
      <t>/</t>
    </r>
    <r>
      <rPr>
        <sz val="16"/>
        <rFont val="方正仿宋_GBK"/>
        <charset val="134"/>
      </rPr>
      <t>人</t>
    </r>
    <r>
      <rPr>
        <sz val="16"/>
        <rFont val="Times New Roman"/>
        <charset val="134"/>
      </rPr>
      <t>/</t>
    </r>
    <r>
      <rPr>
        <sz val="16"/>
        <rFont val="方正仿宋_GBK"/>
        <charset val="134"/>
      </rPr>
      <t>年。</t>
    </r>
    <r>
      <rPr>
        <sz val="16"/>
        <rFont val="Times New Roman"/>
        <charset val="134"/>
      </rPr>
      <t xml:space="preserve">
3.</t>
    </r>
    <r>
      <rPr>
        <sz val="16"/>
        <rFont val="方正仿宋_GBK"/>
        <charset val="134"/>
      </rPr>
      <t>通过</t>
    </r>
    <r>
      <rPr>
        <sz val="16"/>
        <rFont val="Times New Roman"/>
        <charset val="134"/>
      </rPr>
      <t>“</t>
    </r>
    <r>
      <rPr>
        <sz val="16"/>
        <rFont val="方正仿宋_GBK"/>
        <charset val="134"/>
      </rPr>
      <t>村集体</t>
    </r>
    <r>
      <rPr>
        <sz val="16"/>
        <rFont val="Times New Roman"/>
        <charset val="134"/>
      </rPr>
      <t>+</t>
    </r>
    <r>
      <rPr>
        <sz val="16"/>
        <rFont val="方正仿宋_GBK"/>
        <charset val="134"/>
      </rPr>
      <t>市场主体</t>
    </r>
    <r>
      <rPr>
        <sz val="16"/>
        <rFont val="Times New Roman"/>
        <charset val="134"/>
      </rPr>
      <t>+</t>
    </r>
    <r>
      <rPr>
        <sz val="16"/>
        <rFont val="方正仿宋_GBK"/>
        <charset val="134"/>
      </rPr>
      <t>农户</t>
    </r>
    <r>
      <rPr>
        <sz val="16"/>
        <rFont val="Times New Roman"/>
        <charset val="134"/>
      </rPr>
      <t>”</t>
    </r>
    <r>
      <rPr>
        <sz val="16"/>
        <rFont val="方正仿宋_GBK"/>
        <charset val="134"/>
      </rPr>
      <t>的利益联结模式，实现项目收益分红。</t>
    </r>
  </si>
  <si>
    <r>
      <rPr>
        <sz val="16"/>
        <rFont val="方正仿宋_GBK"/>
        <charset val="134"/>
      </rPr>
      <t>新建林下淫羊藿种植基地</t>
    </r>
    <r>
      <rPr>
        <sz val="16"/>
        <rFont val="Times New Roman"/>
        <charset val="134"/>
      </rPr>
      <t>500</t>
    </r>
    <r>
      <rPr>
        <sz val="16"/>
        <rFont val="方正仿宋_GBK"/>
        <charset val="134"/>
      </rPr>
      <t>亩</t>
    </r>
  </si>
  <si>
    <r>
      <rPr>
        <sz val="16"/>
        <rFont val="Times New Roman"/>
        <charset val="134"/>
      </rPr>
      <t>4000</t>
    </r>
    <r>
      <rPr>
        <sz val="16"/>
        <rFont val="方正仿宋_GBK"/>
        <charset val="134"/>
      </rPr>
      <t>元</t>
    </r>
    <r>
      <rPr>
        <sz val="16"/>
        <rFont val="Times New Roman"/>
        <charset val="134"/>
      </rPr>
      <t>/</t>
    </r>
    <r>
      <rPr>
        <sz val="16"/>
        <rFont val="方正仿宋_GBK"/>
        <charset val="134"/>
      </rPr>
      <t>亩</t>
    </r>
  </si>
  <si>
    <r>
      <rPr>
        <sz val="16"/>
        <rFont val="方正仿宋_GBK"/>
        <charset val="134"/>
      </rPr>
      <t>增加务工收入</t>
    </r>
    <r>
      <rPr>
        <sz val="16"/>
        <rFont val="Times New Roman"/>
        <charset val="134"/>
      </rPr>
      <t>0.4</t>
    </r>
    <r>
      <rPr>
        <sz val="16"/>
        <rFont val="方正仿宋_GBK"/>
        <charset val="134"/>
      </rPr>
      <t>万元</t>
    </r>
    <r>
      <rPr>
        <sz val="16"/>
        <rFont val="Times New Roman"/>
        <charset val="134"/>
      </rPr>
      <t>/</t>
    </r>
    <r>
      <rPr>
        <sz val="16"/>
        <rFont val="方正仿宋_GBK"/>
        <charset val="134"/>
      </rPr>
      <t>人</t>
    </r>
    <r>
      <rPr>
        <sz val="16"/>
        <rFont val="Times New Roman"/>
        <charset val="134"/>
      </rPr>
      <t>/</t>
    </r>
    <r>
      <rPr>
        <sz val="16"/>
        <rFont val="方正仿宋_GBK"/>
        <charset val="134"/>
      </rPr>
      <t>年</t>
    </r>
  </si>
  <si>
    <r>
      <rPr>
        <sz val="16"/>
        <rFont val="方正仿宋_GBK"/>
        <charset val="134"/>
      </rPr>
      <t>项目受益农户</t>
    </r>
    <r>
      <rPr>
        <sz val="16"/>
        <rFont val="Times New Roman"/>
        <charset val="134"/>
      </rPr>
      <t>50</t>
    </r>
    <r>
      <rPr>
        <sz val="16"/>
        <rFont val="方正仿宋_GBK"/>
        <charset val="134"/>
      </rPr>
      <t>人，其中脱贫户，监测户</t>
    </r>
    <r>
      <rPr>
        <sz val="16"/>
        <rFont val="Times New Roman"/>
        <charset val="134"/>
      </rPr>
      <t>10</t>
    </r>
    <r>
      <rPr>
        <sz val="16"/>
        <rFont val="方正仿宋_GBK"/>
        <charset val="134"/>
      </rPr>
      <t>人。</t>
    </r>
  </si>
  <si>
    <r>
      <rPr>
        <sz val="16"/>
        <rFont val="方正仿宋_GBK"/>
        <charset val="134"/>
      </rPr>
      <t>基地可持续使用年限</t>
    </r>
    <r>
      <rPr>
        <sz val="16"/>
        <rFont val="Times New Roman"/>
        <charset val="134"/>
      </rPr>
      <t>≥3</t>
    </r>
    <r>
      <rPr>
        <sz val="16"/>
        <rFont val="方正仿宋_GBK"/>
        <charset val="134"/>
      </rPr>
      <t>年</t>
    </r>
  </si>
  <si>
    <r>
      <rPr>
        <sz val="16"/>
        <rFont val="方正仿宋_GBK"/>
        <charset val="134"/>
      </rPr>
      <t>城口县</t>
    </r>
    <r>
      <rPr>
        <sz val="16"/>
        <rFont val="Times New Roman"/>
        <charset val="134"/>
      </rPr>
      <t>2024</t>
    </r>
    <r>
      <rPr>
        <sz val="16"/>
        <rFont val="方正仿宋_GBK"/>
        <charset val="134"/>
      </rPr>
      <t>年庙坝镇淫羊藿种植项目</t>
    </r>
  </si>
  <si>
    <r>
      <rPr>
        <sz val="16"/>
        <rFont val="方正仿宋_GBK"/>
        <charset val="134"/>
      </rPr>
      <t>鼓励全镇发展中药材种植淫羊藿</t>
    </r>
    <r>
      <rPr>
        <sz val="16"/>
        <rFont val="Times New Roman"/>
        <charset val="134"/>
      </rPr>
      <t>200</t>
    </r>
    <r>
      <rPr>
        <sz val="16"/>
        <rFont val="方正仿宋_GBK"/>
        <charset val="134"/>
      </rPr>
      <t>亩。</t>
    </r>
  </si>
  <si>
    <r>
      <rPr>
        <sz val="16"/>
        <rFont val="方正仿宋_GBK"/>
        <charset val="134"/>
      </rPr>
      <t>在海拔</t>
    </r>
    <r>
      <rPr>
        <sz val="16"/>
        <rFont val="Times New Roman"/>
        <charset val="134"/>
      </rPr>
      <t>850</t>
    </r>
    <r>
      <rPr>
        <sz val="16"/>
        <rFont val="方正仿宋_GBK"/>
        <charset val="134"/>
      </rPr>
      <t>米以下地块</t>
    </r>
  </si>
  <si>
    <t>有效促进产业发展，巩固脱贫成果</t>
  </si>
  <si>
    <t>群众选举产生扶贫义务监督员，负责监督项目实施全过程，竣工交付使用后制定管护制度经村民代表大会表决通过后予以实施。</t>
  </si>
  <si>
    <r>
      <rPr>
        <sz val="16"/>
        <rFont val="方正仿宋_GBK"/>
        <charset val="134"/>
      </rPr>
      <t>种植中药材淫羊藿</t>
    </r>
    <r>
      <rPr>
        <sz val="16"/>
        <rFont val="Times New Roman"/>
        <charset val="134"/>
      </rPr>
      <t>200</t>
    </r>
    <r>
      <rPr>
        <sz val="16"/>
        <rFont val="方正仿宋_GBK"/>
        <charset val="134"/>
      </rPr>
      <t>亩</t>
    </r>
  </si>
  <si>
    <r>
      <rPr>
        <sz val="16"/>
        <rFont val="方正仿宋_GBK"/>
        <charset val="134"/>
      </rPr>
      <t>发展中药材种植约</t>
    </r>
    <r>
      <rPr>
        <sz val="16"/>
        <rFont val="Times New Roman"/>
        <charset val="134"/>
      </rPr>
      <t>200</t>
    </r>
    <r>
      <rPr>
        <sz val="16"/>
        <rFont val="方正仿宋_GBK"/>
        <charset val="134"/>
      </rPr>
      <t>亩</t>
    </r>
  </si>
  <si>
    <r>
      <rPr>
        <sz val="16"/>
        <rFont val="方正仿宋_GBK"/>
        <charset val="134"/>
      </rPr>
      <t>亩均投入</t>
    </r>
    <r>
      <rPr>
        <sz val="16"/>
        <rFont val="Times New Roman"/>
        <charset val="134"/>
      </rPr>
      <t>1</t>
    </r>
    <r>
      <rPr>
        <sz val="16"/>
        <rFont val="方正仿宋_GBK"/>
        <charset val="134"/>
      </rPr>
      <t>万元左右。</t>
    </r>
  </si>
  <si>
    <r>
      <rPr>
        <sz val="16"/>
        <rFont val="方正仿宋_GBK"/>
        <charset val="134"/>
      </rPr>
      <t>带动产业发展，增加群众收益户均</t>
    </r>
    <r>
      <rPr>
        <sz val="16"/>
        <rFont val="Times New Roman"/>
        <charset val="134"/>
      </rPr>
      <t>2000</t>
    </r>
    <r>
      <rPr>
        <sz val="16"/>
        <rFont val="方正仿宋_GBK"/>
        <charset val="134"/>
      </rPr>
      <t>元以上</t>
    </r>
  </si>
  <si>
    <r>
      <rPr>
        <sz val="16"/>
        <rFont val="方正仿宋_GBK"/>
        <charset val="134"/>
      </rPr>
      <t>受益人口</t>
    </r>
    <r>
      <rPr>
        <sz val="16"/>
        <rFont val="Times New Roman"/>
        <charset val="134"/>
      </rPr>
      <t>154</t>
    </r>
    <r>
      <rPr>
        <sz val="16"/>
        <rFont val="方正仿宋_GBK"/>
        <charset val="134"/>
      </rPr>
      <t>人，脱贫人口</t>
    </r>
    <r>
      <rPr>
        <sz val="16"/>
        <rFont val="Times New Roman"/>
        <charset val="134"/>
      </rPr>
      <t>9</t>
    </r>
    <r>
      <rPr>
        <sz val="16"/>
        <rFont val="方正仿宋_GBK"/>
        <charset val="134"/>
      </rPr>
      <t>户</t>
    </r>
    <r>
      <rPr>
        <sz val="16"/>
        <rFont val="Times New Roman"/>
        <charset val="134"/>
      </rPr>
      <t>32</t>
    </r>
    <r>
      <rPr>
        <sz val="16"/>
        <rFont val="方正仿宋_GBK"/>
        <charset val="134"/>
      </rPr>
      <t>人</t>
    </r>
  </si>
  <si>
    <r>
      <rPr>
        <sz val="16"/>
        <rFont val="方正仿宋_GBK"/>
        <charset val="134"/>
      </rPr>
      <t>项目持续</t>
    </r>
    <r>
      <rPr>
        <sz val="16"/>
        <rFont val="Times New Roman"/>
        <charset val="134"/>
      </rPr>
      <t>3</t>
    </r>
    <r>
      <rPr>
        <sz val="16"/>
        <rFont val="方正仿宋_GBK"/>
        <charset val="134"/>
      </rPr>
      <t>年以上。</t>
    </r>
  </si>
  <si>
    <r>
      <rPr>
        <sz val="16"/>
        <rFont val="方正仿宋_GBK"/>
        <charset val="134"/>
      </rPr>
      <t>城口县巴山镇</t>
    </r>
    <r>
      <rPr>
        <sz val="16"/>
        <rFont val="Times New Roman"/>
        <charset val="134"/>
      </rPr>
      <t>2024</t>
    </r>
    <r>
      <rPr>
        <sz val="16"/>
        <rFont val="方正仿宋_GBK"/>
        <charset val="134"/>
      </rPr>
      <t>年中药村基地（淫羊藿）项目</t>
    </r>
  </si>
  <si>
    <r>
      <rPr>
        <sz val="16"/>
        <rFont val="方正仿宋_GBK"/>
        <charset val="134"/>
      </rPr>
      <t>新种植淫羊藿</t>
    </r>
    <r>
      <rPr>
        <sz val="16"/>
        <rFont val="Times New Roman"/>
        <charset val="134"/>
      </rPr>
      <t>400</t>
    </r>
    <r>
      <rPr>
        <sz val="16"/>
        <rFont val="方正仿宋_GBK"/>
        <charset val="134"/>
      </rPr>
      <t>亩。</t>
    </r>
  </si>
  <si>
    <r>
      <rPr>
        <sz val="16"/>
        <rFont val="方正仿宋_GBK"/>
        <charset val="134"/>
      </rPr>
      <t>带动</t>
    </r>
    <r>
      <rPr>
        <sz val="16"/>
        <rFont val="Times New Roman"/>
        <charset val="134"/>
      </rPr>
      <t>2000</t>
    </r>
    <r>
      <rPr>
        <sz val="16"/>
        <rFont val="方正仿宋_GBK"/>
        <charset val="134"/>
      </rPr>
      <t>余名群众产业增收，预计平均每年可增加收入约</t>
    </r>
    <r>
      <rPr>
        <sz val="16"/>
        <rFont val="Times New Roman"/>
        <charset val="134"/>
      </rPr>
      <t>80</t>
    </r>
    <r>
      <rPr>
        <sz val="16"/>
        <rFont val="方正仿宋_GBK"/>
        <charset val="134"/>
      </rPr>
      <t>万元，有效期可达</t>
    </r>
    <r>
      <rPr>
        <sz val="16"/>
        <rFont val="Times New Roman"/>
        <charset val="134"/>
      </rPr>
      <t>8</t>
    </r>
    <r>
      <rPr>
        <sz val="16"/>
        <rFont val="方正仿宋_GBK"/>
        <charset val="134"/>
      </rPr>
      <t>年以上，累计生长期内为群众增收可达</t>
    </r>
    <r>
      <rPr>
        <sz val="16"/>
        <rFont val="Times New Roman"/>
        <charset val="134"/>
      </rPr>
      <t>600</t>
    </r>
    <r>
      <rPr>
        <sz val="16"/>
        <rFont val="方正仿宋_GBK"/>
        <charset val="134"/>
      </rPr>
      <t>万元</t>
    </r>
  </si>
  <si>
    <r>
      <rPr>
        <sz val="16"/>
        <rFont val="Times New Roman"/>
        <charset val="134"/>
      </rPr>
      <t>35</t>
    </r>
    <r>
      <rPr>
        <sz val="16"/>
        <rFont val="方正仿宋_GBK"/>
        <charset val="134"/>
      </rPr>
      <t>名群众代表参与项目前期申报，</t>
    </r>
    <r>
      <rPr>
        <sz val="16"/>
        <rFont val="Times New Roman"/>
        <charset val="134"/>
      </rPr>
      <t>30</t>
    </r>
    <r>
      <rPr>
        <sz val="16"/>
        <rFont val="方正仿宋_GBK"/>
        <charset val="134"/>
      </rPr>
      <t>名民生监督员参与项目的监管。带动周边群众约</t>
    </r>
    <r>
      <rPr>
        <sz val="16"/>
        <rFont val="Times New Roman"/>
        <charset val="134"/>
      </rPr>
      <t>2000</t>
    </r>
    <r>
      <rPr>
        <sz val="16"/>
        <rFont val="方正仿宋_GBK"/>
        <charset val="134"/>
      </rPr>
      <t>人增加收入，其中困难群众约</t>
    </r>
    <r>
      <rPr>
        <sz val="16"/>
        <rFont val="Times New Roman"/>
        <charset val="134"/>
      </rPr>
      <t>500</t>
    </r>
    <r>
      <rPr>
        <sz val="16"/>
        <rFont val="方正仿宋_GBK"/>
        <charset val="134"/>
      </rPr>
      <t>人。</t>
    </r>
  </si>
  <si>
    <t>通过发展淫羊藿种植，带动周边群众发展中药村产业增加收入。</t>
  </si>
  <si>
    <r>
      <rPr>
        <sz val="16"/>
        <rFont val="方正仿宋_GBK"/>
        <charset val="134"/>
      </rPr>
      <t>新种植淫羊藿</t>
    </r>
    <r>
      <rPr>
        <sz val="16"/>
        <rFont val="Times New Roman"/>
        <charset val="134"/>
      </rPr>
      <t>400</t>
    </r>
    <r>
      <rPr>
        <sz val="16"/>
        <rFont val="方正仿宋_GBK"/>
        <charset val="134"/>
      </rPr>
      <t>亩</t>
    </r>
  </si>
  <si>
    <r>
      <rPr>
        <sz val="16"/>
        <rFont val="方正仿宋_GBK"/>
        <charset val="134"/>
      </rPr>
      <t>淫羊藿成活率率达</t>
    </r>
    <r>
      <rPr>
        <sz val="16"/>
        <rFont val="Times New Roman"/>
        <charset val="134"/>
      </rPr>
      <t>90%</t>
    </r>
    <r>
      <rPr>
        <sz val="16"/>
        <rFont val="方正仿宋_GBK"/>
        <charset val="134"/>
      </rPr>
      <t>以上</t>
    </r>
  </si>
  <si>
    <r>
      <rPr>
        <sz val="16"/>
        <rFont val="方正仿宋_GBK"/>
        <charset val="134"/>
      </rPr>
      <t>淫羊藿</t>
    </r>
    <r>
      <rPr>
        <sz val="16"/>
        <rFont val="Times New Roman"/>
        <charset val="134"/>
      </rPr>
      <t>4000</t>
    </r>
    <r>
      <rPr>
        <sz val="16"/>
        <rFont val="方正仿宋_GBK"/>
        <charset val="134"/>
      </rPr>
      <t>元</t>
    </r>
    <r>
      <rPr>
        <sz val="16"/>
        <rFont val="Times New Roman"/>
        <charset val="134"/>
      </rPr>
      <t>/</t>
    </r>
    <r>
      <rPr>
        <sz val="16"/>
        <rFont val="方正仿宋_GBK"/>
        <charset val="134"/>
      </rPr>
      <t>亩</t>
    </r>
  </si>
  <si>
    <r>
      <rPr>
        <sz val="16"/>
        <rFont val="方正仿宋_GBK"/>
        <charset val="134"/>
      </rPr>
      <t>受益人数</t>
    </r>
    <r>
      <rPr>
        <sz val="16"/>
        <rFont val="Times New Roman"/>
        <charset val="134"/>
      </rPr>
      <t>≥2000</t>
    </r>
    <r>
      <rPr>
        <sz val="16"/>
        <rFont val="方正仿宋_GBK"/>
        <charset val="134"/>
      </rPr>
      <t>人</t>
    </r>
  </si>
  <si>
    <r>
      <rPr>
        <sz val="16"/>
        <rFont val="方正仿宋_GBK"/>
        <charset val="134"/>
      </rPr>
      <t>约</t>
    </r>
    <r>
      <rPr>
        <sz val="16"/>
        <rFont val="Times New Roman"/>
        <charset val="134"/>
      </rPr>
      <t>500</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</si>
  <si>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年高燕镇来凤村淫羊藿基地建设项目</t>
    </r>
  </si>
  <si>
    <r>
      <rPr>
        <sz val="16"/>
        <rFont val="方正仿宋_GBK"/>
        <charset val="134"/>
      </rPr>
      <t>种植约</t>
    </r>
    <r>
      <rPr>
        <sz val="16"/>
        <rFont val="Times New Roman"/>
        <charset val="134"/>
      </rPr>
      <t>400</t>
    </r>
    <r>
      <rPr>
        <sz val="16"/>
        <rFont val="方正仿宋_GBK"/>
        <charset val="134"/>
      </rPr>
      <t>亩淫羊藿；</t>
    </r>
    <r>
      <rPr>
        <sz val="16"/>
        <rFont val="Times New Roman"/>
        <charset val="134"/>
      </rPr>
      <t xml:space="preserve">
</t>
    </r>
  </si>
  <si>
    <t>高燕镇来凤村</t>
  </si>
  <si>
    <r>
      <rPr>
        <sz val="16"/>
        <rFont val="方正仿宋_GBK"/>
        <charset val="134"/>
      </rPr>
      <t>通过新建淫羊藿基地，推动来凤村林下产业经济发展，带动群众</t>
    </r>
    <r>
      <rPr>
        <sz val="16"/>
        <rFont val="Times New Roman"/>
        <charset val="134"/>
      </rPr>
      <t>20</t>
    </r>
    <r>
      <rPr>
        <sz val="16"/>
        <rFont val="方正仿宋_GBK"/>
        <charset val="134"/>
      </rPr>
      <t>人以上务工增收，平均每人增收</t>
    </r>
    <r>
      <rPr>
        <sz val="16"/>
        <rFont val="Times New Roman"/>
        <charset val="134"/>
      </rPr>
      <t>800</t>
    </r>
    <r>
      <rPr>
        <sz val="16"/>
        <rFont val="方正仿宋_GBK"/>
        <charset val="134"/>
      </rPr>
      <t>元以上。</t>
    </r>
  </si>
  <si>
    <r>
      <rPr>
        <sz val="16"/>
        <rFont val="Times New Roman"/>
        <charset val="134"/>
      </rPr>
      <t>1.</t>
    </r>
    <r>
      <rPr>
        <sz val="16"/>
        <rFont val="方正仿宋_GBK"/>
        <charset val="134"/>
      </rPr>
      <t>群众参与：</t>
    </r>
    <r>
      <rPr>
        <sz val="16"/>
        <rFont val="Times New Roman"/>
        <charset val="134"/>
      </rPr>
      <t>12</t>
    </r>
    <r>
      <rPr>
        <sz val="16"/>
        <rFont val="方正仿宋_GBK"/>
        <charset val="134"/>
      </rPr>
      <t>人参与前期项目确定会议、决议，</t>
    </r>
    <r>
      <rPr>
        <sz val="16"/>
        <rFont val="Times New Roman"/>
        <charset val="134"/>
      </rPr>
      <t>12</t>
    </r>
    <r>
      <rPr>
        <sz val="16"/>
        <rFont val="方正仿宋_GBK"/>
        <charset val="134"/>
      </rPr>
      <t>人参与入库项目的选择。</t>
    </r>
    <r>
      <rPr>
        <sz val="16"/>
        <rFont val="Times New Roman"/>
        <charset val="134"/>
      </rPr>
      <t xml:space="preserve">
2.</t>
    </r>
    <r>
      <rPr>
        <sz val="16"/>
        <rFont val="方正仿宋_GBK"/>
        <charset val="134"/>
      </rPr>
      <t>利益联结机制：带动群众</t>
    </r>
    <r>
      <rPr>
        <sz val="16"/>
        <rFont val="Times New Roman"/>
        <charset val="134"/>
      </rPr>
      <t>20</t>
    </r>
    <r>
      <rPr>
        <sz val="16"/>
        <rFont val="方正仿宋_GBK"/>
        <charset val="134"/>
      </rPr>
      <t>人以上务工增收，平均每人增收</t>
    </r>
    <r>
      <rPr>
        <sz val="16"/>
        <rFont val="Times New Roman"/>
        <charset val="134"/>
      </rPr>
      <t>800</t>
    </r>
    <r>
      <rPr>
        <sz val="16"/>
        <rFont val="方正仿宋_GBK"/>
        <charset val="134"/>
      </rPr>
      <t>元以上。</t>
    </r>
  </si>
  <si>
    <r>
      <rPr>
        <sz val="16"/>
        <rFont val="方正仿宋_GBK"/>
        <charset val="134"/>
      </rPr>
      <t>种植约</t>
    </r>
    <r>
      <rPr>
        <sz val="16"/>
        <rFont val="Times New Roman"/>
        <charset val="134"/>
      </rPr>
      <t>400</t>
    </r>
    <r>
      <rPr>
        <sz val="16"/>
        <rFont val="方正仿宋_GBK"/>
        <charset val="134"/>
      </rPr>
      <t>亩淫羊藿</t>
    </r>
    <r>
      <rPr>
        <sz val="16"/>
        <rFont val="Times New Roman"/>
        <charset val="134"/>
      </rPr>
      <t xml:space="preserve">
</t>
    </r>
  </si>
  <si>
    <r>
      <rPr>
        <sz val="16"/>
        <rFont val="方正仿宋_GBK"/>
        <charset val="134"/>
      </rPr>
      <t>成本</t>
    </r>
    <r>
      <rPr>
        <sz val="16"/>
        <rFont val="Times New Roman"/>
        <charset val="134"/>
      </rPr>
      <t>≤120</t>
    </r>
    <r>
      <rPr>
        <sz val="16"/>
        <rFont val="方正仿宋_GBK"/>
        <charset val="134"/>
      </rPr>
      <t>万元</t>
    </r>
  </si>
  <si>
    <r>
      <rPr>
        <sz val="16"/>
        <rFont val="方正仿宋_GBK"/>
        <charset val="134"/>
      </rPr>
      <t>推动来凤村林下产业经济发展，带动群众</t>
    </r>
    <r>
      <rPr>
        <sz val="16"/>
        <rFont val="Times New Roman"/>
        <charset val="134"/>
      </rPr>
      <t>20</t>
    </r>
    <r>
      <rPr>
        <sz val="16"/>
        <rFont val="方正仿宋_GBK"/>
        <charset val="134"/>
      </rPr>
      <t>余人务工增收。</t>
    </r>
  </si>
  <si>
    <r>
      <rPr>
        <sz val="16"/>
        <rFont val="方正仿宋_GBK"/>
        <charset val="134"/>
      </rPr>
      <t>城口县</t>
    </r>
    <r>
      <rPr>
        <sz val="16"/>
        <rFont val="Times New Roman"/>
        <charset val="134"/>
      </rPr>
      <t>2024</t>
    </r>
    <r>
      <rPr>
        <sz val="16"/>
        <rFont val="方正仿宋_GBK"/>
        <charset val="134"/>
      </rPr>
      <t>年咸宜镇淫羊藿种植项目</t>
    </r>
  </si>
  <si>
    <r>
      <rPr>
        <sz val="16"/>
        <rFont val="方正仿宋_GBK"/>
        <charset val="134"/>
      </rPr>
      <t>种植中药材淫羊藿</t>
    </r>
    <r>
      <rPr>
        <sz val="16"/>
        <rFont val="Times New Roman"/>
        <charset val="134"/>
      </rPr>
      <t>400</t>
    </r>
    <r>
      <rPr>
        <sz val="16"/>
        <rFont val="方正仿宋_GBK"/>
        <charset val="134"/>
      </rPr>
      <t>亩</t>
    </r>
  </si>
  <si>
    <t>咸宜镇青龙村、双丰村、社区、中六村、环流村、咸宜村</t>
  </si>
  <si>
    <r>
      <rPr>
        <sz val="16"/>
        <rFont val="方正仿宋_GBK"/>
        <charset val="134"/>
      </rPr>
      <t>项目建设过程中，吸纳</t>
    </r>
    <r>
      <rPr>
        <sz val="16"/>
        <rFont val="Times New Roman"/>
        <charset val="134"/>
      </rPr>
      <t>200</t>
    </r>
    <r>
      <rPr>
        <sz val="16"/>
        <rFont val="方正仿宋_GBK"/>
        <charset val="134"/>
      </rPr>
      <t>余位群众务工，人均增收不低于</t>
    </r>
    <r>
      <rPr>
        <sz val="16"/>
        <rFont val="Times New Roman"/>
        <charset val="134"/>
      </rPr>
      <t>1000</t>
    </r>
    <r>
      <rPr>
        <sz val="16"/>
        <rFont val="方正仿宋_GBK"/>
        <charset val="134"/>
      </rPr>
      <t>元</t>
    </r>
  </si>
  <si>
    <r>
      <rPr>
        <sz val="16"/>
        <rFont val="Times New Roman"/>
        <charset val="134"/>
      </rPr>
      <t>1.</t>
    </r>
    <r>
      <rPr>
        <sz val="16"/>
        <rFont val="方正仿宋_GBK"/>
        <charset val="134"/>
      </rPr>
      <t>群众参与：林地</t>
    </r>
    <r>
      <rPr>
        <sz val="16"/>
        <rFont val="Times New Roman"/>
        <charset val="134"/>
      </rPr>
      <t>50</t>
    </r>
    <r>
      <rPr>
        <sz val="16"/>
        <rFont val="方正仿宋_GBK"/>
        <charset val="134"/>
      </rPr>
      <t>元一亩。增加群众收入</t>
    </r>
    <r>
      <rPr>
        <sz val="16"/>
        <rFont val="Times New Roman"/>
        <charset val="134"/>
      </rPr>
      <t xml:space="preserve">
2.</t>
    </r>
    <r>
      <rPr>
        <sz val="16"/>
        <rFont val="方正仿宋_GBK"/>
        <charset val="134"/>
      </rPr>
      <t>利益联结机制：带动</t>
    </r>
    <r>
      <rPr>
        <sz val="16"/>
        <rFont val="Times New Roman"/>
        <charset val="134"/>
      </rPr>
      <t>200</t>
    </r>
    <r>
      <rPr>
        <sz val="16"/>
        <rFont val="方正仿宋_GBK"/>
        <charset val="134"/>
      </rPr>
      <t>余户脱贫户户均增收</t>
    </r>
    <r>
      <rPr>
        <sz val="16"/>
        <rFont val="Times New Roman"/>
        <charset val="134"/>
      </rPr>
      <t>1000</t>
    </r>
    <r>
      <rPr>
        <sz val="16"/>
        <rFont val="方正仿宋_GBK"/>
        <charset val="134"/>
      </rPr>
      <t>元以上。</t>
    </r>
  </si>
  <si>
    <r>
      <rPr>
        <sz val="16"/>
        <rFont val="方正仿宋_GBK"/>
        <charset val="134"/>
      </rPr>
      <t>可以带动</t>
    </r>
    <r>
      <rPr>
        <sz val="16"/>
        <rFont val="Times New Roman"/>
        <charset val="134"/>
      </rPr>
      <t>200</t>
    </r>
    <r>
      <rPr>
        <sz val="16"/>
        <rFont val="方正仿宋_GBK"/>
        <charset val="134"/>
      </rPr>
      <t>余户农户务工，年人均收入增加</t>
    </r>
    <r>
      <rPr>
        <sz val="16"/>
        <rFont val="Times New Roman"/>
        <charset val="134"/>
      </rPr>
      <t>1000</t>
    </r>
    <r>
      <rPr>
        <sz val="16"/>
        <rFont val="方正仿宋_GBK"/>
        <charset val="134"/>
      </rPr>
      <t>余元，增加了集体经济收入。</t>
    </r>
  </si>
  <si>
    <r>
      <rPr>
        <sz val="16"/>
        <rFont val="方正仿宋_GBK"/>
        <charset val="134"/>
      </rPr>
      <t>种植中药材淫羊藿</t>
    </r>
    <r>
      <rPr>
        <sz val="16"/>
        <rFont val="Times New Roman"/>
        <charset val="134"/>
      </rPr>
      <t>800</t>
    </r>
    <r>
      <rPr>
        <sz val="16"/>
        <rFont val="方正仿宋_GBK"/>
        <charset val="134"/>
      </rPr>
      <t>亩</t>
    </r>
  </si>
  <si>
    <r>
      <rPr>
        <sz val="16"/>
        <rFont val="方正仿宋_GBK"/>
        <charset val="134"/>
      </rPr>
      <t>控制成本</t>
    </r>
    <r>
      <rPr>
        <sz val="16"/>
        <rFont val="Times New Roman"/>
        <charset val="134"/>
      </rPr>
      <t>320</t>
    </r>
    <r>
      <rPr>
        <sz val="16"/>
        <rFont val="方正仿宋_GBK"/>
        <charset val="134"/>
      </rPr>
      <t>万元以内</t>
    </r>
  </si>
  <si>
    <r>
      <rPr>
        <sz val="16"/>
        <rFont val="方正仿宋_GBK"/>
        <charset val="134"/>
      </rPr>
      <t>通过项目实施，可以带动</t>
    </r>
    <r>
      <rPr>
        <sz val="16"/>
        <rFont val="Times New Roman"/>
        <charset val="134"/>
      </rPr>
      <t>200</t>
    </r>
    <r>
      <rPr>
        <sz val="16"/>
        <rFont val="方正仿宋_GBK"/>
        <charset val="134"/>
      </rPr>
      <t>余户农户务工，年人均收入增加</t>
    </r>
    <r>
      <rPr>
        <sz val="16"/>
        <rFont val="Times New Roman"/>
        <charset val="134"/>
      </rPr>
      <t>1000</t>
    </r>
    <r>
      <rPr>
        <sz val="16"/>
        <rFont val="方正仿宋_GBK"/>
        <charset val="134"/>
      </rPr>
      <t>余元，也增加了集体经济收入，持续巩固脱贫攻坚成果，收益群众</t>
    </r>
    <r>
      <rPr>
        <sz val="16"/>
        <rFont val="Times New Roman"/>
        <charset val="134"/>
      </rPr>
      <t>8000</t>
    </r>
    <r>
      <rPr>
        <sz val="16"/>
        <rFont val="方正仿宋_GBK"/>
        <charset val="134"/>
      </rPr>
      <t>人，其中脱贫人口</t>
    </r>
    <r>
      <rPr>
        <sz val="16"/>
        <rFont val="Times New Roman"/>
        <charset val="134"/>
      </rPr>
      <t>1378</t>
    </r>
    <r>
      <rPr>
        <sz val="16"/>
        <rFont val="方正仿宋_GBK"/>
        <charset val="134"/>
      </rPr>
      <t>人。</t>
    </r>
  </si>
  <si>
    <r>
      <rPr>
        <sz val="16"/>
        <rFont val="方正仿宋_GBK"/>
        <charset val="134"/>
      </rPr>
      <t>农户</t>
    </r>
    <r>
      <rPr>
        <sz val="16"/>
        <rFont val="Times New Roman"/>
        <charset val="134"/>
      </rPr>
      <t>1800</t>
    </r>
    <r>
      <rPr>
        <sz val="16"/>
        <rFont val="方正仿宋_GBK"/>
        <charset val="134"/>
      </rPr>
      <t>余户，</t>
    </r>
    <r>
      <rPr>
        <sz val="16"/>
        <rFont val="Times New Roman"/>
        <charset val="134"/>
      </rPr>
      <t>8000</t>
    </r>
    <r>
      <rPr>
        <sz val="16"/>
        <rFont val="方正仿宋_GBK"/>
        <charset val="134"/>
      </rPr>
      <t>人受益</t>
    </r>
  </si>
  <si>
    <r>
      <rPr>
        <sz val="16"/>
        <rFont val="方正仿宋_GBK"/>
        <charset val="134"/>
      </rPr>
      <t>贫困人口及所有居民满意度</t>
    </r>
    <r>
      <rPr>
        <sz val="16"/>
        <rFont val="Times New Roman"/>
        <charset val="134"/>
      </rPr>
      <t>99%</t>
    </r>
    <r>
      <rPr>
        <sz val="16"/>
        <rFont val="方正仿宋_GBK"/>
        <charset val="134"/>
      </rPr>
      <t>以上</t>
    </r>
  </si>
  <si>
    <r>
      <rPr>
        <sz val="16"/>
        <rFont val="方正仿宋_GBK"/>
        <charset val="134"/>
      </rPr>
      <t>城口县</t>
    </r>
    <r>
      <rPr>
        <sz val="16"/>
        <rFont val="Times New Roman"/>
        <charset val="134"/>
      </rPr>
      <t>2024</t>
    </r>
    <r>
      <rPr>
        <sz val="16"/>
        <rFont val="方正仿宋_GBK"/>
        <charset val="134"/>
      </rPr>
      <t>年治平乡淫羊藿种植项目</t>
    </r>
  </si>
  <si>
    <r>
      <rPr>
        <sz val="16"/>
        <rFont val="方正仿宋_GBK"/>
        <charset val="134"/>
      </rPr>
      <t>岩湾村种植中药材淫羊藿</t>
    </r>
    <r>
      <rPr>
        <sz val="16"/>
        <rFont val="Times New Roman"/>
        <charset val="134"/>
      </rPr>
      <t>250</t>
    </r>
    <r>
      <rPr>
        <sz val="16"/>
        <rFont val="方正仿宋_GBK"/>
        <charset val="134"/>
      </rPr>
      <t>亩，按照市场主体</t>
    </r>
    <r>
      <rPr>
        <sz val="16"/>
        <rFont val="Times New Roman"/>
        <charset val="134"/>
      </rPr>
      <t>+</t>
    </r>
    <r>
      <rPr>
        <sz val="16"/>
        <rFont val="方正仿宋_GBK"/>
        <charset val="134"/>
      </rPr>
      <t>集体经济组织</t>
    </r>
    <r>
      <rPr>
        <sz val="16"/>
        <rFont val="Times New Roman"/>
        <charset val="134"/>
      </rPr>
      <t>+</t>
    </r>
    <r>
      <rPr>
        <sz val="16"/>
        <rFont val="方正仿宋_GBK"/>
        <charset val="134"/>
      </rPr>
      <t>农户的合作方式，以合同约定比例分红</t>
    </r>
  </si>
  <si>
    <r>
      <rPr>
        <sz val="16"/>
        <rFont val="方正仿宋_GBK"/>
        <charset val="134"/>
      </rPr>
      <t>岩湾村</t>
    </r>
    <r>
      <rPr>
        <sz val="16"/>
        <rFont val="Times New Roman"/>
        <charset val="134"/>
      </rPr>
      <t>9</t>
    </r>
    <r>
      <rPr>
        <sz val="16"/>
        <rFont val="方正仿宋_GBK"/>
        <charset val="134"/>
      </rPr>
      <t>、</t>
    </r>
    <r>
      <rPr>
        <sz val="16"/>
        <rFont val="Times New Roman"/>
        <charset val="134"/>
      </rPr>
      <t>10</t>
    </r>
    <r>
      <rPr>
        <sz val="16"/>
        <rFont val="方正仿宋_GBK"/>
        <charset val="134"/>
      </rPr>
      <t>社</t>
    </r>
  </si>
  <si>
    <r>
      <rPr>
        <sz val="16"/>
        <rFont val="方正仿宋_GBK"/>
        <charset val="134"/>
      </rPr>
      <t>通过项目实施，可以带动</t>
    </r>
    <r>
      <rPr>
        <sz val="16"/>
        <rFont val="Times New Roman"/>
        <charset val="134"/>
      </rPr>
      <t>30</t>
    </r>
    <r>
      <rPr>
        <sz val="16"/>
        <rFont val="方正仿宋_GBK"/>
        <charset val="134"/>
      </rPr>
      <t>余户农户务工，年人均纯收入增加</t>
    </r>
    <r>
      <rPr>
        <sz val="16"/>
        <rFont val="Times New Roman"/>
        <charset val="134"/>
      </rPr>
      <t>1000</t>
    </r>
    <r>
      <rPr>
        <sz val="16"/>
        <rFont val="方正仿宋_GBK"/>
        <charset val="134"/>
      </rPr>
      <t>余元，推动我乡淫羊藿产业发展有序进行，增加集体经济组织收入，持续巩固脱贫攻坚成果，受益群众</t>
    </r>
    <r>
      <rPr>
        <sz val="16"/>
        <rFont val="Times New Roman"/>
        <charset val="134"/>
      </rPr>
      <t>160</t>
    </r>
    <r>
      <rPr>
        <sz val="16"/>
        <rFont val="方正仿宋_GBK"/>
        <charset val="134"/>
      </rPr>
      <t>余人，其中脱贫人口</t>
    </r>
    <r>
      <rPr>
        <sz val="16"/>
        <rFont val="Times New Roman"/>
        <charset val="134"/>
      </rPr>
      <t>30</t>
    </r>
    <r>
      <rPr>
        <sz val="16"/>
        <rFont val="方正仿宋_GBK"/>
        <charset val="134"/>
      </rPr>
      <t>余人</t>
    </r>
  </si>
  <si>
    <r>
      <rPr>
        <sz val="16"/>
        <rFont val="方正仿宋_GBK"/>
        <charset val="134"/>
      </rPr>
      <t>一、群众参与：</t>
    </r>
    <r>
      <rPr>
        <sz val="16"/>
        <rFont val="Times New Roman"/>
        <charset val="134"/>
      </rPr>
      <t>30</t>
    </r>
    <r>
      <rPr>
        <sz val="16"/>
        <rFont val="方正仿宋_GBK"/>
        <charset val="134"/>
      </rPr>
      <t>余人参与前期项目确定会议、决议，</t>
    </r>
    <r>
      <rPr>
        <sz val="16"/>
        <rFont val="Times New Roman"/>
        <charset val="134"/>
      </rPr>
      <t>30</t>
    </r>
    <r>
      <rPr>
        <sz val="16"/>
        <rFont val="方正仿宋_GBK"/>
        <charset val="134"/>
      </rPr>
      <t>余人参与入库项目的选择，</t>
    </r>
    <r>
      <rPr>
        <sz val="16"/>
        <rFont val="Times New Roman"/>
        <charset val="134"/>
      </rPr>
      <t>150</t>
    </r>
    <r>
      <rPr>
        <sz val="16"/>
        <rFont val="方正仿宋_GBK"/>
        <charset val="134"/>
      </rPr>
      <t>余人参与项目实施过程中施工质量和资金使用的监督等。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、流转农户土地</t>
    </r>
    <r>
      <rPr>
        <sz val="16"/>
        <rFont val="Times New Roman"/>
        <charset val="134"/>
      </rPr>
      <t>250</t>
    </r>
    <r>
      <rPr>
        <sz val="16"/>
        <rFont val="方正仿宋_GBK"/>
        <charset val="134"/>
      </rPr>
      <t>亩，增加租金收入</t>
    </r>
    <r>
      <rPr>
        <sz val="16"/>
        <rFont val="Times New Roman"/>
        <charset val="134"/>
      </rPr>
      <t>5</t>
    </r>
    <r>
      <rPr>
        <sz val="16"/>
        <rFont val="方正仿宋_GBK"/>
        <charset val="134"/>
      </rPr>
      <t>万元。</t>
    </r>
    <r>
      <rPr>
        <sz val="16"/>
        <rFont val="Times New Roman"/>
        <charset val="134"/>
      </rPr>
      <t>2</t>
    </r>
    <r>
      <rPr>
        <sz val="16"/>
        <rFont val="方正仿宋_GBK"/>
        <charset val="134"/>
      </rPr>
      <t>、提供就业岗位</t>
    </r>
    <r>
      <rPr>
        <sz val="16"/>
        <rFont val="Times New Roman"/>
        <charset val="134"/>
      </rPr>
      <t>20</t>
    </r>
    <r>
      <rPr>
        <sz val="16"/>
        <rFont val="方正仿宋_GBK"/>
        <charset val="134"/>
      </rPr>
      <t>个，户均增加收入</t>
    </r>
    <r>
      <rPr>
        <sz val="16"/>
        <rFont val="Times New Roman"/>
        <charset val="134"/>
      </rPr>
      <t>1000</t>
    </r>
    <r>
      <rPr>
        <sz val="16"/>
        <rFont val="方正仿宋_GBK"/>
        <charset val="134"/>
      </rPr>
      <t>元</t>
    </r>
    <r>
      <rPr>
        <sz val="16"/>
        <rFont val="Times New Roman"/>
        <charset val="134"/>
      </rPr>
      <t>/</t>
    </r>
    <r>
      <rPr>
        <sz val="16"/>
        <rFont val="方正仿宋_GBK"/>
        <charset val="134"/>
      </rPr>
      <t>年。</t>
    </r>
  </si>
  <si>
    <r>
      <rPr>
        <sz val="16"/>
        <rFont val="方正仿宋_GBK"/>
        <charset val="134"/>
      </rPr>
      <t>完成</t>
    </r>
    <r>
      <rPr>
        <sz val="16"/>
        <rFont val="Times New Roman"/>
        <charset val="134"/>
      </rPr>
      <t>250</t>
    </r>
    <r>
      <rPr>
        <sz val="16"/>
        <rFont val="方正仿宋_GBK"/>
        <charset val="134"/>
      </rPr>
      <t>亩淫羊藿种植</t>
    </r>
  </si>
  <si>
    <r>
      <rPr>
        <sz val="16"/>
        <rFont val="方正仿宋_GBK"/>
        <charset val="134"/>
      </rPr>
      <t>种植淫羊藿</t>
    </r>
    <r>
      <rPr>
        <sz val="16"/>
        <rFont val="Times New Roman"/>
        <charset val="134"/>
      </rPr>
      <t>250</t>
    </r>
    <r>
      <rPr>
        <sz val="16"/>
        <rFont val="方正仿宋_GBK"/>
        <charset val="134"/>
      </rPr>
      <t>亩</t>
    </r>
  </si>
  <si>
    <r>
      <rPr>
        <sz val="16"/>
        <rFont val="方正仿宋_GBK"/>
        <charset val="134"/>
      </rPr>
      <t>每亩投资</t>
    </r>
    <r>
      <rPr>
        <sz val="16"/>
        <rFont val="Times New Roman"/>
        <charset val="134"/>
      </rPr>
      <t>4000</t>
    </r>
    <r>
      <rPr>
        <sz val="16"/>
        <rFont val="方正仿宋_GBK"/>
        <charset val="134"/>
      </rPr>
      <t>元</t>
    </r>
  </si>
  <si>
    <r>
      <rPr>
        <sz val="16"/>
        <rFont val="方正仿宋_GBK"/>
        <charset val="134"/>
      </rPr>
      <t>城口县</t>
    </r>
    <r>
      <rPr>
        <sz val="16"/>
        <rFont val="Times New Roman"/>
        <charset val="134"/>
      </rPr>
      <t>2024</t>
    </r>
    <r>
      <rPr>
        <sz val="16"/>
        <rFont val="方正仿宋_GBK"/>
        <charset val="134"/>
      </rPr>
      <t>年双河乡余坪村林下中药材淫羊藿种植项目</t>
    </r>
  </si>
  <si>
    <r>
      <rPr>
        <sz val="16"/>
        <rFont val="方正仿宋_GBK"/>
        <charset val="134"/>
      </rPr>
      <t>为壮大余坪村集体经济，依托余坪村林地资源拟在种植发展林下中药材淫羊藿种植</t>
    </r>
    <r>
      <rPr>
        <sz val="16"/>
        <rFont val="Times New Roman"/>
        <charset val="134"/>
      </rPr>
      <t>400</t>
    </r>
    <r>
      <rPr>
        <sz val="16"/>
        <rFont val="方正仿宋_GBK"/>
        <charset val="134"/>
      </rPr>
      <t>亩左右。</t>
    </r>
  </si>
  <si>
    <r>
      <rPr>
        <sz val="16"/>
        <rFont val="方正仿宋_GBK"/>
        <charset val="134"/>
      </rPr>
      <t>项目建成后，可带动</t>
    </r>
    <r>
      <rPr>
        <sz val="16"/>
        <rFont val="Times New Roman"/>
        <charset val="134"/>
      </rPr>
      <t>60</t>
    </r>
    <r>
      <rPr>
        <sz val="16"/>
        <rFont val="方正仿宋_GBK"/>
        <charset val="134"/>
      </rPr>
      <t>余户村民通过务工增收</t>
    </r>
    <r>
      <rPr>
        <sz val="16"/>
        <rFont val="Times New Roman"/>
        <charset val="134"/>
      </rPr>
      <t>1000</t>
    </r>
    <r>
      <rPr>
        <sz val="16"/>
        <rFont val="方正仿宋_GBK"/>
        <charset val="134"/>
      </rPr>
      <t>余元</t>
    </r>
    <r>
      <rPr>
        <sz val="16"/>
        <rFont val="Times New Roman"/>
        <charset val="134"/>
      </rPr>
      <t>/</t>
    </r>
    <r>
      <rPr>
        <sz val="16"/>
        <rFont val="方正仿宋_GBK"/>
        <charset val="134"/>
      </rPr>
      <t>年。丰产后增加集体经济组织收入，增加</t>
    </r>
    <r>
      <rPr>
        <sz val="16"/>
        <rFont val="Times New Roman"/>
        <charset val="134"/>
      </rPr>
      <t>1000</t>
    </r>
    <r>
      <rPr>
        <sz val="16"/>
        <rFont val="方正仿宋_GBK"/>
        <charset val="134"/>
      </rPr>
      <t>余村民分红。激励周边群众中药材产业发展，推动地区经济收入。</t>
    </r>
  </si>
  <si>
    <r>
      <rPr>
        <sz val="16"/>
        <rFont val="方正仿宋_GBK"/>
        <charset val="134"/>
      </rPr>
      <t>一、群众参与</t>
    </r>
    <r>
      <rPr>
        <sz val="16"/>
        <rFont val="Times New Roman"/>
        <charset val="134"/>
      </rPr>
      <t>:30</t>
    </r>
    <r>
      <rPr>
        <sz val="16"/>
        <rFont val="方正仿宋_GBK"/>
        <charset val="134"/>
      </rPr>
      <t>人参与前期项目确定会议、决议，</t>
    </r>
    <r>
      <rPr>
        <sz val="16"/>
        <rFont val="Times New Roman"/>
        <charset val="134"/>
      </rPr>
      <t>30</t>
    </r>
    <r>
      <rPr>
        <sz val="16"/>
        <rFont val="方正仿宋_GBK"/>
        <charset val="134"/>
      </rPr>
      <t>人参与入库项目的选择，</t>
    </r>
    <r>
      <rPr>
        <sz val="16"/>
        <rFont val="Times New Roman"/>
        <charset val="134"/>
      </rPr>
      <t>5</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t>
    </r>
    <r>
      <rPr>
        <sz val="16"/>
        <rFont val="方正仿宋_GBK"/>
        <charset val="134"/>
      </rPr>
      <t>可以带动</t>
    </r>
    <r>
      <rPr>
        <sz val="16"/>
        <rFont val="Times New Roman"/>
        <charset val="134"/>
      </rPr>
      <t>60</t>
    </r>
    <r>
      <rPr>
        <sz val="16"/>
        <rFont val="方正仿宋_GBK"/>
        <charset val="134"/>
      </rPr>
      <t>余户农户务工，年人均纯收入增加</t>
    </r>
    <r>
      <rPr>
        <sz val="16"/>
        <rFont val="Times New Roman"/>
        <charset val="134"/>
      </rPr>
      <t>1000</t>
    </r>
    <r>
      <rPr>
        <sz val="16"/>
        <rFont val="方正仿宋_GBK"/>
        <charset val="134"/>
      </rPr>
      <t>余元，增加集体经济组织收入，增加</t>
    </r>
    <r>
      <rPr>
        <sz val="16"/>
        <rFont val="Times New Roman"/>
        <charset val="134"/>
      </rPr>
      <t>1000</t>
    </r>
    <r>
      <rPr>
        <sz val="16"/>
        <rFont val="方正仿宋_GBK"/>
        <charset val="134"/>
      </rPr>
      <t>余农户分红。</t>
    </r>
  </si>
  <si>
    <r>
      <rPr>
        <sz val="16"/>
        <rFont val="Times New Roman"/>
        <charset val="134"/>
      </rPr>
      <t>2024</t>
    </r>
    <r>
      <rPr>
        <sz val="16"/>
        <rFont val="方正仿宋_GBK"/>
        <charset val="134"/>
      </rPr>
      <t>年完成余坪村林下种植中药材淫羊藿</t>
    </r>
    <r>
      <rPr>
        <sz val="16"/>
        <rFont val="Times New Roman"/>
        <charset val="134"/>
      </rPr>
      <t>400</t>
    </r>
    <r>
      <rPr>
        <sz val="16"/>
        <rFont val="方正仿宋_GBK"/>
        <charset val="134"/>
      </rPr>
      <t>亩左右。带动周边</t>
    </r>
    <r>
      <rPr>
        <sz val="16"/>
        <rFont val="Times New Roman"/>
        <charset val="134"/>
      </rPr>
      <t>60</t>
    </r>
    <r>
      <rPr>
        <sz val="16"/>
        <rFont val="方正仿宋_GBK"/>
        <charset val="134"/>
      </rPr>
      <t>余户农户务工收入</t>
    </r>
    <r>
      <rPr>
        <sz val="16"/>
        <rFont val="Times New Roman"/>
        <charset val="134"/>
      </rPr>
      <t>1000</t>
    </r>
    <r>
      <rPr>
        <sz val="16"/>
        <rFont val="方正仿宋_GBK"/>
        <charset val="134"/>
      </rPr>
      <t>元</t>
    </r>
    <r>
      <rPr>
        <sz val="16"/>
        <rFont val="Times New Roman"/>
        <charset val="134"/>
      </rPr>
      <t>/</t>
    </r>
    <r>
      <rPr>
        <sz val="16"/>
        <rFont val="方正仿宋_GBK"/>
        <charset val="134"/>
      </rPr>
      <t>年，分红带动脱贫户、监测户</t>
    </r>
    <r>
      <rPr>
        <sz val="16"/>
        <rFont val="Times New Roman"/>
        <charset val="134"/>
      </rPr>
      <t>300</t>
    </r>
    <r>
      <rPr>
        <sz val="16"/>
        <rFont val="方正仿宋_GBK"/>
        <charset val="134"/>
      </rPr>
      <t>人进行分红增收。</t>
    </r>
  </si>
  <si>
    <r>
      <rPr>
        <sz val="16"/>
        <rFont val="方正仿宋_GBK"/>
        <charset val="134"/>
      </rPr>
      <t>种植面积</t>
    </r>
    <r>
      <rPr>
        <sz val="16"/>
        <rFont val="Times New Roman"/>
        <charset val="134"/>
      </rPr>
      <t>≥400</t>
    </r>
    <r>
      <rPr>
        <sz val="16"/>
        <rFont val="方正仿宋_GBK"/>
        <charset val="134"/>
      </rPr>
      <t>亩</t>
    </r>
  </si>
  <si>
    <r>
      <rPr>
        <sz val="16"/>
        <rFont val="方正仿宋_GBK"/>
        <charset val="134"/>
      </rPr>
      <t>≦</t>
    </r>
    <r>
      <rPr>
        <sz val="16"/>
        <rFont val="Times New Roman"/>
        <charset val="134"/>
      </rPr>
      <t>200</t>
    </r>
    <r>
      <rPr>
        <sz val="16"/>
        <rFont val="方正仿宋_GBK"/>
        <charset val="134"/>
      </rPr>
      <t>万元</t>
    </r>
  </si>
  <si>
    <r>
      <rPr>
        <sz val="16"/>
        <rFont val="Times New Roman"/>
        <charset val="134"/>
      </rPr>
      <t>1.</t>
    </r>
    <r>
      <rPr>
        <sz val="16"/>
        <rFont val="方正仿宋_GBK"/>
        <charset val="134"/>
      </rPr>
      <t>受益群众</t>
    </r>
    <r>
      <rPr>
        <sz val="16"/>
        <rFont val="Times New Roman"/>
        <charset val="134"/>
      </rPr>
      <t>≥1000</t>
    </r>
    <r>
      <rPr>
        <sz val="16"/>
        <rFont val="方正仿宋_GBK"/>
        <charset val="134"/>
      </rPr>
      <t>人；</t>
    </r>
    <r>
      <rPr>
        <sz val="16"/>
        <rFont val="Times New Roman"/>
        <charset val="134"/>
      </rPr>
      <t>2.</t>
    </r>
    <r>
      <rPr>
        <sz val="16"/>
        <rFont val="方正仿宋_GBK"/>
        <charset val="134"/>
      </rPr>
      <t>受益脱贫户和监测户人数</t>
    </r>
    <r>
      <rPr>
        <sz val="16"/>
        <rFont val="Times New Roman"/>
        <charset val="134"/>
      </rPr>
      <t>≥300</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</si>
  <si>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年沿河乡淫羊藿发展项目</t>
    </r>
  </si>
  <si>
    <r>
      <rPr>
        <sz val="16"/>
        <rFont val="方正仿宋_GBK"/>
        <charset val="134"/>
      </rPr>
      <t>发展林下种植淫羊藿</t>
    </r>
    <r>
      <rPr>
        <sz val="16"/>
        <rFont val="Times New Roman"/>
        <charset val="134"/>
      </rPr>
      <t>400</t>
    </r>
    <r>
      <rPr>
        <sz val="16"/>
        <rFont val="方正仿宋_GBK"/>
        <charset val="134"/>
      </rPr>
      <t>亩</t>
    </r>
  </si>
  <si>
    <r>
      <rPr>
        <sz val="16"/>
        <rFont val="方正仿宋_GBK"/>
        <charset val="134"/>
      </rPr>
      <t>全乡</t>
    </r>
    <r>
      <rPr>
        <sz val="16"/>
        <rFont val="Times New Roman"/>
        <charset val="134"/>
      </rPr>
      <t>6</t>
    </r>
    <r>
      <rPr>
        <sz val="16"/>
        <rFont val="方正仿宋_GBK"/>
        <charset val="134"/>
      </rPr>
      <t>个村</t>
    </r>
  </si>
  <si>
    <r>
      <rPr>
        <sz val="16"/>
        <rFont val="方正仿宋_GBK"/>
        <charset val="134"/>
      </rPr>
      <t>项目实施可使</t>
    </r>
    <r>
      <rPr>
        <sz val="16"/>
        <rFont val="Times New Roman"/>
        <charset val="134"/>
      </rPr>
      <t>292</t>
    </r>
    <r>
      <rPr>
        <sz val="16"/>
        <rFont val="方正仿宋_GBK"/>
        <charset val="134"/>
      </rPr>
      <t>人人均增加收入</t>
    </r>
    <r>
      <rPr>
        <sz val="16"/>
        <rFont val="Times New Roman"/>
        <charset val="134"/>
      </rPr>
      <t>3000</t>
    </r>
    <r>
      <rPr>
        <sz val="16"/>
        <rFont val="方正仿宋_GBK"/>
        <charset val="134"/>
      </rPr>
      <t>元，其中脱贫户和监测对象</t>
    </r>
    <r>
      <rPr>
        <sz val="16"/>
        <rFont val="Times New Roman"/>
        <charset val="134"/>
      </rPr>
      <t>86</t>
    </r>
    <r>
      <rPr>
        <sz val="16"/>
        <rFont val="方正仿宋_GBK"/>
        <charset val="134"/>
      </rPr>
      <t>人，可发展淫羊藿产业</t>
    </r>
    <r>
      <rPr>
        <sz val="16"/>
        <rFont val="Times New Roman"/>
        <charset val="134"/>
      </rPr>
      <t>400</t>
    </r>
    <r>
      <rPr>
        <sz val="16"/>
        <rFont val="方正仿宋_GBK"/>
        <charset val="134"/>
      </rPr>
      <t>亩，产业发展可持续</t>
    </r>
    <r>
      <rPr>
        <sz val="16"/>
        <rFont val="Times New Roman"/>
        <charset val="134"/>
      </rPr>
      <t>3</t>
    </r>
    <r>
      <rPr>
        <sz val="16"/>
        <rFont val="方正仿宋_GBK"/>
        <charset val="134"/>
      </rPr>
      <t>年</t>
    </r>
  </si>
  <si>
    <r>
      <rPr>
        <sz val="16"/>
        <rFont val="Times New Roman"/>
        <charset val="134"/>
      </rPr>
      <t>7</t>
    </r>
    <r>
      <rPr>
        <sz val="16"/>
        <rFont val="方正仿宋_GBK"/>
        <charset val="134"/>
      </rPr>
      <t>人参与前期项目确定会议、决议，</t>
    </r>
    <r>
      <rPr>
        <sz val="16"/>
        <rFont val="Times New Roman"/>
        <charset val="134"/>
      </rPr>
      <t>7</t>
    </r>
    <r>
      <rPr>
        <sz val="16"/>
        <rFont val="方正仿宋_GBK"/>
        <charset val="134"/>
      </rPr>
      <t>人参与入库项目的选择，通过发展淫羊藿产业帮助村民实现人均增收</t>
    </r>
    <r>
      <rPr>
        <sz val="16"/>
        <rFont val="Times New Roman"/>
        <charset val="134"/>
      </rPr>
      <t>3000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t>
    </r>
  </si>
  <si>
    <r>
      <rPr>
        <sz val="16"/>
        <rFont val="方正仿宋_GBK"/>
        <charset val="134"/>
      </rPr>
      <t>种植淫羊藿</t>
    </r>
    <r>
      <rPr>
        <sz val="16"/>
        <rFont val="Times New Roman"/>
        <charset val="134"/>
      </rPr>
      <t>400</t>
    </r>
    <r>
      <rPr>
        <sz val="16"/>
        <rFont val="方正仿宋_GBK"/>
        <charset val="134"/>
      </rPr>
      <t>亩</t>
    </r>
  </si>
  <si>
    <r>
      <rPr>
        <sz val="16"/>
        <rFont val="方正仿宋_GBK"/>
        <charset val="134"/>
      </rPr>
      <t>在全乡适宜地块进行林下种植淫羊藿</t>
    </r>
    <r>
      <rPr>
        <sz val="16"/>
        <rFont val="Times New Roman"/>
        <charset val="134"/>
      </rPr>
      <t>400</t>
    </r>
    <r>
      <rPr>
        <sz val="16"/>
        <rFont val="方正仿宋_GBK"/>
        <charset val="134"/>
      </rPr>
      <t>亩，配套产业基础设施建设</t>
    </r>
  </si>
  <si>
    <r>
      <rPr>
        <sz val="16"/>
        <rFont val="Times New Roman"/>
        <charset val="134"/>
      </rPr>
      <t>10000</t>
    </r>
    <r>
      <rPr>
        <sz val="16"/>
        <rFont val="方正仿宋_GBK"/>
        <charset val="134"/>
      </rPr>
      <t>元</t>
    </r>
    <r>
      <rPr>
        <sz val="16"/>
        <rFont val="Times New Roman"/>
        <charset val="134"/>
      </rPr>
      <t>/</t>
    </r>
    <r>
      <rPr>
        <sz val="16"/>
        <rFont val="方正仿宋_GBK"/>
        <charset val="134"/>
      </rPr>
      <t>亩</t>
    </r>
  </si>
  <si>
    <r>
      <rPr>
        <sz val="16"/>
        <rFont val="方正仿宋_GBK"/>
        <charset val="134"/>
      </rPr>
      <t>带动周边群众发展产业实现户均增收</t>
    </r>
    <r>
      <rPr>
        <sz val="16"/>
        <rFont val="Times New Roman"/>
        <charset val="134"/>
      </rPr>
      <t>3000</t>
    </r>
    <r>
      <rPr>
        <sz val="16"/>
        <rFont val="方正仿宋_GBK"/>
        <charset val="134"/>
      </rPr>
      <t>元以上</t>
    </r>
  </si>
  <si>
    <r>
      <rPr>
        <sz val="16"/>
        <rFont val="Times New Roman"/>
        <charset val="134"/>
      </rPr>
      <t>292</t>
    </r>
    <r>
      <rPr>
        <sz val="16"/>
        <rFont val="方正仿宋_GBK"/>
        <charset val="134"/>
      </rPr>
      <t>人受益，其中脱贫户和监测对象</t>
    </r>
    <r>
      <rPr>
        <sz val="16"/>
        <rFont val="Times New Roman"/>
        <charset val="134"/>
      </rPr>
      <t>86</t>
    </r>
    <r>
      <rPr>
        <sz val="16"/>
        <rFont val="方正仿宋_GBK"/>
        <charset val="134"/>
      </rPr>
      <t>人</t>
    </r>
  </si>
  <si>
    <t>施建成</t>
  </si>
  <si>
    <r>
      <rPr>
        <sz val="16"/>
        <rFont val="方正仿宋_GBK"/>
        <charset val="134"/>
      </rPr>
      <t>城口县</t>
    </r>
    <r>
      <rPr>
        <sz val="16"/>
        <rFont val="Times New Roman"/>
        <charset val="134"/>
      </rPr>
      <t>2024</t>
    </r>
    <r>
      <rPr>
        <sz val="16"/>
        <rFont val="方正仿宋_GBK"/>
        <charset val="134"/>
      </rPr>
      <t>年左岚乡左岸村淫羊藿种植项目</t>
    </r>
  </si>
  <si>
    <r>
      <rPr>
        <sz val="16"/>
        <rFont val="方正仿宋_GBK"/>
        <charset val="134"/>
      </rPr>
      <t>利用左岸村自然条件好的山林新发展淫羊藿</t>
    </r>
    <r>
      <rPr>
        <sz val="16"/>
        <rFont val="Times New Roman"/>
        <charset val="134"/>
      </rPr>
      <t>100</t>
    </r>
    <r>
      <rPr>
        <sz val="16"/>
        <rFont val="方正仿宋_GBK"/>
        <charset val="134"/>
      </rPr>
      <t>亩。</t>
    </r>
  </si>
  <si>
    <r>
      <rPr>
        <sz val="16"/>
        <rFont val="方正仿宋_GBK"/>
        <charset val="134"/>
      </rPr>
      <t>通过项目的实施，可达到利用闲置山林发展淫羊藿种植，带动周边村民增收。受益群众</t>
    </r>
    <r>
      <rPr>
        <sz val="16"/>
        <rFont val="Times New Roman"/>
        <charset val="134"/>
      </rPr>
      <t>300</t>
    </r>
    <r>
      <rPr>
        <sz val="16"/>
        <rFont val="方正仿宋_GBK"/>
        <charset val="134"/>
      </rPr>
      <t>余人，其中脱贫人口</t>
    </r>
    <r>
      <rPr>
        <sz val="16"/>
        <rFont val="Times New Roman"/>
        <charset val="134"/>
      </rPr>
      <t>30</t>
    </r>
    <r>
      <rPr>
        <sz val="16"/>
        <rFont val="方正仿宋_GBK"/>
        <charset val="134"/>
      </rPr>
      <t>余人，监测对象</t>
    </r>
    <r>
      <rPr>
        <sz val="16"/>
        <rFont val="Times New Roman"/>
        <charset val="134"/>
      </rPr>
      <t>10</t>
    </r>
    <r>
      <rPr>
        <sz val="16"/>
        <rFont val="方正仿宋_GBK"/>
        <charset val="134"/>
      </rPr>
      <t>人。带动</t>
    </r>
    <r>
      <rPr>
        <sz val="16"/>
        <rFont val="Times New Roman"/>
        <charset val="134"/>
      </rPr>
      <t>50</t>
    </r>
    <r>
      <rPr>
        <sz val="16"/>
        <rFont val="方正仿宋_GBK"/>
        <charset val="134"/>
      </rPr>
      <t>余户农户务工，增加收入</t>
    </r>
    <r>
      <rPr>
        <sz val="16"/>
        <rFont val="Times New Roman"/>
        <charset val="134"/>
      </rPr>
      <t>300-500</t>
    </r>
    <r>
      <rPr>
        <sz val="16"/>
        <rFont val="方正仿宋_GBK"/>
        <charset val="134"/>
      </rPr>
      <t>元，其中脱贫人口</t>
    </r>
    <r>
      <rPr>
        <sz val="16"/>
        <rFont val="Times New Roman"/>
        <charset val="134"/>
      </rPr>
      <t>15</t>
    </r>
    <r>
      <rPr>
        <sz val="16"/>
        <rFont val="方正仿宋_GBK"/>
        <charset val="134"/>
      </rPr>
      <t>余人，监测对象</t>
    </r>
    <r>
      <rPr>
        <sz val="16"/>
        <rFont val="Times New Roman"/>
        <charset val="134"/>
      </rPr>
      <t>5</t>
    </r>
    <r>
      <rPr>
        <sz val="16"/>
        <rFont val="方正仿宋_GBK"/>
        <charset val="134"/>
      </rPr>
      <t>余人。</t>
    </r>
  </si>
  <si>
    <r>
      <rPr>
        <sz val="16"/>
        <rFont val="方正仿宋_GBK"/>
        <charset val="134"/>
      </rPr>
      <t>一、群众参与：</t>
    </r>
    <r>
      <rPr>
        <sz val="16"/>
        <rFont val="Times New Roman"/>
        <charset val="134"/>
      </rPr>
      <t>10</t>
    </r>
    <r>
      <rPr>
        <sz val="16"/>
        <rFont val="方正仿宋_GBK"/>
        <charset val="134"/>
      </rPr>
      <t>人参与前期项目确定会议、决议，</t>
    </r>
    <r>
      <rPr>
        <sz val="16"/>
        <rFont val="Times New Roman"/>
        <charset val="134"/>
      </rPr>
      <t>7</t>
    </r>
    <r>
      <rPr>
        <sz val="16"/>
        <rFont val="方正仿宋_GBK"/>
        <charset val="134"/>
      </rPr>
      <t>人参与入库项目的选择，</t>
    </r>
    <r>
      <rPr>
        <sz val="16"/>
        <rFont val="Times New Roman"/>
        <charset val="134"/>
      </rPr>
      <t>10</t>
    </r>
    <r>
      <rPr>
        <sz val="16"/>
        <rFont val="方正仿宋_GBK"/>
        <charset val="134"/>
      </rPr>
      <t>人参与项目实施过程中施工质量和资金使用的监督。</t>
    </r>
    <r>
      <rPr>
        <sz val="16"/>
        <rFont val="Times New Roman"/>
        <charset val="134"/>
      </rPr>
      <t xml:space="preserve">
</t>
    </r>
    <r>
      <rPr>
        <sz val="16"/>
        <rFont val="方正仿宋_GBK"/>
        <charset val="134"/>
      </rPr>
      <t>二、利益联结机制：可提供就业岗位</t>
    </r>
    <r>
      <rPr>
        <sz val="16"/>
        <rFont val="Times New Roman"/>
        <charset val="134"/>
      </rPr>
      <t>50</t>
    </r>
    <r>
      <rPr>
        <sz val="16"/>
        <rFont val="方正仿宋_GBK"/>
        <charset val="134"/>
      </rPr>
      <t>余个，增加工资性收入</t>
    </r>
    <r>
      <rPr>
        <sz val="16"/>
        <rFont val="Times New Roman"/>
        <charset val="134"/>
      </rPr>
      <t>300-500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t>
    </r>
  </si>
  <si>
    <r>
      <rPr>
        <sz val="16"/>
        <rFont val="方正仿宋_GBK"/>
        <charset val="134"/>
      </rPr>
      <t>在左岚乡左岸村新发展淫羊藿种植</t>
    </r>
    <r>
      <rPr>
        <sz val="16"/>
        <rFont val="Times New Roman"/>
        <charset val="134"/>
      </rPr>
      <t>100</t>
    </r>
    <r>
      <rPr>
        <sz val="16"/>
        <rFont val="方正仿宋_GBK"/>
        <charset val="134"/>
      </rPr>
      <t>亩。有利于发动群众参与发展产业的积极性，确保群众实现增收。</t>
    </r>
  </si>
  <si>
    <r>
      <rPr>
        <sz val="16"/>
        <rFont val="方正仿宋_GBK"/>
        <charset val="134"/>
      </rPr>
      <t>种植淫羊藿</t>
    </r>
    <r>
      <rPr>
        <sz val="16"/>
        <rFont val="Times New Roman"/>
        <charset val="134"/>
      </rPr>
      <t>100</t>
    </r>
    <r>
      <rPr>
        <sz val="16"/>
        <rFont val="方正仿宋_GBK"/>
        <charset val="134"/>
      </rPr>
      <t>亩</t>
    </r>
  </si>
  <si>
    <r>
      <rPr>
        <sz val="16"/>
        <rFont val="方正仿宋_GBK"/>
        <charset val="134"/>
      </rPr>
      <t>通过发展中药材产业，村民户均增收</t>
    </r>
    <r>
      <rPr>
        <sz val="16"/>
        <rFont val="Times New Roman"/>
        <charset val="134"/>
      </rPr>
      <t>300-500</t>
    </r>
    <r>
      <rPr>
        <sz val="16"/>
        <rFont val="方正仿宋_GBK"/>
        <charset val="134"/>
      </rPr>
      <t>元</t>
    </r>
  </si>
  <si>
    <r>
      <rPr>
        <sz val="16"/>
        <rFont val="方正仿宋_GBK"/>
        <charset val="134"/>
      </rPr>
      <t>受益群众</t>
    </r>
    <r>
      <rPr>
        <sz val="16"/>
        <rFont val="Times New Roman"/>
        <charset val="134"/>
      </rPr>
      <t>300</t>
    </r>
    <r>
      <rPr>
        <sz val="16"/>
        <rFont val="方正仿宋_GBK"/>
        <charset val="134"/>
      </rPr>
      <t>余人，其中脱贫人口</t>
    </r>
    <r>
      <rPr>
        <sz val="16"/>
        <rFont val="Times New Roman"/>
        <charset val="134"/>
      </rPr>
      <t>30</t>
    </r>
    <r>
      <rPr>
        <sz val="16"/>
        <rFont val="方正仿宋_GBK"/>
        <charset val="134"/>
      </rPr>
      <t>余人，监测对象</t>
    </r>
    <r>
      <rPr>
        <sz val="16"/>
        <rFont val="Times New Roman"/>
        <charset val="134"/>
      </rPr>
      <t>10</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</si>
  <si>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年高含量淫羊藿种植项目</t>
    </r>
  </si>
  <si>
    <r>
      <rPr>
        <sz val="16"/>
        <rFont val="方正仿宋_GBK"/>
        <charset val="134"/>
      </rPr>
      <t>发展</t>
    </r>
    <r>
      <rPr>
        <sz val="16"/>
        <rFont val="Times New Roman"/>
        <charset val="134"/>
      </rPr>
      <t>1600</t>
    </r>
    <r>
      <rPr>
        <sz val="16"/>
        <rFont val="方正仿宋_GBK"/>
        <charset val="134"/>
      </rPr>
      <t>亩的高含量淫羊藿种苗并实现栽植、施肥、除草等。</t>
    </r>
  </si>
  <si>
    <t>高燕镇、庙坝镇等</t>
  </si>
  <si>
    <r>
      <rPr>
        <sz val="16"/>
        <rFont val="方正仿宋_GBK"/>
        <charset val="134"/>
      </rPr>
      <t>发展淫羊藿种植示范基地，可带动</t>
    </r>
    <r>
      <rPr>
        <sz val="16"/>
        <rFont val="Times New Roman"/>
        <charset val="134"/>
      </rPr>
      <t>120</t>
    </r>
    <r>
      <rPr>
        <sz val="16"/>
        <rFont val="方正仿宋_GBK"/>
        <charset val="134"/>
      </rPr>
      <t>余人务工，年人均增收</t>
    </r>
    <r>
      <rPr>
        <sz val="16"/>
        <rFont val="Times New Roman"/>
        <charset val="134"/>
      </rPr>
      <t>2000</t>
    </r>
    <r>
      <rPr>
        <sz val="16"/>
        <rFont val="方正仿宋_GBK"/>
        <charset val="134"/>
      </rPr>
      <t>元，其中脱贫人口</t>
    </r>
    <r>
      <rPr>
        <sz val="16"/>
        <rFont val="Times New Roman"/>
        <charset val="134"/>
      </rPr>
      <t>40</t>
    </r>
    <r>
      <rPr>
        <sz val="16"/>
        <rFont val="方正仿宋_GBK"/>
        <charset val="134"/>
      </rPr>
      <t>人，示范带动城口淫羊藿产业发展，推动地区经济收入。</t>
    </r>
  </si>
  <si>
    <r>
      <rPr>
        <sz val="16"/>
        <rFont val="Times New Roman"/>
        <charset val="134"/>
      </rPr>
      <t>1.</t>
    </r>
    <r>
      <rPr>
        <sz val="16"/>
        <rFont val="方正仿宋_GBK"/>
        <charset val="134"/>
      </rPr>
      <t>群众参与：包括</t>
    </r>
    <r>
      <rPr>
        <sz val="16"/>
        <rFont val="Times New Roman"/>
        <charset val="134"/>
      </rPr>
      <t>25</t>
    </r>
    <r>
      <rPr>
        <sz val="16"/>
        <rFont val="方正仿宋_GBK"/>
        <charset val="134"/>
      </rPr>
      <t>人参与前期项目确定会议、决议，</t>
    </r>
    <r>
      <rPr>
        <sz val="16"/>
        <rFont val="Times New Roman"/>
        <charset val="134"/>
      </rPr>
      <t>7</t>
    </r>
    <r>
      <rPr>
        <sz val="16"/>
        <rFont val="方正仿宋_GBK"/>
        <charset val="134"/>
      </rPr>
      <t>人参与入库项目的选择，</t>
    </r>
    <r>
      <rPr>
        <sz val="16"/>
        <rFont val="Times New Roman"/>
        <charset val="134"/>
      </rPr>
      <t>5</t>
    </r>
    <r>
      <rPr>
        <sz val="16"/>
        <rFont val="方正仿宋_GBK"/>
        <charset val="134"/>
      </rPr>
      <t>人参与项目实施过程中施工质量和资金使用的监督等。</t>
    </r>
    <r>
      <rPr>
        <sz val="16"/>
        <rFont val="Times New Roman"/>
        <charset val="134"/>
      </rPr>
      <t xml:space="preserve">
2.</t>
    </r>
    <r>
      <rPr>
        <sz val="16"/>
        <rFont val="方正仿宋_GBK"/>
        <charset val="134"/>
      </rPr>
      <t>利益联结机制：项目实施可带动</t>
    </r>
    <r>
      <rPr>
        <sz val="16"/>
        <rFont val="Times New Roman"/>
        <charset val="134"/>
      </rPr>
      <t>120</t>
    </r>
    <r>
      <rPr>
        <sz val="16"/>
        <rFont val="方正仿宋_GBK"/>
        <charset val="134"/>
      </rPr>
      <t>余人务工，年人均增收</t>
    </r>
    <r>
      <rPr>
        <sz val="16"/>
        <rFont val="Times New Roman"/>
        <charset val="134"/>
      </rPr>
      <t>1000</t>
    </r>
    <r>
      <rPr>
        <sz val="16"/>
        <rFont val="方正仿宋_GBK"/>
        <charset val="134"/>
      </rPr>
      <t>元。</t>
    </r>
  </si>
  <si>
    <r>
      <rPr>
        <sz val="16"/>
        <rFont val="Times New Roman"/>
        <charset val="134"/>
      </rPr>
      <t>1.</t>
    </r>
    <r>
      <rPr>
        <sz val="16"/>
        <rFont val="方正仿宋_GBK"/>
        <charset val="134"/>
      </rPr>
      <t>发展淫羊藿种植</t>
    </r>
    <r>
      <rPr>
        <sz val="16"/>
        <rFont val="Times New Roman"/>
        <charset val="134"/>
      </rPr>
      <t>1200</t>
    </r>
    <r>
      <rPr>
        <sz val="16"/>
        <rFont val="方正仿宋_GBK"/>
        <charset val="134"/>
      </rPr>
      <t>亩。</t>
    </r>
    <r>
      <rPr>
        <sz val="16"/>
        <rFont val="Times New Roman"/>
        <charset val="134"/>
      </rPr>
      <t xml:space="preserve">
2.</t>
    </r>
    <r>
      <rPr>
        <sz val="16"/>
        <rFont val="方正仿宋_GBK"/>
        <charset val="134"/>
      </rPr>
      <t>有效带动项目区农户务工增收。</t>
    </r>
  </si>
  <si>
    <r>
      <rPr>
        <sz val="16"/>
        <rFont val="方正仿宋_GBK"/>
        <charset val="134"/>
      </rPr>
      <t>发展淫羊藿种植</t>
    </r>
    <r>
      <rPr>
        <sz val="16"/>
        <rFont val="Times New Roman"/>
        <charset val="134"/>
      </rPr>
      <t>1200</t>
    </r>
    <r>
      <rPr>
        <sz val="16"/>
        <rFont val="方正仿宋_GBK"/>
        <charset val="134"/>
      </rPr>
      <t>亩。</t>
    </r>
  </si>
  <si>
    <r>
      <rPr>
        <sz val="16"/>
        <rFont val="方正仿宋_GBK"/>
        <charset val="134"/>
      </rPr>
      <t>补助标准</t>
    </r>
    <r>
      <rPr>
        <sz val="16"/>
        <rFont val="Times New Roman"/>
        <charset val="134"/>
      </rPr>
      <t>≤4000</t>
    </r>
    <r>
      <rPr>
        <sz val="16"/>
        <rFont val="方正仿宋_GBK"/>
        <charset val="134"/>
      </rPr>
      <t>元</t>
    </r>
    <r>
      <rPr>
        <sz val="16"/>
        <rFont val="Times New Roman"/>
        <charset val="134"/>
      </rPr>
      <t>/</t>
    </r>
    <r>
      <rPr>
        <sz val="16"/>
        <rFont val="方正仿宋_GBK"/>
        <charset val="134"/>
      </rPr>
      <t>亩。</t>
    </r>
  </si>
  <si>
    <r>
      <rPr>
        <sz val="16"/>
        <rFont val="方正仿宋_GBK"/>
        <charset val="134"/>
      </rPr>
      <t>受益脱贫人口数</t>
    </r>
    <r>
      <rPr>
        <sz val="16"/>
        <rFont val="Times New Roman"/>
        <charset val="134"/>
      </rPr>
      <t>≥40</t>
    </r>
    <r>
      <rPr>
        <sz val="16"/>
        <rFont val="方正仿宋_GBK"/>
        <charset val="134"/>
      </rPr>
      <t>人</t>
    </r>
  </si>
  <si>
    <t>城口县大巴山林业开发有限公司</t>
  </si>
  <si>
    <r>
      <rPr>
        <sz val="16"/>
        <rFont val="方正仿宋_GBK"/>
        <charset val="134"/>
      </rPr>
      <t>城口县</t>
    </r>
    <r>
      <rPr>
        <sz val="16"/>
        <rFont val="Times New Roman"/>
        <charset val="134"/>
      </rPr>
      <t>2024</t>
    </r>
    <r>
      <rPr>
        <sz val="16"/>
        <rFont val="方正仿宋_GBK"/>
        <charset val="134"/>
      </rPr>
      <t>年修齐镇连翘基地建设项目</t>
    </r>
  </si>
  <si>
    <r>
      <rPr>
        <sz val="16"/>
        <rFont val="方正仿宋_GBK"/>
        <charset val="134"/>
      </rPr>
      <t>在东河村种植连翘</t>
    </r>
    <r>
      <rPr>
        <sz val="16"/>
        <rFont val="Times New Roman"/>
        <charset val="134"/>
      </rPr>
      <t>300</t>
    </r>
    <r>
      <rPr>
        <sz val="16"/>
        <rFont val="方正仿宋_GBK"/>
        <charset val="134"/>
      </rPr>
      <t>亩、石景社区种植连翘</t>
    </r>
    <r>
      <rPr>
        <sz val="16"/>
        <rFont val="Times New Roman"/>
        <charset val="134"/>
      </rPr>
      <t>300</t>
    </r>
    <r>
      <rPr>
        <sz val="16"/>
        <rFont val="方正仿宋_GBK"/>
        <charset val="134"/>
      </rPr>
      <t>亩、仁桥村种植</t>
    </r>
    <r>
      <rPr>
        <sz val="16"/>
        <rFont val="Times New Roman"/>
        <charset val="134"/>
      </rPr>
      <t>200</t>
    </r>
    <r>
      <rPr>
        <sz val="16"/>
        <rFont val="方正仿宋_GBK"/>
        <charset val="134"/>
      </rPr>
      <t>亩，采用专业合作社</t>
    </r>
    <r>
      <rPr>
        <sz val="16"/>
        <rFont val="Times New Roman"/>
        <charset val="134"/>
      </rPr>
      <t>+</t>
    </r>
    <r>
      <rPr>
        <sz val="16"/>
        <rFont val="方正仿宋_GBK"/>
        <charset val="134"/>
      </rPr>
      <t>农户的方式，按照以奖代补的模式直补到户。</t>
    </r>
  </si>
  <si>
    <t>东河村、石景社区、仁桥村</t>
  </si>
  <si>
    <r>
      <rPr>
        <sz val="16"/>
        <rFont val="方正仿宋_GBK"/>
        <charset val="134"/>
      </rPr>
      <t>通过项目实施，可以带动</t>
    </r>
    <r>
      <rPr>
        <sz val="16"/>
        <rFont val="Times New Roman"/>
        <charset val="134"/>
      </rPr>
      <t>60</t>
    </r>
    <r>
      <rPr>
        <sz val="16"/>
        <rFont val="方正仿宋_GBK"/>
        <charset val="134"/>
      </rPr>
      <t>余户农户务工，年人均纯收入增加</t>
    </r>
    <r>
      <rPr>
        <sz val="16"/>
        <rFont val="Times New Roman"/>
        <charset val="134"/>
      </rPr>
      <t>1000</t>
    </r>
    <r>
      <rPr>
        <sz val="16"/>
        <rFont val="方正仿宋_GBK"/>
        <charset val="134"/>
      </rPr>
      <t>余元，推动我镇中药材产业有序进行，增加专业合作社收入，全力打造大巴山药谷，持续巩固脱贫攻坚成果，受益群众</t>
    </r>
    <r>
      <rPr>
        <sz val="16"/>
        <rFont val="Times New Roman"/>
        <charset val="134"/>
      </rPr>
      <t>160</t>
    </r>
    <r>
      <rPr>
        <sz val="16"/>
        <rFont val="方正仿宋_GBK"/>
        <charset val="134"/>
      </rPr>
      <t>人，其中脱贫人口</t>
    </r>
    <r>
      <rPr>
        <sz val="16"/>
        <rFont val="Times New Roman"/>
        <charset val="134"/>
      </rPr>
      <t>25</t>
    </r>
    <r>
      <rPr>
        <sz val="16"/>
        <rFont val="方正仿宋_GBK"/>
        <charset val="134"/>
      </rPr>
      <t>人，监测对象</t>
    </r>
    <r>
      <rPr>
        <sz val="16"/>
        <rFont val="Times New Roman"/>
        <charset val="134"/>
      </rPr>
      <t>15</t>
    </r>
    <r>
      <rPr>
        <sz val="16"/>
        <rFont val="方正仿宋_GBK"/>
        <charset val="134"/>
      </rPr>
      <t>人</t>
    </r>
  </si>
  <si>
    <r>
      <rPr>
        <sz val="16"/>
        <rFont val="方正仿宋_GBK"/>
        <charset val="134"/>
      </rPr>
      <t>一、群众参与</t>
    </r>
    <r>
      <rPr>
        <sz val="16"/>
        <rFont val="Times New Roman"/>
        <charset val="134"/>
      </rPr>
      <t>:30</t>
    </r>
    <r>
      <rPr>
        <sz val="16"/>
        <rFont val="方正仿宋_GBK"/>
        <charset val="134"/>
      </rPr>
      <t>人参与前期项目确定会议、决议，</t>
    </r>
    <r>
      <rPr>
        <sz val="16"/>
        <rFont val="Times New Roman"/>
        <charset val="134"/>
      </rPr>
      <t>30</t>
    </r>
    <r>
      <rPr>
        <sz val="16"/>
        <rFont val="方正仿宋_GBK"/>
        <charset val="134"/>
      </rPr>
      <t>人参与入库项目的选择，</t>
    </r>
    <r>
      <rPr>
        <sz val="16"/>
        <rFont val="Times New Roman"/>
        <charset val="134"/>
      </rPr>
      <t>3</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t>
    </r>
    <r>
      <rPr>
        <sz val="16"/>
        <rFont val="方正仿宋_GBK"/>
        <charset val="134"/>
      </rPr>
      <t>可以带动</t>
    </r>
    <r>
      <rPr>
        <sz val="16"/>
        <rFont val="Times New Roman"/>
        <charset val="134"/>
      </rPr>
      <t>60</t>
    </r>
    <r>
      <rPr>
        <sz val="16"/>
        <rFont val="方正仿宋_GBK"/>
        <charset val="134"/>
      </rPr>
      <t>余户农户务工，年人均纯收入增加</t>
    </r>
    <r>
      <rPr>
        <sz val="16"/>
        <rFont val="Times New Roman"/>
        <charset val="134"/>
      </rPr>
      <t>1000</t>
    </r>
    <r>
      <rPr>
        <sz val="16"/>
        <rFont val="方正仿宋_GBK"/>
        <charset val="134"/>
      </rPr>
      <t>余元，增加专业合作社收入。</t>
    </r>
  </si>
  <si>
    <t>完成连翘基地种植</t>
  </si>
  <si>
    <r>
      <rPr>
        <sz val="16"/>
        <rFont val="方正仿宋_GBK"/>
        <charset val="134"/>
      </rPr>
      <t>种植连翘</t>
    </r>
    <r>
      <rPr>
        <sz val="16"/>
        <rFont val="Times New Roman"/>
        <charset val="134"/>
      </rPr>
      <t>800</t>
    </r>
    <r>
      <rPr>
        <sz val="16"/>
        <rFont val="方正仿宋_GBK"/>
        <charset val="134"/>
      </rPr>
      <t>亩</t>
    </r>
  </si>
  <si>
    <r>
      <rPr>
        <sz val="16"/>
        <rFont val="方正仿宋_GBK"/>
        <charset val="134"/>
      </rPr>
      <t>≦</t>
    </r>
    <r>
      <rPr>
        <sz val="16"/>
        <rFont val="Times New Roman"/>
        <charset val="134"/>
      </rPr>
      <t>2000</t>
    </r>
    <r>
      <rPr>
        <sz val="16"/>
        <rFont val="方正仿宋_GBK"/>
        <charset val="134"/>
      </rPr>
      <t>元</t>
    </r>
    <r>
      <rPr>
        <sz val="16"/>
        <rFont val="Times New Roman"/>
        <charset val="134"/>
      </rPr>
      <t>/</t>
    </r>
    <r>
      <rPr>
        <sz val="16"/>
        <rFont val="方正仿宋_GBK"/>
        <charset val="134"/>
      </rPr>
      <t>亩</t>
    </r>
  </si>
  <si>
    <t>周边群众可参与务工增收，增加专业合作社收入。</t>
  </si>
  <si>
    <r>
      <rPr>
        <sz val="16"/>
        <rFont val="方正仿宋_GBK"/>
        <charset val="134"/>
      </rPr>
      <t>①项目建成后，每年收入的</t>
    </r>
    <r>
      <rPr>
        <sz val="16"/>
        <rFont val="Times New Roman"/>
        <charset val="134"/>
      </rPr>
      <t>10%</t>
    </r>
    <r>
      <rPr>
        <sz val="16"/>
        <rFont val="方正仿宋_GBK"/>
        <charset val="134"/>
      </rPr>
      <t>作为服务费用，集体年度纳入分红计算。</t>
    </r>
    <r>
      <rPr>
        <sz val="16"/>
        <rFont val="Times New Roman"/>
        <charset val="134"/>
      </rPr>
      <t xml:space="preserve">                                                         </t>
    </r>
    <r>
      <rPr>
        <sz val="16"/>
        <rFont val="方正仿宋_GBK"/>
        <charset val="134"/>
      </rPr>
      <t>②群众可以通过务工、土地流转租金获得收益。</t>
    </r>
    <r>
      <rPr>
        <sz val="16"/>
        <rFont val="Times New Roman"/>
        <charset val="134"/>
      </rPr>
      <t xml:space="preserve">                                                    </t>
    </r>
  </si>
  <si>
    <r>
      <rPr>
        <sz val="16"/>
        <rFont val="方正仿宋_GBK"/>
        <charset val="134"/>
      </rPr>
      <t>城口县坪坝镇</t>
    </r>
    <r>
      <rPr>
        <sz val="16"/>
        <rFont val="Times New Roman"/>
        <charset val="134"/>
      </rPr>
      <t>2024</t>
    </r>
    <r>
      <rPr>
        <sz val="16"/>
        <rFont val="方正仿宋_GBK"/>
        <charset val="134"/>
      </rPr>
      <t>年连翘种植项目</t>
    </r>
  </si>
  <si>
    <r>
      <rPr>
        <sz val="16"/>
        <rFont val="方正仿宋_GBK"/>
        <charset val="134"/>
      </rPr>
      <t>议学村连翘补植补栽</t>
    </r>
    <r>
      <rPr>
        <sz val="16"/>
        <rFont val="Times New Roman"/>
        <charset val="134"/>
      </rPr>
      <t>200</t>
    </r>
    <r>
      <rPr>
        <sz val="16"/>
        <rFont val="方正仿宋_GBK"/>
        <charset val="134"/>
      </rPr>
      <t>亩，扩面种植</t>
    </r>
    <r>
      <rPr>
        <sz val="16"/>
        <rFont val="Times New Roman"/>
        <charset val="134"/>
      </rPr>
      <t>50</t>
    </r>
    <r>
      <rPr>
        <sz val="16"/>
        <rFont val="方正仿宋_GBK"/>
        <charset val="134"/>
      </rPr>
      <t>亩。</t>
    </r>
  </si>
  <si>
    <r>
      <rPr>
        <sz val="16"/>
        <rFont val="方正仿宋_GBK"/>
        <charset val="134"/>
      </rPr>
      <t>通过发展连翘种植</t>
    </r>
    <r>
      <rPr>
        <sz val="16"/>
        <rFont val="Times New Roman"/>
        <charset val="134"/>
      </rPr>
      <t>250</t>
    </r>
    <r>
      <rPr>
        <sz val="16"/>
        <rFont val="方正仿宋_GBK"/>
        <charset val="134"/>
      </rPr>
      <t>亩，带动周边</t>
    </r>
    <r>
      <rPr>
        <sz val="16"/>
        <rFont val="Times New Roman"/>
        <charset val="134"/>
      </rPr>
      <t>40</t>
    </r>
    <r>
      <rPr>
        <sz val="16"/>
        <rFont val="方正仿宋_GBK"/>
        <charset val="134"/>
      </rPr>
      <t>余户农户产业增收</t>
    </r>
    <r>
      <rPr>
        <sz val="16"/>
        <rFont val="Times New Roman"/>
        <charset val="134"/>
      </rPr>
      <t>1000</t>
    </r>
    <r>
      <rPr>
        <sz val="16"/>
        <rFont val="方正仿宋_GBK"/>
        <charset val="134"/>
      </rPr>
      <t>余元。</t>
    </r>
  </si>
  <si>
    <r>
      <rPr>
        <sz val="16"/>
        <rFont val="方正仿宋_GBK"/>
        <charset val="134"/>
      </rPr>
      <t>一、群众参与</t>
    </r>
    <r>
      <rPr>
        <sz val="16"/>
        <rFont val="Times New Roman"/>
        <charset val="134"/>
      </rPr>
      <t>:10</t>
    </r>
    <r>
      <rPr>
        <sz val="16"/>
        <rFont val="方正仿宋_GBK"/>
        <charset val="134"/>
      </rPr>
      <t>人参与前期项目确定会议、决议，</t>
    </r>
    <r>
      <rPr>
        <sz val="16"/>
        <rFont val="Times New Roman"/>
        <charset val="134"/>
      </rPr>
      <t>20</t>
    </r>
    <r>
      <rPr>
        <sz val="16"/>
        <rFont val="方正仿宋_GBK"/>
        <charset val="134"/>
      </rPr>
      <t>余人参与入库项目的选择，</t>
    </r>
    <r>
      <rPr>
        <sz val="16"/>
        <rFont val="Times New Roman"/>
        <charset val="134"/>
      </rPr>
      <t>3</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二、利益联结机制：扩大议学村中药材种植规模，带动周边</t>
    </r>
    <r>
      <rPr>
        <sz val="16"/>
        <rFont val="Times New Roman"/>
        <charset val="134"/>
      </rPr>
      <t>40</t>
    </r>
    <r>
      <rPr>
        <sz val="16"/>
        <rFont val="方正仿宋_GBK"/>
        <charset val="134"/>
      </rPr>
      <t>余户农户户均增加收入</t>
    </r>
    <r>
      <rPr>
        <sz val="16"/>
        <rFont val="Times New Roman"/>
        <charset val="134"/>
      </rPr>
      <t>1000</t>
    </r>
    <r>
      <rPr>
        <sz val="16"/>
        <rFont val="方正仿宋_GBK"/>
        <charset val="134"/>
      </rPr>
      <t>余元。</t>
    </r>
  </si>
  <si>
    <r>
      <rPr>
        <sz val="16"/>
        <rFont val="方正仿宋_GBK"/>
        <charset val="134"/>
      </rPr>
      <t>发展连翘种植</t>
    </r>
    <r>
      <rPr>
        <sz val="16"/>
        <rFont val="Times New Roman"/>
        <charset val="134"/>
      </rPr>
      <t>250</t>
    </r>
    <r>
      <rPr>
        <sz val="16"/>
        <rFont val="方正仿宋_GBK"/>
        <charset val="134"/>
      </rPr>
      <t>亩，带动</t>
    </r>
    <r>
      <rPr>
        <sz val="16"/>
        <rFont val="Times New Roman"/>
        <charset val="134"/>
      </rPr>
      <t>40</t>
    </r>
    <r>
      <rPr>
        <sz val="16"/>
        <rFont val="方正仿宋_GBK"/>
        <charset val="134"/>
      </rPr>
      <t>余户农户产业增收</t>
    </r>
    <r>
      <rPr>
        <sz val="16"/>
        <rFont val="Times New Roman"/>
        <charset val="134"/>
      </rPr>
      <t>1000</t>
    </r>
    <r>
      <rPr>
        <sz val="16"/>
        <rFont val="方正仿宋_GBK"/>
        <charset val="134"/>
      </rPr>
      <t>余元。</t>
    </r>
  </si>
  <si>
    <r>
      <rPr>
        <sz val="16"/>
        <rFont val="方正仿宋_GBK"/>
        <charset val="134"/>
      </rPr>
      <t>连翘补植补栽</t>
    </r>
    <r>
      <rPr>
        <sz val="16"/>
        <rFont val="Times New Roman"/>
        <charset val="134"/>
      </rPr>
      <t>200</t>
    </r>
    <r>
      <rPr>
        <sz val="16"/>
        <rFont val="方正仿宋_GBK"/>
        <charset val="134"/>
      </rPr>
      <t>亩，扩面种植</t>
    </r>
    <r>
      <rPr>
        <sz val="16"/>
        <rFont val="Times New Roman"/>
        <charset val="134"/>
      </rPr>
      <t>50</t>
    </r>
    <r>
      <rPr>
        <sz val="16"/>
        <rFont val="方正仿宋_GBK"/>
        <charset val="134"/>
      </rPr>
      <t>亩。</t>
    </r>
  </si>
  <si>
    <r>
      <rPr>
        <sz val="16"/>
        <rFont val="方正仿宋_GBK"/>
        <charset val="134"/>
      </rPr>
      <t>连翘种植</t>
    </r>
    <r>
      <rPr>
        <sz val="16"/>
        <rFont val="Times New Roman"/>
        <charset val="134"/>
      </rPr>
      <t>1500</t>
    </r>
    <r>
      <rPr>
        <sz val="16"/>
        <rFont val="方正仿宋_GBK"/>
        <charset val="134"/>
      </rPr>
      <t>元</t>
    </r>
    <r>
      <rPr>
        <sz val="16"/>
        <rFont val="Times New Roman"/>
        <charset val="134"/>
      </rPr>
      <t>/</t>
    </r>
    <r>
      <rPr>
        <sz val="16"/>
        <rFont val="方正仿宋_GBK"/>
        <charset val="134"/>
      </rPr>
      <t>亩</t>
    </r>
  </si>
  <si>
    <r>
      <rPr>
        <sz val="16"/>
        <rFont val="Times New Roman"/>
        <charset val="134"/>
      </rPr>
      <t>320</t>
    </r>
    <r>
      <rPr>
        <sz val="16"/>
        <rFont val="方正仿宋_GBK"/>
        <charset val="134"/>
      </rPr>
      <t>人受益</t>
    </r>
  </si>
  <si>
    <r>
      <rPr>
        <sz val="16"/>
        <rFont val="方正仿宋_GBK"/>
        <charset val="134"/>
      </rPr>
      <t>群众持续增收</t>
    </r>
    <r>
      <rPr>
        <sz val="16"/>
        <rFont val="Times New Roman"/>
        <charset val="134"/>
      </rPr>
      <t>≥1</t>
    </r>
    <r>
      <rPr>
        <sz val="16"/>
        <rFont val="方正仿宋_GBK"/>
        <charset val="134"/>
      </rPr>
      <t>年</t>
    </r>
  </si>
  <si>
    <t>张聪</t>
  </si>
  <si>
    <r>
      <rPr>
        <sz val="16"/>
        <rFont val="方正仿宋_GBK"/>
        <charset val="134"/>
      </rPr>
      <t>城口县巴山镇</t>
    </r>
    <r>
      <rPr>
        <sz val="16"/>
        <rFont val="Times New Roman"/>
        <charset val="134"/>
      </rPr>
      <t>2024</t>
    </r>
    <r>
      <rPr>
        <sz val="16"/>
        <rFont val="方正仿宋_GBK"/>
        <charset val="134"/>
      </rPr>
      <t>年中药村（连翘）产业提升项目</t>
    </r>
  </si>
  <si>
    <r>
      <rPr>
        <sz val="16"/>
        <rFont val="方正仿宋_GBK"/>
        <charset val="134"/>
      </rPr>
      <t>补植、新栽植连翘大苗</t>
    </r>
    <r>
      <rPr>
        <sz val="16"/>
        <rFont val="Times New Roman"/>
        <charset val="134"/>
      </rPr>
      <t>2000</t>
    </r>
    <r>
      <rPr>
        <sz val="16"/>
        <rFont val="方正仿宋_GBK"/>
        <charset val="134"/>
      </rPr>
      <t>亩。</t>
    </r>
  </si>
  <si>
    <r>
      <rPr>
        <sz val="16"/>
        <rFont val="方正仿宋_GBK"/>
        <charset val="134"/>
      </rPr>
      <t>通过该项目的实施，可美化、绿化巴山湖库区环境，促进农文旅融合发展。在巴山镇原有连翘产业的基础上，进一步补植、新栽植连翘。产业发展可持续多年，可带动</t>
    </r>
    <r>
      <rPr>
        <sz val="16"/>
        <rFont val="Times New Roman"/>
        <charset val="134"/>
      </rPr>
      <t>7000</t>
    </r>
    <r>
      <rPr>
        <sz val="16"/>
        <rFont val="方正仿宋_GBK"/>
        <charset val="134"/>
      </rPr>
      <t>余名群众持续增收，其中脱贫户和监测对象不少于</t>
    </r>
    <r>
      <rPr>
        <sz val="16"/>
        <rFont val="Times New Roman"/>
        <charset val="134"/>
      </rPr>
      <t>1200</t>
    </r>
    <r>
      <rPr>
        <sz val="16"/>
        <rFont val="方正仿宋_GBK"/>
        <charset val="134"/>
      </rPr>
      <t>人。</t>
    </r>
  </si>
  <si>
    <r>
      <rPr>
        <sz val="16"/>
        <rFont val="Times New Roman"/>
        <charset val="134"/>
      </rPr>
      <t>35</t>
    </r>
    <r>
      <rPr>
        <sz val="16"/>
        <rFont val="方正仿宋_GBK"/>
        <charset val="134"/>
      </rPr>
      <t>人参与前期项目申报，</t>
    </r>
    <r>
      <rPr>
        <sz val="16"/>
        <rFont val="Times New Roman"/>
        <charset val="134"/>
      </rPr>
      <t>21</t>
    </r>
    <r>
      <rPr>
        <sz val="16"/>
        <rFont val="方正仿宋_GBK"/>
        <charset val="134"/>
      </rPr>
      <t>名民生监督员参与项目实施过程中施工质量和资金使用的监督等。项目实施可带动群众</t>
    </r>
    <r>
      <rPr>
        <sz val="16"/>
        <rFont val="Times New Roman"/>
        <charset val="134"/>
      </rPr>
      <t>1200</t>
    </r>
    <r>
      <rPr>
        <sz val="16"/>
        <rFont val="方正仿宋_GBK"/>
        <charset val="134"/>
      </rPr>
      <t>余人通过中药材种植补助、劳务用工等增加务工收入约</t>
    </r>
    <r>
      <rPr>
        <sz val="16"/>
        <rFont val="Times New Roman"/>
        <charset val="134"/>
      </rPr>
      <t>30</t>
    </r>
    <r>
      <rPr>
        <sz val="16"/>
        <rFont val="方正仿宋_GBK"/>
        <charset val="134"/>
      </rPr>
      <t>万元。</t>
    </r>
    <r>
      <rPr>
        <sz val="16"/>
        <rFont val="Times New Roman"/>
        <charset val="134"/>
      </rPr>
      <t>7000</t>
    </r>
    <r>
      <rPr>
        <sz val="16"/>
        <rFont val="方正仿宋_GBK"/>
        <charset val="134"/>
      </rPr>
      <t>余名群众可通过采摘售卖连翘果实持续增收，在产业项目持续的近</t>
    </r>
    <r>
      <rPr>
        <sz val="16"/>
        <rFont val="Times New Roman"/>
        <charset val="134"/>
      </rPr>
      <t>10</t>
    </r>
    <r>
      <rPr>
        <sz val="16"/>
        <rFont val="方正仿宋_GBK"/>
        <charset val="134"/>
      </rPr>
      <t>年内，预计每年将为群众增收可达</t>
    </r>
    <r>
      <rPr>
        <sz val="16"/>
        <rFont val="Times New Roman"/>
        <charset val="134"/>
      </rPr>
      <t>200</t>
    </r>
    <r>
      <rPr>
        <sz val="16"/>
        <rFont val="方正仿宋_GBK"/>
        <charset val="134"/>
      </rPr>
      <t>万元，累计可持续为群众增收达</t>
    </r>
    <r>
      <rPr>
        <sz val="16"/>
        <rFont val="Times New Roman"/>
        <charset val="134"/>
      </rPr>
      <t>2000</t>
    </r>
    <r>
      <rPr>
        <sz val="16"/>
        <rFont val="方正仿宋_GBK"/>
        <charset val="134"/>
      </rPr>
      <t>万元。</t>
    </r>
  </si>
  <si>
    <r>
      <rPr>
        <sz val="16"/>
        <rFont val="方正仿宋_GBK"/>
        <charset val="134"/>
      </rPr>
      <t>种植连翘</t>
    </r>
    <r>
      <rPr>
        <sz val="16"/>
        <rFont val="Times New Roman"/>
        <charset val="134"/>
      </rPr>
      <t>2000</t>
    </r>
    <r>
      <rPr>
        <sz val="16"/>
        <rFont val="方正仿宋_GBK"/>
        <charset val="134"/>
      </rPr>
      <t>亩。</t>
    </r>
  </si>
  <si>
    <r>
      <rPr>
        <sz val="16"/>
        <rFont val="方正仿宋_GBK"/>
        <charset val="134"/>
      </rPr>
      <t>种植连翘</t>
    </r>
    <r>
      <rPr>
        <sz val="16"/>
        <rFont val="Times New Roman"/>
        <charset val="134"/>
      </rPr>
      <t>≥2000</t>
    </r>
    <r>
      <rPr>
        <sz val="16"/>
        <rFont val="方正仿宋_GBK"/>
        <charset val="134"/>
      </rPr>
      <t>亩。</t>
    </r>
  </si>
  <si>
    <r>
      <rPr>
        <sz val="16"/>
        <rFont val="方正仿宋_GBK"/>
        <charset val="134"/>
      </rPr>
      <t>连翘成活率</t>
    </r>
    <r>
      <rPr>
        <sz val="16"/>
        <rFont val="Times New Roman"/>
        <charset val="134"/>
      </rPr>
      <t>≥90%</t>
    </r>
  </si>
  <si>
    <r>
      <rPr>
        <sz val="16"/>
        <rFont val="方正仿宋_GBK"/>
        <charset val="134"/>
      </rPr>
      <t>连翘</t>
    </r>
    <r>
      <rPr>
        <sz val="16"/>
        <rFont val="Times New Roman"/>
        <charset val="134"/>
      </rPr>
      <t>1500</t>
    </r>
    <r>
      <rPr>
        <sz val="16"/>
        <rFont val="方正仿宋_GBK"/>
        <charset val="134"/>
      </rPr>
      <t>元</t>
    </r>
    <r>
      <rPr>
        <sz val="16"/>
        <rFont val="Times New Roman"/>
        <charset val="134"/>
      </rPr>
      <t>/</t>
    </r>
    <r>
      <rPr>
        <sz val="16"/>
        <rFont val="方正仿宋_GBK"/>
        <charset val="134"/>
      </rPr>
      <t>亩；</t>
    </r>
  </si>
  <si>
    <r>
      <rPr>
        <sz val="16"/>
        <rFont val="方正仿宋_GBK"/>
        <charset val="134"/>
      </rPr>
      <t>可带动群众</t>
    </r>
    <r>
      <rPr>
        <sz val="16"/>
        <rFont val="Times New Roman"/>
        <charset val="134"/>
      </rPr>
      <t>1200</t>
    </r>
    <r>
      <rPr>
        <sz val="16"/>
        <rFont val="方正仿宋_GBK"/>
        <charset val="134"/>
      </rPr>
      <t>余人通过中药材种植补助、劳务用工等合计增加务工收入约</t>
    </r>
    <r>
      <rPr>
        <sz val="16"/>
        <rFont val="Times New Roman"/>
        <charset val="134"/>
      </rPr>
      <t>30</t>
    </r>
    <r>
      <rPr>
        <sz val="16"/>
        <rFont val="方正仿宋_GBK"/>
        <charset val="134"/>
      </rPr>
      <t>万元。</t>
    </r>
    <r>
      <rPr>
        <sz val="16"/>
        <rFont val="Times New Roman"/>
        <charset val="134"/>
      </rPr>
      <t>7000</t>
    </r>
    <r>
      <rPr>
        <sz val="16"/>
        <rFont val="方正仿宋_GBK"/>
        <charset val="134"/>
      </rPr>
      <t>余名群众可通过采摘售卖连翘持续增收，在产业项目持续的近</t>
    </r>
    <r>
      <rPr>
        <sz val="16"/>
        <rFont val="Times New Roman"/>
        <charset val="134"/>
      </rPr>
      <t>10</t>
    </r>
    <r>
      <rPr>
        <sz val="16"/>
        <rFont val="方正仿宋_GBK"/>
        <charset val="134"/>
      </rPr>
      <t>年内，预计每年将为群众增收可达</t>
    </r>
    <r>
      <rPr>
        <sz val="16"/>
        <rFont val="Times New Roman"/>
        <charset val="134"/>
      </rPr>
      <t>200</t>
    </r>
    <r>
      <rPr>
        <sz val="16"/>
        <rFont val="方正仿宋_GBK"/>
        <charset val="134"/>
      </rPr>
      <t>万元，累计可持续为群众增收达</t>
    </r>
    <r>
      <rPr>
        <sz val="16"/>
        <rFont val="Times New Roman"/>
        <charset val="134"/>
      </rPr>
      <t>2000</t>
    </r>
    <r>
      <rPr>
        <sz val="16"/>
        <rFont val="方正仿宋_GBK"/>
        <charset val="134"/>
      </rPr>
      <t>万元。</t>
    </r>
  </si>
  <si>
    <t>连翘花可为群众养蜂提供蜜源，可吸引游客来巴山湖观光旅游，间接经济效益、生态效益巨大。持续增加群众收入，巩固脱贫攻坚成果，提高群众满意度</t>
  </si>
  <si>
    <r>
      <rPr>
        <sz val="16"/>
        <rFont val="方正仿宋_GBK"/>
        <charset val="134"/>
      </rPr>
      <t>新建使用年限</t>
    </r>
    <r>
      <rPr>
        <sz val="16"/>
        <rFont val="Times New Roman"/>
        <charset val="134"/>
      </rPr>
      <t>≥10</t>
    </r>
    <r>
      <rPr>
        <sz val="16"/>
        <rFont val="方正仿宋_GBK"/>
        <charset val="134"/>
      </rPr>
      <t>年。</t>
    </r>
  </si>
  <si>
    <r>
      <rPr>
        <sz val="16"/>
        <rFont val="方正仿宋_GBK"/>
        <charset val="134"/>
      </rPr>
      <t>约</t>
    </r>
    <r>
      <rPr>
        <sz val="16"/>
        <rFont val="Times New Roman"/>
        <charset val="134"/>
      </rPr>
      <t>8000</t>
    </r>
    <r>
      <rPr>
        <sz val="16"/>
        <rFont val="方正仿宋_GBK"/>
        <charset val="134"/>
      </rPr>
      <t>人</t>
    </r>
  </si>
  <si>
    <r>
      <rPr>
        <sz val="16"/>
        <rFont val="方正仿宋_GBK"/>
        <charset val="134"/>
      </rPr>
      <t>约</t>
    </r>
    <r>
      <rPr>
        <sz val="16"/>
        <rFont val="Times New Roman"/>
        <charset val="134"/>
      </rPr>
      <t>1200</t>
    </r>
    <r>
      <rPr>
        <sz val="16"/>
        <rFont val="方正仿宋_GBK"/>
        <charset val="134"/>
      </rPr>
      <t>人</t>
    </r>
  </si>
  <si>
    <r>
      <rPr>
        <sz val="16"/>
        <rFont val="方正仿宋_GBK"/>
        <charset val="134"/>
      </rPr>
      <t>城口县高楠镇</t>
    </r>
    <r>
      <rPr>
        <sz val="16"/>
        <rFont val="Times New Roman"/>
        <charset val="134"/>
      </rPr>
      <t>2024</t>
    </r>
    <r>
      <rPr>
        <sz val="16"/>
        <rFont val="方正仿宋_GBK"/>
        <charset val="134"/>
      </rPr>
      <t>年连翘产业发展示范基地建设项目</t>
    </r>
  </si>
  <si>
    <r>
      <rPr>
        <sz val="16"/>
        <rFont val="方正仿宋_GBK"/>
        <charset val="134"/>
      </rPr>
      <t>在高楠镇黄河村</t>
    </r>
    <r>
      <rPr>
        <sz val="16"/>
        <rFont val="Times New Roman"/>
        <charset val="134"/>
      </rPr>
      <t>5</t>
    </r>
    <r>
      <rPr>
        <sz val="16"/>
        <rFont val="方正仿宋_GBK"/>
        <charset val="134"/>
      </rPr>
      <t>社打造一个连翘种植示范基地，种植连翘大苗</t>
    </r>
    <r>
      <rPr>
        <sz val="16"/>
        <rFont val="Times New Roman"/>
        <charset val="134"/>
      </rPr>
      <t>100</t>
    </r>
    <r>
      <rPr>
        <sz val="16"/>
        <rFont val="方正仿宋_GBK"/>
        <charset val="134"/>
      </rPr>
      <t>亩，并完成</t>
    </r>
    <r>
      <rPr>
        <sz val="16"/>
        <rFont val="Times New Roman"/>
        <charset val="134"/>
      </rPr>
      <t>3</t>
    </r>
    <r>
      <rPr>
        <sz val="16"/>
        <rFont val="方正仿宋_GBK"/>
        <charset val="134"/>
      </rPr>
      <t>年管护。</t>
    </r>
  </si>
  <si>
    <t>高楠镇黄河村</t>
  </si>
  <si>
    <r>
      <rPr>
        <sz val="16"/>
        <rFont val="方正仿宋_GBK"/>
        <charset val="134"/>
      </rPr>
      <t>通过该项目的实施，发展连翘</t>
    </r>
    <r>
      <rPr>
        <sz val="16"/>
        <rFont val="Times New Roman"/>
        <charset val="134"/>
      </rPr>
      <t>100</t>
    </r>
    <r>
      <rPr>
        <sz val="16"/>
        <rFont val="方正仿宋_GBK"/>
        <charset val="134"/>
      </rPr>
      <t>亩，带动合作社成员</t>
    </r>
    <r>
      <rPr>
        <sz val="16"/>
        <rFont val="Times New Roman"/>
        <charset val="134"/>
      </rPr>
      <t>50</t>
    </r>
    <r>
      <rPr>
        <sz val="16"/>
        <rFont val="方正仿宋_GBK"/>
        <charset val="134"/>
      </rPr>
      <t>余户种植连翘，促进农户增收。二是连翘栽植、管护、采摘过程中雇佣农户务工，增加农户务工收入，三是采取合作社</t>
    </r>
    <r>
      <rPr>
        <sz val="16"/>
        <rFont val="Times New Roman"/>
        <charset val="134"/>
      </rPr>
      <t>+</t>
    </r>
    <r>
      <rPr>
        <sz val="16"/>
        <rFont val="方正仿宋_GBK"/>
        <charset val="134"/>
      </rPr>
      <t>集体经济组织</t>
    </r>
    <r>
      <rPr>
        <sz val="16"/>
        <rFont val="Times New Roman"/>
        <charset val="134"/>
      </rPr>
      <t>+</t>
    </r>
    <r>
      <rPr>
        <sz val="16"/>
        <rFont val="方正仿宋_GBK"/>
        <charset val="134"/>
      </rPr>
      <t>农户的经营模式，每年为村集体分红。</t>
    </r>
  </si>
  <si>
    <r>
      <rPr>
        <sz val="16"/>
        <rFont val="方正仿宋_GBK"/>
        <charset val="134"/>
      </rPr>
      <t>一、群众参与：</t>
    </r>
    <r>
      <rPr>
        <sz val="16"/>
        <rFont val="Times New Roman"/>
        <charset val="134"/>
      </rPr>
      <t>15</t>
    </r>
    <r>
      <rPr>
        <sz val="16"/>
        <rFont val="方正仿宋_GBK"/>
        <charset val="134"/>
      </rPr>
      <t>人参与前期项目确定会议、决议，</t>
    </r>
    <r>
      <rPr>
        <sz val="16"/>
        <rFont val="Times New Roman"/>
        <charset val="134"/>
      </rPr>
      <t>8</t>
    </r>
    <r>
      <rPr>
        <sz val="16"/>
        <rFont val="方正仿宋_GBK"/>
        <charset val="134"/>
      </rPr>
      <t>人参与入库项目的选择，</t>
    </r>
    <r>
      <rPr>
        <sz val="16"/>
        <rFont val="Times New Roman"/>
        <charset val="134"/>
      </rPr>
      <t>10</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、项目实施可带动脱贫户和监测对象</t>
    </r>
    <r>
      <rPr>
        <sz val="16"/>
        <rFont val="Times New Roman"/>
        <charset val="134"/>
      </rPr>
      <t>50</t>
    </r>
    <r>
      <rPr>
        <sz val="16"/>
        <rFont val="方正仿宋_GBK"/>
        <charset val="134"/>
      </rPr>
      <t>余人通过中药材种植补助、劳务用工等，年人均增收达</t>
    </r>
    <r>
      <rPr>
        <sz val="16"/>
        <rFont val="Times New Roman"/>
        <charset val="134"/>
      </rPr>
      <t>2000</t>
    </r>
    <r>
      <rPr>
        <sz val="16"/>
        <rFont val="方正仿宋_GBK"/>
        <charset val="134"/>
      </rPr>
      <t>元</t>
    </r>
    <r>
      <rPr>
        <sz val="16"/>
        <rFont val="Times New Roman"/>
        <charset val="134"/>
      </rPr>
      <t>/</t>
    </r>
    <r>
      <rPr>
        <sz val="16"/>
        <rFont val="方正仿宋_GBK"/>
        <charset val="134"/>
      </rPr>
      <t>人。</t>
    </r>
    <r>
      <rPr>
        <sz val="16"/>
        <rFont val="Times New Roman"/>
        <charset val="134"/>
      </rPr>
      <t>2</t>
    </r>
    <r>
      <rPr>
        <sz val="16"/>
        <rFont val="方正仿宋_GBK"/>
        <charset val="134"/>
      </rPr>
      <t>、</t>
    </r>
    <r>
      <rPr>
        <sz val="16"/>
        <rFont val="Times New Roman"/>
        <charset val="134"/>
      </rPr>
      <t>100</t>
    </r>
    <r>
      <rPr>
        <sz val="16"/>
        <rFont val="方正仿宋_GBK"/>
        <charset val="134"/>
      </rPr>
      <t>余农户通过务工增收</t>
    </r>
    <r>
      <rPr>
        <sz val="16"/>
        <rFont val="Times New Roman"/>
        <charset val="134"/>
      </rPr>
      <t>100-150</t>
    </r>
    <r>
      <rPr>
        <sz val="16"/>
        <rFont val="方正仿宋_GBK"/>
        <charset val="134"/>
      </rPr>
      <t>元</t>
    </r>
    <r>
      <rPr>
        <sz val="16"/>
        <rFont val="Times New Roman"/>
        <charset val="134"/>
      </rPr>
      <t>/</t>
    </r>
    <r>
      <rPr>
        <sz val="16"/>
        <rFont val="方正仿宋_GBK"/>
        <charset val="134"/>
      </rPr>
      <t>天</t>
    </r>
    <r>
      <rPr>
        <sz val="16"/>
        <rFont val="Times New Roman"/>
        <charset val="134"/>
      </rPr>
      <t>/</t>
    </r>
    <r>
      <rPr>
        <sz val="16"/>
        <rFont val="方正仿宋_GBK"/>
        <charset val="134"/>
      </rPr>
      <t>人，带动农户务工增收。</t>
    </r>
  </si>
  <si>
    <r>
      <rPr>
        <sz val="16"/>
        <rFont val="方正仿宋_GBK"/>
        <charset val="134"/>
      </rPr>
      <t>种植连翘</t>
    </r>
    <r>
      <rPr>
        <sz val="16"/>
        <rFont val="Times New Roman"/>
        <charset val="134"/>
      </rPr>
      <t>100</t>
    </r>
    <r>
      <rPr>
        <sz val="16"/>
        <rFont val="方正仿宋_GBK"/>
        <charset val="134"/>
      </rPr>
      <t>亩。</t>
    </r>
  </si>
  <si>
    <r>
      <rPr>
        <sz val="16"/>
        <rFont val="方正仿宋_GBK"/>
        <charset val="134"/>
      </rPr>
      <t>种植连翘</t>
    </r>
    <r>
      <rPr>
        <sz val="16"/>
        <rFont val="Times New Roman"/>
        <charset val="134"/>
      </rPr>
      <t>≥100</t>
    </r>
    <r>
      <rPr>
        <sz val="16"/>
        <rFont val="方正仿宋_GBK"/>
        <charset val="134"/>
      </rPr>
      <t>亩。</t>
    </r>
  </si>
  <si>
    <r>
      <rPr>
        <sz val="16"/>
        <rFont val="Times New Roman"/>
        <charset val="134"/>
      </rPr>
      <t>≤20</t>
    </r>
    <r>
      <rPr>
        <sz val="16"/>
        <rFont val="方正仿宋_GBK"/>
        <charset val="134"/>
      </rPr>
      <t>万元</t>
    </r>
  </si>
  <si>
    <r>
      <rPr>
        <sz val="16"/>
        <rFont val="方正仿宋_GBK"/>
        <charset val="134"/>
      </rPr>
      <t>带动周边农户</t>
    </r>
    <r>
      <rPr>
        <sz val="16"/>
        <rFont val="Times New Roman"/>
        <charset val="134"/>
      </rPr>
      <t>30</t>
    </r>
    <r>
      <rPr>
        <sz val="16"/>
        <rFont val="方正仿宋_GBK"/>
        <charset val="134"/>
      </rPr>
      <t>户就近务工，人均年增收</t>
    </r>
    <r>
      <rPr>
        <sz val="16"/>
        <rFont val="Times New Roman"/>
        <charset val="134"/>
      </rPr>
      <t>3000</t>
    </r>
    <r>
      <rPr>
        <sz val="16"/>
        <rFont val="方正仿宋_GBK"/>
        <charset val="134"/>
      </rPr>
      <t>元；增加村集体经济收入。</t>
    </r>
  </si>
  <si>
    <t>促进我镇中药材发展产业发展，增加群众收入，提高群众满意度</t>
  </si>
  <si>
    <r>
      <rPr>
        <sz val="16"/>
        <rFont val="方正仿宋_GBK"/>
        <charset val="134"/>
      </rPr>
      <t>城口县</t>
    </r>
    <r>
      <rPr>
        <sz val="16"/>
        <rFont val="Times New Roman"/>
        <charset val="134"/>
      </rPr>
      <t>2024</t>
    </r>
    <r>
      <rPr>
        <sz val="16"/>
        <rFont val="方正仿宋_GBK"/>
        <charset val="134"/>
      </rPr>
      <t>年大巴山药谷连翘之乡（龙田）农文旅融合示范片</t>
    </r>
  </si>
  <si>
    <r>
      <rPr>
        <sz val="16"/>
        <rFont val="方正仿宋_GBK"/>
        <charset val="134"/>
      </rPr>
      <t>通过对龙田乡</t>
    </r>
    <r>
      <rPr>
        <sz val="16"/>
        <rFont val="Times New Roman"/>
        <charset val="134"/>
      </rPr>
      <t>8</t>
    </r>
    <r>
      <rPr>
        <sz val="16"/>
        <rFont val="方正仿宋_GBK"/>
        <charset val="134"/>
      </rPr>
      <t>个村现有林地进行科学抚育，留出栽植空间，新植连翘，共计面积约</t>
    </r>
    <r>
      <rPr>
        <sz val="16"/>
        <rFont val="Times New Roman"/>
        <charset val="134"/>
      </rPr>
      <t>3000</t>
    </r>
    <r>
      <rPr>
        <sz val="16"/>
        <rFont val="方正仿宋_GBK"/>
        <charset val="134"/>
      </rPr>
      <t>亩，拟栽植连翘</t>
    </r>
    <r>
      <rPr>
        <sz val="16"/>
        <rFont val="Times New Roman"/>
        <charset val="134"/>
      </rPr>
      <t>40</t>
    </r>
    <r>
      <rPr>
        <sz val="16"/>
        <rFont val="方正仿宋_GBK"/>
        <charset val="134"/>
      </rPr>
      <t>余万株（按</t>
    </r>
    <r>
      <rPr>
        <sz val="16"/>
        <rFont val="Times New Roman"/>
        <charset val="134"/>
      </rPr>
      <t>1200-1500</t>
    </r>
    <r>
      <rPr>
        <sz val="16"/>
        <rFont val="方正仿宋_GBK"/>
        <charset val="134"/>
      </rPr>
      <t>元</t>
    </r>
    <r>
      <rPr>
        <sz val="16"/>
        <rFont val="Times New Roman"/>
        <charset val="134"/>
      </rPr>
      <t>/</t>
    </r>
    <r>
      <rPr>
        <sz val="16"/>
        <rFont val="方正仿宋_GBK"/>
        <charset val="134"/>
      </rPr>
      <t>亩标准，含低效林改造费用），具体以实施方案为准。</t>
    </r>
  </si>
  <si>
    <r>
      <rPr>
        <sz val="16"/>
        <rFont val="方正仿宋_GBK"/>
        <charset val="134"/>
      </rPr>
      <t>项目实施可使</t>
    </r>
    <r>
      <rPr>
        <sz val="16"/>
        <rFont val="Times New Roman"/>
        <charset val="134"/>
      </rPr>
      <t>450</t>
    </r>
    <r>
      <rPr>
        <sz val="16"/>
        <rFont val="方正仿宋_GBK"/>
        <charset val="134"/>
      </rPr>
      <t>余户，</t>
    </r>
    <r>
      <rPr>
        <sz val="16"/>
        <rFont val="Times New Roman"/>
        <charset val="134"/>
      </rPr>
      <t>1000</t>
    </r>
    <r>
      <rPr>
        <sz val="16"/>
        <rFont val="方正仿宋_GBK"/>
        <charset val="134"/>
      </rPr>
      <t>余人人均增加收入</t>
    </r>
    <r>
      <rPr>
        <sz val="16"/>
        <rFont val="Times New Roman"/>
        <charset val="134"/>
      </rPr>
      <t>1200</t>
    </r>
    <r>
      <rPr>
        <sz val="16"/>
        <rFont val="方正仿宋_GBK"/>
        <charset val="134"/>
      </rPr>
      <t>元，其中脱贫户和监测对象不少于</t>
    </r>
    <r>
      <rPr>
        <sz val="16"/>
        <rFont val="Times New Roman"/>
        <charset val="134"/>
      </rPr>
      <t>280</t>
    </r>
    <r>
      <rPr>
        <sz val="16"/>
        <rFont val="方正仿宋_GBK"/>
        <charset val="134"/>
      </rPr>
      <t>人，可发展连翘产业</t>
    </r>
    <r>
      <rPr>
        <sz val="16"/>
        <rFont val="Times New Roman"/>
        <charset val="134"/>
      </rPr>
      <t>3000</t>
    </r>
    <r>
      <rPr>
        <sz val="16"/>
        <rFont val="方正仿宋_GBK"/>
        <charset val="134"/>
      </rPr>
      <t>余亩，产业发展可持续多年。</t>
    </r>
  </si>
  <si>
    <r>
      <rPr>
        <sz val="16"/>
        <rFont val="Times New Roman"/>
        <charset val="134"/>
      </rPr>
      <t>20</t>
    </r>
    <r>
      <rPr>
        <sz val="16"/>
        <rFont val="方正仿宋_GBK"/>
        <charset val="134"/>
      </rPr>
      <t>人参与前期项目确定会议、决议，</t>
    </r>
    <r>
      <rPr>
        <sz val="16"/>
        <rFont val="Times New Roman"/>
        <charset val="134"/>
      </rPr>
      <t>10</t>
    </r>
    <r>
      <rPr>
        <sz val="16"/>
        <rFont val="方正仿宋_GBK"/>
        <charset val="134"/>
      </rPr>
      <t>人参与入库项目的选择，</t>
    </r>
    <r>
      <rPr>
        <sz val="16"/>
        <rFont val="Times New Roman"/>
        <charset val="134"/>
      </rPr>
      <t>10</t>
    </r>
    <r>
      <rPr>
        <sz val="16"/>
        <rFont val="方正仿宋_GBK"/>
        <charset val="134"/>
      </rPr>
      <t>人参与项目实施过程中施工质量和资金使用的监督等。项目实施可带动脱贫户和监测对象</t>
    </r>
    <r>
      <rPr>
        <sz val="16"/>
        <rFont val="Times New Roman"/>
        <charset val="134"/>
      </rPr>
      <t>280</t>
    </r>
    <r>
      <rPr>
        <sz val="16"/>
        <rFont val="方正仿宋_GBK"/>
        <charset val="134"/>
      </rPr>
      <t>余人通过中药材种植补助、劳务用工等，年人均增收达</t>
    </r>
    <r>
      <rPr>
        <sz val="16"/>
        <rFont val="Times New Roman"/>
        <charset val="134"/>
      </rPr>
      <t>1200</t>
    </r>
    <r>
      <rPr>
        <sz val="16"/>
        <rFont val="方正仿宋_GBK"/>
        <charset val="134"/>
      </rPr>
      <t>元。</t>
    </r>
  </si>
  <si>
    <r>
      <rPr>
        <sz val="16"/>
        <rFont val="方正仿宋_GBK"/>
        <charset val="134"/>
      </rPr>
      <t>种植连翘约</t>
    </r>
    <r>
      <rPr>
        <sz val="16"/>
        <rFont val="Times New Roman"/>
        <charset val="134"/>
      </rPr>
      <t>3000</t>
    </r>
    <r>
      <rPr>
        <sz val="16"/>
        <rFont val="方正仿宋_GBK"/>
        <charset val="134"/>
      </rPr>
      <t>亩，产业发展带动经济发展，带动周边农户发展产业，增加收入，提高群众满意度</t>
    </r>
  </si>
  <si>
    <r>
      <rPr>
        <sz val="16"/>
        <rFont val="方正仿宋_GBK"/>
        <charset val="134"/>
      </rPr>
      <t>种植连翘</t>
    </r>
    <r>
      <rPr>
        <sz val="16"/>
        <rFont val="Times New Roman"/>
        <charset val="134"/>
      </rPr>
      <t>≥3000</t>
    </r>
    <r>
      <rPr>
        <sz val="16"/>
        <rFont val="方正仿宋_GBK"/>
        <charset val="134"/>
      </rPr>
      <t>亩</t>
    </r>
  </si>
  <si>
    <t>带动群众发展，壮大村集体经济，推动大巴山连翘之乡打造，增加群众收入。</t>
  </si>
  <si>
    <r>
      <rPr>
        <sz val="16"/>
        <rFont val="Times New Roman"/>
        <charset val="134"/>
      </rPr>
      <t>120</t>
    </r>
    <r>
      <rPr>
        <sz val="16"/>
        <rFont val="方正仿宋_GBK"/>
        <charset val="134"/>
      </rPr>
      <t>余人</t>
    </r>
  </si>
  <si>
    <r>
      <rPr>
        <sz val="16"/>
        <rFont val="方正仿宋_GBK"/>
        <charset val="134"/>
      </rPr>
      <t>城口县</t>
    </r>
    <r>
      <rPr>
        <sz val="16"/>
        <rFont val="Times New Roman"/>
        <charset val="134"/>
      </rPr>
      <t>2024</t>
    </r>
    <r>
      <rPr>
        <sz val="16"/>
        <rFont val="方正仿宋_GBK"/>
        <charset val="134"/>
      </rPr>
      <t>年蓼子乡连翘基地提升项目</t>
    </r>
  </si>
  <si>
    <r>
      <rPr>
        <sz val="16"/>
        <rFont val="方正仿宋_GBK"/>
        <charset val="134"/>
      </rPr>
      <t>种植业（绿色标准</t>
    </r>
    <r>
      <rPr>
        <sz val="16"/>
        <rFont val="Times New Roman"/>
        <charset val="134"/>
      </rPr>
      <t xml:space="preserve">
</t>
    </r>
    <r>
      <rPr>
        <sz val="16"/>
        <rFont val="方正仿宋_GBK"/>
        <charset val="134"/>
      </rPr>
      <t>化种植基地建设）</t>
    </r>
  </si>
  <si>
    <r>
      <rPr>
        <sz val="16"/>
        <rFont val="方正仿宋_GBK"/>
        <charset val="134"/>
      </rPr>
      <t>新种植连翘</t>
    </r>
    <r>
      <rPr>
        <sz val="16"/>
        <rFont val="Times New Roman"/>
        <charset val="134"/>
      </rPr>
      <t>200</t>
    </r>
    <r>
      <rPr>
        <sz val="16"/>
        <rFont val="方正仿宋_GBK"/>
        <charset val="134"/>
      </rPr>
      <t>余亩（按照</t>
    </r>
    <r>
      <rPr>
        <sz val="16"/>
        <rFont val="Times New Roman"/>
        <charset val="134"/>
      </rPr>
      <t>200</t>
    </r>
    <r>
      <rPr>
        <sz val="16"/>
        <rFont val="方正仿宋_GBK"/>
        <charset val="134"/>
      </rPr>
      <t>株</t>
    </r>
    <r>
      <rPr>
        <sz val="16"/>
        <rFont val="Times New Roman"/>
        <charset val="134"/>
      </rPr>
      <t>/</t>
    </r>
    <r>
      <rPr>
        <sz val="16"/>
        <rFont val="方正仿宋_GBK"/>
        <charset val="134"/>
      </rPr>
      <t>亩的种植密度），后期管护算上</t>
    </r>
    <r>
      <rPr>
        <sz val="16"/>
        <rFont val="Times New Roman"/>
        <charset val="134"/>
      </rPr>
      <t>23</t>
    </r>
    <r>
      <rPr>
        <sz val="16"/>
        <rFont val="方正仿宋_GBK"/>
        <charset val="134"/>
      </rPr>
      <t>年的</t>
    </r>
    <r>
      <rPr>
        <sz val="16"/>
        <rFont val="Times New Roman"/>
        <charset val="134"/>
      </rPr>
      <t>500</t>
    </r>
    <r>
      <rPr>
        <sz val="16"/>
        <rFont val="方正仿宋_GBK"/>
        <charset val="134"/>
      </rPr>
      <t>余亩共计</t>
    </r>
    <r>
      <rPr>
        <sz val="16"/>
        <rFont val="Times New Roman"/>
        <charset val="134"/>
      </rPr>
      <t>700</t>
    </r>
    <r>
      <rPr>
        <sz val="16"/>
        <rFont val="方正仿宋_GBK"/>
        <charset val="134"/>
      </rPr>
      <t>余亩，由农户自行管护，管护费用为</t>
    </r>
    <r>
      <rPr>
        <sz val="16"/>
        <rFont val="Times New Roman"/>
        <charset val="134"/>
      </rPr>
      <t>2</t>
    </r>
    <r>
      <rPr>
        <sz val="16"/>
        <rFont val="方正仿宋_GBK"/>
        <charset val="134"/>
      </rPr>
      <t>元</t>
    </r>
    <r>
      <rPr>
        <sz val="16"/>
        <rFont val="Times New Roman"/>
        <charset val="134"/>
      </rPr>
      <t>/</t>
    </r>
    <r>
      <rPr>
        <sz val="16"/>
        <rFont val="方正仿宋_GBK"/>
        <charset val="134"/>
      </rPr>
      <t>株。</t>
    </r>
  </si>
  <si>
    <t>蓼子乡兴和社区、长湾村、长元村</t>
  </si>
  <si>
    <r>
      <rPr>
        <sz val="16"/>
        <rFont val="方正仿宋_GBK"/>
        <charset val="134"/>
      </rPr>
      <t>通过项目实施，一是推动我乡连翘产业发展，强化产业带动作用；二是带动</t>
    </r>
    <r>
      <rPr>
        <sz val="16"/>
        <rFont val="Times New Roman"/>
        <charset val="134"/>
      </rPr>
      <t>200</t>
    </r>
    <r>
      <rPr>
        <sz val="16"/>
        <rFont val="方正仿宋_GBK"/>
        <charset val="134"/>
      </rPr>
      <t>余户农户种植连翘，实现群众年增收</t>
    </r>
    <r>
      <rPr>
        <sz val="16"/>
        <rFont val="Times New Roman"/>
        <charset val="134"/>
      </rPr>
      <t>0.2-0.5</t>
    </r>
    <r>
      <rPr>
        <sz val="16"/>
        <rFont val="方正仿宋_GBK"/>
        <charset val="134"/>
      </rPr>
      <t>万元</t>
    </r>
    <r>
      <rPr>
        <sz val="16"/>
        <rFont val="Times New Roman"/>
        <charset val="134"/>
      </rPr>
      <t>/</t>
    </r>
    <r>
      <rPr>
        <sz val="16"/>
        <rFont val="方正仿宋_GBK"/>
        <charset val="134"/>
      </rPr>
      <t>户，持续巩固脱贫成果；三是能够丰富我乡产业类型，促进中药材种植产业发展提档升级。受益群众</t>
    </r>
    <r>
      <rPr>
        <sz val="16"/>
        <rFont val="Times New Roman"/>
        <charset val="134"/>
      </rPr>
      <t>200</t>
    </r>
    <r>
      <rPr>
        <sz val="16"/>
        <rFont val="方正仿宋_GBK"/>
        <charset val="134"/>
      </rPr>
      <t>余户</t>
    </r>
    <r>
      <rPr>
        <sz val="16"/>
        <rFont val="Times New Roman"/>
        <charset val="134"/>
      </rPr>
      <t>700</t>
    </r>
    <r>
      <rPr>
        <sz val="16"/>
        <rFont val="方正仿宋_GBK"/>
        <charset val="134"/>
      </rPr>
      <t>余人，其中脱贫户、监测户</t>
    </r>
    <r>
      <rPr>
        <sz val="16"/>
        <rFont val="Times New Roman"/>
        <charset val="134"/>
      </rPr>
      <t>30</t>
    </r>
    <r>
      <rPr>
        <sz val="16"/>
        <rFont val="方正仿宋_GBK"/>
        <charset val="134"/>
      </rPr>
      <t>余户</t>
    </r>
    <r>
      <rPr>
        <sz val="16"/>
        <rFont val="Times New Roman"/>
        <charset val="134"/>
      </rPr>
      <t>100</t>
    </r>
    <r>
      <rPr>
        <sz val="16"/>
        <rFont val="方正仿宋_GBK"/>
        <charset val="134"/>
      </rPr>
      <t>余人。</t>
    </r>
  </si>
  <si>
    <r>
      <rPr>
        <sz val="16"/>
        <rFont val="方正仿宋_GBK"/>
        <charset val="134"/>
      </rPr>
      <t>一、群众参与：</t>
    </r>
    <r>
      <rPr>
        <sz val="16"/>
        <rFont val="Times New Roman"/>
        <charset val="134"/>
      </rPr>
      <t>200</t>
    </r>
    <r>
      <rPr>
        <sz val="16"/>
        <rFont val="方正仿宋_GBK"/>
        <charset val="134"/>
      </rPr>
      <t>余人参与前期项目确定会议、决议，</t>
    </r>
    <r>
      <rPr>
        <sz val="16"/>
        <rFont val="Times New Roman"/>
        <charset val="134"/>
      </rPr>
      <t>100</t>
    </r>
    <r>
      <rPr>
        <sz val="16"/>
        <rFont val="方正仿宋_GBK"/>
        <charset val="134"/>
      </rPr>
      <t>余人参与入库项目的选择，</t>
    </r>
    <r>
      <rPr>
        <sz val="16"/>
        <rFont val="Times New Roman"/>
        <charset val="134"/>
      </rPr>
      <t>10</t>
    </r>
    <r>
      <rPr>
        <sz val="16"/>
        <rFont val="方正仿宋_GBK"/>
        <charset val="134"/>
      </rPr>
      <t>人参与项目实施过程中施工质量和资金使用的监督等。二、利益联结机制：一是提供务工岗位，增加务工收入约</t>
    </r>
    <r>
      <rPr>
        <sz val="16"/>
        <rFont val="Times New Roman"/>
        <charset val="134"/>
      </rPr>
      <t>0.5</t>
    </r>
    <r>
      <rPr>
        <sz val="16"/>
        <rFont val="方正仿宋_GBK"/>
        <charset val="134"/>
      </rPr>
      <t>万元</t>
    </r>
    <r>
      <rPr>
        <sz val="16"/>
        <rFont val="Times New Roman"/>
        <charset val="134"/>
      </rPr>
      <t>/</t>
    </r>
    <r>
      <rPr>
        <sz val="16"/>
        <rFont val="方正仿宋_GBK"/>
        <charset val="134"/>
      </rPr>
      <t>人</t>
    </r>
    <r>
      <rPr>
        <sz val="16"/>
        <rFont val="Times New Roman"/>
        <charset val="134"/>
      </rPr>
      <t>•</t>
    </r>
    <r>
      <rPr>
        <sz val="16"/>
        <rFont val="方正仿宋_GBK"/>
        <charset val="134"/>
      </rPr>
      <t>年。二是栽种的连翘为群众自有，后期通过销售连翘取得收益约</t>
    </r>
    <r>
      <rPr>
        <sz val="16"/>
        <rFont val="Times New Roman"/>
        <charset val="134"/>
      </rPr>
      <t>0.2-0.5</t>
    </r>
    <r>
      <rPr>
        <sz val="16"/>
        <rFont val="方正仿宋_GBK"/>
        <charset val="134"/>
      </rPr>
      <t>万元</t>
    </r>
    <r>
      <rPr>
        <sz val="16"/>
        <rFont val="Times New Roman"/>
        <charset val="134"/>
      </rPr>
      <t>/</t>
    </r>
    <r>
      <rPr>
        <sz val="16"/>
        <rFont val="方正仿宋_GBK"/>
        <charset val="134"/>
      </rPr>
      <t>户</t>
    </r>
    <r>
      <rPr>
        <sz val="16"/>
        <rFont val="Times New Roman"/>
        <charset val="134"/>
      </rPr>
      <t>•</t>
    </r>
    <r>
      <rPr>
        <sz val="16"/>
        <rFont val="方正仿宋_GBK"/>
        <charset val="134"/>
      </rPr>
      <t>年</t>
    </r>
  </si>
  <si>
    <r>
      <rPr>
        <sz val="16"/>
        <rFont val="方正仿宋_GBK"/>
        <charset val="134"/>
      </rPr>
      <t>项目实施可带动</t>
    </r>
    <r>
      <rPr>
        <sz val="16"/>
        <rFont val="Times New Roman"/>
        <charset val="134"/>
      </rPr>
      <t>200</t>
    </r>
    <r>
      <rPr>
        <sz val="16"/>
        <rFont val="方正仿宋_GBK"/>
        <charset val="134"/>
      </rPr>
      <t>余户农户种植连翘，实现群众年增收</t>
    </r>
    <r>
      <rPr>
        <sz val="16"/>
        <rFont val="Times New Roman"/>
        <charset val="134"/>
      </rPr>
      <t>0.2-0.5</t>
    </r>
    <r>
      <rPr>
        <sz val="16"/>
        <rFont val="方正仿宋_GBK"/>
        <charset val="134"/>
      </rPr>
      <t>万元</t>
    </r>
    <r>
      <rPr>
        <sz val="16"/>
        <rFont val="Times New Roman"/>
        <charset val="134"/>
      </rPr>
      <t>/</t>
    </r>
    <r>
      <rPr>
        <sz val="16"/>
        <rFont val="方正仿宋_GBK"/>
        <charset val="134"/>
      </rPr>
      <t>户。</t>
    </r>
  </si>
  <si>
    <r>
      <rPr>
        <sz val="16"/>
        <rFont val="方正仿宋_GBK"/>
        <charset val="134"/>
      </rPr>
      <t>栽种连翘</t>
    </r>
    <r>
      <rPr>
        <sz val="16"/>
        <rFont val="Times New Roman"/>
        <charset val="134"/>
      </rPr>
      <t>200</t>
    </r>
    <r>
      <rPr>
        <sz val="16"/>
        <rFont val="方正仿宋_GBK"/>
        <charset val="134"/>
      </rPr>
      <t>余亩，后期管护</t>
    </r>
    <r>
      <rPr>
        <sz val="16"/>
        <rFont val="Times New Roman"/>
        <charset val="134"/>
      </rPr>
      <t>600</t>
    </r>
    <r>
      <rPr>
        <sz val="16"/>
        <rFont val="方正仿宋_GBK"/>
        <charset val="134"/>
      </rPr>
      <t>余亩</t>
    </r>
  </si>
  <si>
    <r>
      <rPr>
        <sz val="16"/>
        <rFont val="方正仿宋_GBK"/>
        <charset val="134"/>
      </rPr>
      <t>建设成本</t>
    </r>
    <r>
      <rPr>
        <sz val="16"/>
        <rFont val="Times New Roman"/>
        <charset val="134"/>
      </rPr>
      <t>≤800</t>
    </r>
    <r>
      <rPr>
        <sz val="16"/>
        <rFont val="方正仿宋_GBK"/>
        <charset val="134"/>
      </rPr>
      <t>余元</t>
    </r>
    <r>
      <rPr>
        <sz val="16"/>
        <rFont val="Times New Roman"/>
        <charset val="134"/>
      </rPr>
      <t>/</t>
    </r>
    <r>
      <rPr>
        <sz val="16"/>
        <rFont val="方正仿宋_GBK"/>
        <charset val="134"/>
      </rPr>
      <t>亩</t>
    </r>
  </si>
  <si>
    <r>
      <rPr>
        <sz val="16"/>
        <rFont val="方正仿宋_GBK"/>
        <charset val="134"/>
      </rPr>
      <t>增加群众经营性收入</t>
    </r>
    <r>
      <rPr>
        <sz val="16"/>
        <rFont val="Times New Roman"/>
        <charset val="134"/>
      </rPr>
      <t>≥2000</t>
    </r>
    <r>
      <rPr>
        <sz val="16"/>
        <rFont val="方正仿宋_GBK"/>
        <charset val="134"/>
      </rPr>
      <t>余元</t>
    </r>
    <r>
      <rPr>
        <sz val="16"/>
        <rFont val="Times New Roman"/>
        <charset val="134"/>
      </rPr>
      <t>/</t>
    </r>
    <r>
      <rPr>
        <sz val="16"/>
        <rFont val="方正仿宋_GBK"/>
        <charset val="134"/>
      </rPr>
      <t>户</t>
    </r>
    <r>
      <rPr>
        <sz val="16"/>
        <rFont val="Times New Roman"/>
        <charset val="134"/>
      </rPr>
      <t>•</t>
    </r>
    <r>
      <rPr>
        <sz val="16"/>
        <rFont val="方正仿宋_GBK"/>
        <charset val="134"/>
      </rPr>
      <t>年</t>
    </r>
  </si>
  <si>
    <r>
      <rPr>
        <sz val="16"/>
        <rFont val="Times New Roman"/>
        <charset val="134"/>
      </rPr>
      <t>200</t>
    </r>
    <r>
      <rPr>
        <sz val="16"/>
        <rFont val="方正仿宋_GBK"/>
        <charset val="134"/>
      </rPr>
      <t>余户</t>
    </r>
    <r>
      <rPr>
        <sz val="16"/>
        <rFont val="Times New Roman"/>
        <charset val="134"/>
      </rPr>
      <t>700</t>
    </r>
    <r>
      <rPr>
        <sz val="16"/>
        <rFont val="方正仿宋_GBK"/>
        <charset val="134"/>
      </rPr>
      <t>余人，（其中脱贫户、监测户</t>
    </r>
    <r>
      <rPr>
        <sz val="16"/>
        <rFont val="Times New Roman"/>
        <charset val="134"/>
      </rPr>
      <t>30</t>
    </r>
    <r>
      <rPr>
        <sz val="16"/>
        <rFont val="方正仿宋_GBK"/>
        <charset val="134"/>
      </rPr>
      <t>余户</t>
    </r>
    <r>
      <rPr>
        <sz val="16"/>
        <rFont val="Times New Roman"/>
        <charset val="134"/>
      </rPr>
      <t>100</t>
    </r>
    <r>
      <rPr>
        <sz val="16"/>
        <rFont val="方正仿宋_GBK"/>
        <charset val="134"/>
      </rPr>
      <t>余人）受益。</t>
    </r>
  </si>
  <si>
    <r>
      <rPr>
        <sz val="16"/>
        <rFont val="方正仿宋_GBK"/>
        <charset val="134"/>
      </rPr>
      <t>城口县</t>
    </r>
    <r>
      <rPr>
        <sz val="16"/>
        <rFont val="Times New Roman"/>
        <charset val="134"/>
      </rPr>
      <t>2024</t>
    </r>
    <r>
      <rPr>
        <sz val="16"/>
        <rFont val="方正仿宋_GBK"/>
        <charset val="134"/>
      </rPr>
      <t>年河鱼乡曲茎石斛谷项目</t>
    </r>
    <r>
      <rPr>
        <sz val="16"/>
        <rFont val="Times New Roman"/>
        <charset val="134"/>
      </rPr>
      <t>(</t>
    </r>
    <r>
      <rPr>
        <sz val="16"/>
        <rFont val="方正仿宋_GBK"/>
        <charset val="134"/>
      </rPr>
      <t>一期）</t>
    </r>
  </si>
  <si>
    <r>
      <rPr>
        <sz val="16"/>
        <rFont val="方正仿宋_GBK"/>
        <charset val="134"/>
      </rPr>
      <t>在河鱼乡分期打造曲茎石斛药谷</t>
    </r>
    <r>
      <rPr>
        <sz val="16"/>
        <rFont val="Times New Roman"/>
        <charset val="134"/>
      </rPr>
      <t>1</t>
    </r>
    <r>
      <rPr>
        <sz val="16"/>
        <rFont val="方正仿宋_GBK"/>
        <charset val="134"/>
      </rPr>
      <t>个、种植曲茎石斛</t>
    </r>
    <r>
      <rPr>
        <sz val="16"/>
        <rFont val="Times New Roman"/>
        <charset val="134"/>
      </rPr>
      <t>1</t>
    </r>
    <r>
      <rPr>
        <sz val="16"/>
        <rFont val="方正仿宋_GBK"/>
        <charset val="134"/>
      </rPr>
      <t>万亩（第一期试种</t>
    </r>
    <r>
      <rPr>
        <sz val="16"/>
        <rFont val="Times New Roman"/>
        <charset val="134"/>
      </rPr>
      <t>500</t>
    </r>
    <r>
      <rPr>
        <sz val="16"/>
        <rFont val="方正仿宋_GBK"/>
        <charset val="134"/>
      </rPr>
      <t>亩），配套建设生产步道</t>
    </r>
    <r>
      <rPr>
        <sz val="16"/>
        <rFont val="Times New Roman"/>
        <charset val="134"/>
      </rPr>
      <t>5</t>
    </r>
    <r>
      <rPr>
        <sz val="16"/>
        <rFont val="方正仿宋_GBK"/>
        <charset val="134"/>
      </rPr>
      <t>公里，建设曲茎石斛谷专家研究院</t>
    </r>
    <r>
      <rPr>
        <sz val="16"/>
        <rFont val="Times New Roman"/>
        <charset val="134"/>
      </rPr>
      <t>1</t>
    </r>
    <r>
      <rPr>
        <sz val="16"/>
        <rFont val="方正仿宋_GBK"/>
        <charset val="134"/>
      </rPr>
      <t>个，建设汇集观光、科普、教育、养生、科研等一体的药谷观光园</t>
    </r>
    <r>
      <rPr>
        <sz val="16"/>
        <rFont val="Times New Roman"/>
        <charset val="134"/>
      </rPr>
      <t>1</t>
    </r>
    <r>
      <rPr>
        <sz val="16"/>
        <rFont val="方正仿宋_GBK"/>
        <charset val="134"/>
      </rPr>
      <t>个。</t>
    </r>
  </si>
  <si>
    <t>大店村、畜牧村</t>
  </si>
  <si>
    <r>
      <rPr>
        <sz val="16"/>
        <rFont val="方正仿宋_GBK"/>
        <charset val="134"/>
      </rPr>
      <t>带领全乡有发展意愿和能力的群众（其中：脱贫户</t>
    </r>
    <r>
      <rPr>
        <sz val="16"/>
        <rFont val="Times New Roman"/>
        <charset val="134"/>
      </rPr>
      <t>193</t>
    </r>
    <r>
      <rPr>
        <sz val="16"/>
        <rFont val="方正仿宋_GBK"/>
        <charset val="134"/>
      </rPr>
      <t>户</t>
    </r>
    <r>
      <rPr>
        <sz val="16"/>
        <rFont val="Times New Roman"/>
        <charset val="134"/>
      </rPr>
      <t>723</t>
    </r>
    <r>
      <rPr>
        <sz val="16"/>
        <rFont val="方正仿宋_GBK"/>
        <charset val="134"/>
      </rPr>
      <t>人）发展中药材产业，同步推动乡域旅游业发展，切实助力一二三产业融合发展，实现群众稳定增收，稳步推进乡村产业振兴。</t>
    </r>
  </si>
  <si>
    <t>引进重庆裕品堂生物科技有限公司，按照财政资金撬动市场资本相结合的原则，财政资金投入部分村集体经济组织适当持股分红，该项目的建设，群众可享受林地收益和直接参与种植务工增收。</t>
  </si>
  <si>
    <r>
      <rPr>
        <sz val="16"/>
        <rFont val="方正仿宋_GBK"/>
        <charset val="134"/>
      </rPr>
      <t>带领全乡有发展意愿和能力的群众（其中：脱贫户</t>
    </r>
    <r>
      <rPr>
        <sz val="16"/>
        <rFont val="Times New Roman"/>
        <charset val="134"/>
      </rPr>
      <t>195</t>
    </r>
    <r>
      <rPr>
        <sz val="16"/>
        <rFont val="方正仿宋_GBK"/>
        <charset val="134"/>
      </rPr>
      <t>户</t>
    </r>
    <r>
      <rPr>
        <sz val="16"/>
        <rFont val="Times New Roman"/>
        <charset val="134"/>
      </rPr>
      <t>723</t>
    </r>
    <r>
      <rPr>
        <sz val="16"/>
        <rFont val="方正仿宋_GBK"/>
        <charset val="134"/>
      </rPr>
      <t>人）发展中药材产业，同步推动乡域旅游业发展，切实助力一二三产业融合发展，实现群众稳定增收，稳步推进乡村产业振兴。</t>
    </r>
  </si>
  <si>
    <r>
      <rPr>
        <sz val="16"/>
        <rFont val="方正仿宋_GBK"/>
        <charset val="134"/>
      </rPr>
      <t>发展石斛</t>
    </r>
    <r>
      <rPr>
        <sz val="16"/>
        <rFont val="Times New Roman"/>
        <charset val="134"/>
      </rPr>
      <t>500</t>
    </r>
    <r>
      <rPr>
        <sz val="16"/>
        <rFont val="方正仿宋_GBK"/>
        <charset val="134"/>
      </rPr>
      <t>亩。</t>
    </r>
  </si>
  <si>
    <t>增加产业收入</t>
  </si>
  <si>
    <r>
      <rPr>
        <sz val="16"/>
        <rFont val="方正仿宋_GBK"/>
        <charset val="134"/>
      </rPr>
      <t>受益</t>
    </r>
    <r>
      <rPr>
        <sz val="16"/>
        <rFont val="Times New Roman"/>
        <charset val="134"/>
      </rPr>
      <t>470</t>
    </r>
    <r>
      <rPr>
        <sz val="16"/>
        <rFont val="方正仿宋_GBK"/>
        <charset val="134"/>
      </rPr>
      <t>户</t>
    </r>
    <r>
      <rPr>
        <sz val="16"/>
        <rFont val="Times New Roman"/>
        <charset val="134"/>
      </rPr>
      <t>1297</t>
    </r>
    <r>
      <rPr>
        <sz val="16"/>
        <rFont val="方正仿宋_GBK"/>
        <charset val="134"/>
      </rPr>
      <t>人。</t>
    </r>
  </si>
  <si>
    <r>
      <rPr>
        <sz val="16"/>
        <rFont val="Times New Roman"/>
        <charset val="134"/>
      </rPr>
      <t>470</t>
    </r>
    <r>
      <rPr>
        <sz val="16"/>
        <rFont val="方正仿宋_GBK"/>
        <charset val="134"/>
      </rPr>
      <t>户</t>
    </r>
    <r>
      <rPr>
        <sz val="16"/>
        <rFont val="Times New Roman"/>
        <charset val="134"/>
      </rPr>
      <t>1297</t>
    </r>
    <r>
      <rPr>
        <sz val="16"/>
        <rFont val="方正仿宋_GBK"/>
        <charset val="134"/>
      </rPr>
      <t>人</t>
    </r>
  </si>
  <si>
    <r>
      <rPr>
        <sz val="16"/>
        <rFont val="Times New Roman"/>
        <charset val="134"/>
      </rPr>
      <t>193</t>
    </r>
    <r>
      <rPr>
        <sz val="16"/>
        <rFont val="方正仿宋_GBK"/>
        <charset val="134"/>
      </rPr>
      <t>户</t>
    </r>
    <r>
      <rPr>
        <sz val="16"/>
        <rFont val="Times New Roman"/>
        <charset val="134"/>
      </rPr>
      <t>723</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</si>
  <si>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年高观镇林下天麻仿野生种植项目</t>
    </r>
  </si>
  <si>
    <r>
      <rPr>
        <sz val="16"/>
        <rFont val="方正仿宋_GBK"/>
        <charset val="134"/>
      </rPr>
      <t>在高观镇新建林下天麻仿野生种植基地约</t>
    </r>
    <r>
      <rPr>
        <sz val="16"/>
        <rFont val="Times New Roman"/>
        <charset val="134"/>
      </rPr>
      <t>400</t>
    </r>
    <r>
      <rPr>
        <sz val="16"/>
        <rFont val="方正仿宋_GBK"/>
        <charset val="134"/>
      </rPr>
      <t>亩等。</t>
    </r>
  </si>
  <si>
    <r>
      <rPr>
        <sz val="16"/>
        <rFont val="方正仿宋_GBK"/>
        <charset val="134"/>
      </rPr>
      <t>新建林下天麻仿野生种植基地</t>
    </r>
    <r>
      <rPr>
        <sz val="16"/>
        <rFont val="Times New Roman"/>
        <charset val="134"/>
      </rPr>
      <t>400</t>
    </r>
    <r>
      <rPr>
        <sz val="16"/>
        <rFont val="方正仿宋_GBK"/>
        <charset val="134"/>
      </rPr>
      <t>亩，项目受益农户</t>
    </r>
    <r>
      <rPr>
        <sz val="16"/>
        <rFont val="Times New Roman"/>
        <charset val="134"/>
      </rPr>
      <t>80</t>
    </r>
    <r>
      <rPr>
        <sz val="16"/>
        <rFont val="方正仿宋_GBK"/>
        <charset val="134"/>
      </rPr>
      <t>人，其中脱贫户、监测户</t>
    </r>
    <r>
      <rPr>
        <sz val="16"/>
        <rFont val="Times New Roman"/>
        <charset val="134"/>
      </rPr>
      <t>15</t>
    </r>
    <r>
      <rPr>
        <sz val="16"/>
        <rFont val="方正仿宋_GBK"/>
        <charset val="134"/>
      </rPr>
      <t>人。</t>
    </r>
  </si>
  <si>
    <r>
      <rPr>
        <sz val="16"/>
        <rFont val="方正仿宋_GBK"/>
        <charset val="134"/>
      </rPr>
      <t>一、群众参与</t>
    </r>
    <r>
      <rPr>
        <sz val="16"/>
        <rFont val="Times New Roman"/>
        <charset val="134"/>
      </rPr>
      <t>:30</t>
    </r>
    <r>
      <rPr>
        <sz val="16"/>
        <rFont val="方正仿宋_GBK"/>
        <charset val="134"/>
      </rPr>
      <t>人参与前期项目确定会议、决议，</t>
    </r>
    <r>
      <rPr>
        <sz val="16"/>
        <rFont val="Times New Roman"/>
        <charset val="134"/>
      </rPr>
      <t>30</t>
    </r>
    <r>
      <rPr>
        <sz val="16"/>
        <rFont val="方正仿宋_GBK"/>
        <charset val="134"/>
      </rPr>
      <t>人参与入库项目的选择，</t>
    </r>
    <r>
      <rPr>
        <sz val="16"/>
        <rFont val="Times New Roman"/>
        <charset val="134"/>
      </rPr>
      <t>5</t>
    </r>
    <r>
      <rPr>
        <sz val="16"/>
        <rFont val="方正仿宋_GBK"/>
        <charset val="134"/>
      </rPr>
      <t>人参与项目实施过程中施工质量和资金使用的监督。</t>
    </r>
    <r>
      <rPr>
        <sz val="16"/>
        <rFont val="Times New Roman"/>
        <charset val="134"/>
      </rPr>
      <t xml:space="preserve">
</t>
    </r>
    <r>
      <rPr>
        <sz val="16"/>
        <rFont val="方正仿宋_GBK"/>
        <charset val="134"/>
      </rPr>
      <t>二、利益联结机制：</t>
    </r>
    <r>
      <rPr>
        <sz val="16"/>
        <rFont val="Times New Roman"/>
        <charset val="134"/>
      </rPr>
      <t xml:space="preserve">
1.</t>
    </r>
    <r>
      <rPr>
        <sz val="16"/>
        <rFont val="方正仿宋_GBK"/>
        <charset val="134"/>
      </rPr>
      <t>通过天麻林下种植基地建设，提供临时务工岗位</t>
    </r>
    <r>
      <rPr>
        <sz val="16"/>
        <rFont val="Times New Roman"/>
        <charset val="134"/>
      </rPr>
      <t>80</t>
    </r>
    <r>
      <rPr>
        <sz val="16"/>
        <rFont val="方正仿宋_GBK"/>
        <charset val="134"/>
      </rPr>
      <t>余人，增加务工收入</t>
    </r>
    <r>
      <rPr>
        <sz val="16"/>
        <rFont val="Times New Roman"/>
        <charset val="134"/>
      </rPr>
      <t>0.4</t>
    </r>
    <r>
      <rPr>
        <sz val="16"/>
        <rFont val="方正仿宋_GBK"/>
        <charset val="134"/>
      </rPr>
      <t>万元</t>
    </r>
    <r>
      <rPr>
        <sz val="16"/>
        <rFont val="Times New Roman"/>
        <charset val="134"/>
      </rPr>
      <t>/</t>
    </r>
    <r>
      <rPr>
        <sz val="16"/>
        <rFont val="方正仿宋_GBK"/>
        <charset val="134"/>
      </rPr>
      <t>人</t>
    </r>
    <r>
      <rPr>
        <sz val="16"/>
        <rFont val="Times New Roman"/>
        <charset val="134"/>
      </rPr>
      <t>/</t>
    </r>
    <r>
      <rPr>
        <sz val="16"/>
        <rFont val="方正仿宋_GBK"/>
        <charset val="134"/>
      </rPr>
      <t>年。</t>
    </r>
    <r>
      <rPr>
        <sz val="16"/>
        <rFont val="Times New Roman"/>
        <charset val="134"/>
      </rPr>
      <t xml:space="preserve">
2.</t>
    </r>
    <r>
      <rPr>
        <sz val="16"/>
        <rFont val="方正仿宋_GBK"/>
        <charset val="134"/>
      </rPr>
      <t>带动</t>
    </r>
    <r>
      <rPr>
        <sz val="16"/>
        <rFont val="Times New Roman"/>
        <charset val="134"/>
      </rPr>
      <t>20</t>
    </r>
    <r>
      <rPr>
        <sz val="16"/>
        <rFont val="方正仿宋_GBK"/>
        <charset val="134"/>
      </rPr>
      <t>户农户发展天麻产业增收</t>
    </r>
    <r>
      <rPr>
        <sz val="16"/>
        <rFont val="Times New Roman"/>
        <charset val="134"/>
      </rPr>
      <t>1</t>
    </r>
    <r>
      <rPr>
        <sz val="16"/>
        <rFont val="方正仿宋_GBK"/>
        <charset val="134"/>
      </rPr>
      <t>万元</t>
    </r>
    <r>
      <rPr>
        <sz val="16"/>
        <rFont val="Times New Roman"/>
        <charset val="134"/>
      </rPr>
      <t>/</t>
    </r>
    <r>
      <rPr>
        <sz val="16"/>
        <rFont val="方正仿宋_GBK"/>
        <charset val="134"/>
      </rPr>
      <t>户</t>
    </r>
    <r>
      <rPr>
        <sz val="16"/>
        <rFont val="Times New Roman"/>
        <charset val="134"/>
      </rPr>
      <t>/</t>
    </r>
    <r>
      <rPr>
        <sz val="16"/>
        <rFont val="方正仿宋_GBK"/>
        <charset val="134"/>
      </rPr>
      <t>年。</t>
    </r>
  </si>
  <si>
    <r>
      <rPr>
        <sz val="16"/>
        <rFont val="方正仿宋_GBK"/>
        <charset val="134"/>
      </rPr>
      <t>新建林下天麻仿野生种植基地</t>
    </r>
    <r>
      <rPr>
        <sz val="16"/>
        <rFont val="Times New Roman"/>
        <charset val="134"/>
      </rPr>
      <t>400</t>
    </r>
    <r>
      <rPr>
        <sz val="16"/>
        <rFont val="方正仿宋_GBK"/>
        <charset val="134"/>
      </rPr>
      <t>亩</t>
    </r>
  </si>
  <si>
    <r>
      <rPr>
        <sz val="16"/>
        <rFont val="Times New Roman"/>
        <charset val="134"/>
      </rPr>
      <t>1500</t>
    </r>
    <r>
      <rPr>
        <sz val="16"/>
        <rFont val="方正仿宋_GBK"/>
        <charset val="134"/>
      </rPr>
      <t>元</t>
    </r>
    <r>
      <rPr>
        <sz val="16"/>
        <rFont val="Times New Roman"/>
        <charset val="134"/>
      </rPr>
      <t>/</t>
    </r>
    <r>
      <rPr>
        <sz val="16"/>
        <rFont val="方正仿宋_GBK"/>
        <charset val="134"/>
      </rPr>
      <t>亩</t>
    </r>
  </si>
  <si>
    <r>
      <rPr>
        <sz val="16"/>
        <rFont val="方正仿宋_GBK"/>
        <charset val="134"/>
      </rPr>
      <t>项目受益农户</t>
    </r>
    <r>
      <rPr>
        <sz val="16"/>
        <rFont val="Times New Roman"/>
        <charset val="134"/>
      </rPr>
      <t>80</t>
    </r>
    <r>
      <rPr>
        <sz val="16"/>
        <rFont val="方正仿宋_GBK"/>
        <charset val="134"/>
      </rPr>
      <t>人，其中脱贫户、监测户</t>
    </r>
    <r>
      <rPr>
        <sz val="16"/>
        <rFont val="Times New Roman"/>
        <charset val="134"/>
      </rPr>
      <t>15</t>
    </r>
    <r>
      <rPr>
        <sz val="16"/>
        <rFont val="方正仿宋_GBK"/>
        <charset val="134"/>
      </rPr>
      <t>人。</t>
    </r>
  </si>
  <si>
    <r>
      <rPr>
        <sz val="16"/>
        <rFont val="方正仿宋_GBK"/>
        <charset val="134"/>
      </rPr>
      <t>基地可持续使用年限</t>
    </r>
    <r>
      <rPr>
        <sz val="16"/>
        <rFont val="Times New Roman"/>
        <charset val="134"/>
      </rPr>
      <t>1</t>
    </r>
    <r>
      <rPr>
        <sz val="16"/>
        <rFont val="方正仿宋_GBK"/>
        <charset val="134"/>
      </rPr>
      <t>年</t>
    </r>
  </si>
  <si>
    <r>
      <rPr>
        <sz val="16"/>
        <rFont val="方正仿宋_GBK"/>
        <charset val="134"/>
      </rPr>
      <t>城口县</t>
    </r>
    <r>
      <rPr>
        <sz val="16"/>
        <rFont val="Times New Roman"/>
        <charset val="134"/>
      </rPr>
      <t>2024</t>
    </r>
    <r>
      <rPr>
        <sz val="16"/>
        <rFont val="方正仿宋_GBK"/>
        <charset val="134"/>
      </rPr>
      <t>年高楠镇林下天麻种植示范基地建设项目</t>
    </r>
  </si>
  <si>
    <r>
      <rPr>
        <sz val="16"/>
        <rFont val="方正仿宋_GBK"/>
        <charset val="134"/>
      </rPr>
      <t>种植林下仿野生天麻</t>
    </r>
    <r>
      <rPr>
        <sz val="16"/>
        <rFont val="Times New Roman"/>
        <charset val="134"/>
      </rPr>
      <t>100</t>
    </r>
    <r>
      <rPr>
        <sz val="16"/>
        <rFont val="方正仿宋_GBK"/>
        <charset val="134"/>
      </rPr>
      <t>亩，完善生产步道，防护栅栏等基础设施。</t>
    </r>
  </si>
  <si>
    <t>高楠镇丁安村</t>
  </si>
  <si>
    <r>
      <rPr>
        <sz val="16"/>
        <rFont val="方正仿宋_GBK"/>
        <charset val="134"/>
      </rPr>
      <t>发展林下仿野生天麻示范基地，带动城口天麻产业发展，可带动</t>
    </r>
    <r>
      <rPr>
        <sz val="16"/>
        <rFont val="Times New Roman"/>
        <charset val="134"/>
      </rPr>
      <t>30</t>
    </r>
    <r>
      <rPr>
        <sz val="16"/>
        <rFont val="方正仿宋_GBK"/>
        <charset val="134"/>
      </rPr>
      <t>余人务工，年人均增收</t>
    </r>
    <r>
      <rPr>
        <sz val="16"/>
        <rFont val="Times New Roman"/>
        <charset val="134"/>
      </rPr>
      <t>3000</t>
    </r>
    <r>
      <rPr>
        <sz val="16"/>
        <rFont val="方正仿宋_GBK"/>
        <charset val="134"/>
      </rPr>
      <t>元，其中脱贫人口和监测户</t>
    </r>
    <r>
      <rPr>
        <sz val="16"/>
        <rFont val="Times New Roman"/>
        <charset val="134"/>
      </rPr>
      <t>3</t>
    </r>
    <r>
      <rPr>
        <sz val="16"/>
        <rFont val="方正仿宋_GBK"/>
        <charset val="134"/>
      </rPr>
      <t>人，带动村集体产业发展。</t>
    </r>
  </si>
  <si>
    <r>
      <rPr>
        <sz val="16"/>
        <rFont val="Times New Roman"/>
        <charset val="134"/>
      </rPr>
      <t>1.</t>
    </r>
    <r>
      <rPr>
        <sz val="16"/>
        <rFont val="方正仿宋_GBK"/>
        <charset val="134"/>
      </rPr>
      <t>群众参与：包括</t>
    </r>
    <r>
      <rPr>
        <sz val="16"/>
        <rFont val="Times New Roman"/>
        <charset val="134"/>
      </rPr>
      <t>14</t>
    </r>
    <r>
      <rPr>
        <sz val="16"/>
        <rFont val="方正仿宋_GBK"/>
        <charset val="134"/>
      </rPr>
      <t>人参与前期项目确定会议、决议，</t>
    </r>
    <r>
      <rPr>
        <sz val="16"/>
        <rFont val="Times New Roman"/>
        <charset val="134"/>
      </rPr>
      <t>5</t>
    </r>
    <r>
      <rPr>
        <sz val="16"/>
        <rFont val="方正仿宋_GBK"/>
        <charset val="134"/>
      </rPr>
      <t>人参与入库项目的选择，</t>
    </r>
    <r>
      <rPr>
        <sz val="16"/>
        <rFont val="Times New Roman"/>
        <charset val="134"/>
      </rPr>
      <t>5</t>
    </r>
    <r>
      <rPr>
        <sz val="16"/>
        <rFont val="方正仿宋_GBK"/>
        <charset val="134"/>
      </rPr>
      <t>人参与项目实施过程中施工质量和资金使用的监督等。</t>
    </r>
    <r>
      <rPr>
        <sz val="16"/>
        <rFont val="Times New Roman"/>
        <charset val="134"/>
      </rPr>
      <t xml:space="preserve">
2.</t>
    </r>
    <r>
      <rPr>
        <sz val="16"/>
        <rFont val="方正仿宋_GBK"/>
        <charset val="134"/>
      </rPr>
      <t>利益联结机制：项目实施可带动</t>
    </r>
    <r>
      <rPr>
        <sz val="16"/>
        <rFont val="Times New Roman"/>
        <charset val="134"/>
      </rPr>
      <t>30</t>
    </r>
    <r>
      <rPr>
        <sz val="16"/>
        <rFont val="方正仿宋_GBK"/>
        <charset val="134"/>
      </rPr>
      <t>余人务工，年人均增收</t>
    </r>
    <r>
      <rPr>
        <sz val="16"/>
        <rFont val="Times New Roman"/>
        <charset val="134"/>
      </rPr>
      <t>3000</t>
    </r>
    <r>
      <rPr>
        <sz val="16"/>
        <rFont val="方正仿宋_GBK"/>
        <charset val="134"/>
      </rPr>
      <t>元。</t>
    </r>
  </si>
  <si>
    <r>
      <rPr>
        <sz val="16"/>
        <rFont val="Times New Roman"/>
        <charset val="134"/>
      </rPr>
      <t>1.</t>
    </r>
    <r>
      <rPr>
        <sz val="16"/>
        <rFont val="方正仿宋_GBK"/>
        <charset val="134"/>
      </rPr>
      <t>实现</t>
    </r>
    <r>
      <rPr>
        <sz val="16"/>
        <rFont val="Times New Roman"/>
        <charset val="134"/>
      </rPr>
      <t>100</t>
    </r>
    <r>
      <rPr>
        <sz val="16"/>
        <rFont val="方正仿宋_GBK"/>
        <charset val="134"/>
      </rPr>
      <t>亩林下仿野生天麻的种植。</t>
    </r>
    <r>
      <rPr>
        <sz val="16"/>
        <rFont val="Times New Roman"/>
        <charset val="134"/>
      </rPr>
      <t xml:space="preserve">
2.</t>
    </r>
    <r>
      <rPr>
        <sz val="16"/>
        <rFont val="方正仿宋_GBK"/>
        <charset val="134"/>
      </rPr>
      <t>带动全镇发展天麻种植，带动项目区农户务工增收。</t>
    </r>
  </si>
  <si>
    <r>
      <rPr>
        <sz val="16"/>
        <rFont val="方正仿宋_GBK"/>
        <charset val="134"/>
      </rPr>
      <t>实现</t>
    </r>
    <r>
      <rPr>
        <sz val="16"/>
        <rFont val="Times New Roman"/>
        <charset val="134"/>
      </rPr>
      <t>100</t>
    </r>
    <r>
      <rPr>
        <sz val="16"/>
        <rFont val="方正仿宋_GBK"/>
        <charset val="134"/>
      </rPr>
      <t>亩林下仿野生天麻的种植。</t>
    </r>
  </si>
  <si>
    <r>
      <rPr>
        <sz val="16"/>
        <rFont val="Times New Roman"/>
        <charset val="134"/>
      </rPr>
      <t>≤20</t>
    </r>
    <r>
      <rPr>
        <sz val="16"/>
        <rFont val="方正仿宋_GBK"/>
        <charset val="134"/>
      </rPr>
      <t>万元。</t>
    </r>
    <r>
      <rPr>
        <sz val="16"/>
        <rFont val="Times New Roman"/>
        <charset val="134"/>
      </rPr>
      <t xml:space="preserve">      </t>
    </r>
  </si>
  <si>
    <r>
      <rPr>
        <sz val="16"/>
        <rFont val="方正仿宋_GBK"/>
        <charset val="134"/>
      </rPr>
      <t>城口县</t>
    </r>
    <r>
      <rPr>
        <sz val="16"/>
        <rFont val="Times New Roman"/>
        <charset val="134"/>
      </rPr>
      <t>2024</t>
    </r>
    <r>
      <rPr>
        <sz val="16"/>
        <rFont val="方正仿宋_GBK"/>
        <charset val="134"/>
      </rPr>
      <t>年治平乡天麻产业提升示范基地项目</t>
    </r>
  </si>
  <si>
    <r>
      <rPr>
        <sz val="16"/>
        <rFont val="方正仿宋_GBK"/>
        <charset val="134"/>
      </rPr>
      <t>一是在治平乡惠民社区</t>
    </r>
    <r>
      <rPr>
        <sz val="16"/>
        <rFont val="Times New Roman"/>
        <charset val="134"/>
      </rPr>
      <t>7</t>
    </r>
    <r>
      <rPr>
        <sz val="16"/>
        <rFont val="方正仿宋_GBK"/>
        <charset val="134"/>
      </rPr>
      <t>社连片种植天麻</t>
    </r>
    <r>
      <rPr>
        <sz val="16"/>
        <rFont val="Times New Roman"/>
        <charset val="134"/>
      </rPr>
      <t>200</t>
    </r>
    <r>
      <rPr>
        <sz val="16"/>
        <rFont val="方正仿宋_GBK"/>
        <charset val="134"/>
      </rPr>
      <t>亩，打造高标准规范化种植基地，采取集体经济组织</t>
    </r>
    <r>
      <rPr>
        <sz val="16"/>
        <rFont val="Times New Roman"/>
        <charset val="134"/>
      </rPr>
      <t>+</t>
    </r>
    <r>
      <rPr>
        <sz val="16"/>
        <rFont val="方正仿宋_GBK"/>
        <charset val="134"/>
      </rPr>
      <t>专业合作社</t>
    </r>
    <r>
      <rPr>
        <sz val="16"/>
        <rFont val="Times New Roman"/>
        <charset val="134"/>
      </rPr>
      <t>+</t>
    </r>
    <r>
      <rPr>
        <sz val="16"/>
        <rFont val="方正仿宋_GBK"/>
        <charset val="134"/>
      </rPr>
      <t>农户的</t>
    </r>
    <r>
      <rPr>
        <sz val="16"/>
        <rFont val="Times New Roman"/>
        <charset val="134"/>
      </rPr>
      <t>“</t>
    </r>
    <r>
      <rPr>
        <sz val="16"/>
        <rFont val="方正仿宋_GBK"/>
        <charset val="134"/>
      </rPr>
      <t>联营</t>
    </r>
    <r>
      <rPr>
        <sz val="16"/>
        <rFont val="Times New Roman"/>
        <charset val="134"/>
      </rPr>
      <t>”</t>
    </r>
    <r>
      <rPr>
        <sz val="16"/>
        <rFont val="方正仿宋_GBK"/>
        <charset val="134"/>
      </rPr>
      <t>模式，按照补助标准予以奖补。二是建设生产步道及产业标识标牌等。</t>
    </r>
  </si>
  <si>
    <r>
      <rPr>
        <sz val="16"/>
        <rFont val="方正仿宋_GBK"/>
        <charset val="134"/>
      </rPr>
      <t>惠民社区</t>
    </r>
    <r>
      <rPr>
        <sz val="16"/>
        <rFont val="Times New Roman"/>
        <charset val="134"/>
      </rPr>
      <t>7</t>
    </r>
    <r>
      <rPr>
        <sz val="16"/>
        <rFont val="方正仿宋_GBK"/>
        <charset val="134"/>
      </rPr>
      <t>社</t>
    </r>
  </si>
  <si>
    <r>
      <rPr>
        <sz val="16"/>
        <rFont val="方正仿宋_GBK"/>
        <charset val="134"/>
      </rPr>
      <t>通过项目实施，可以带动</t>
    </r>
    <r>
      <rPr>
        <sz val="16"/>
        <rFont val="Times New Roman"/>
        <charset val="134"/>
      </rPr>
      <t>30</t>
    </r>
    <r>
      <rPr>
        <sz val="16"/>
        <rFont val="方正仿宋_GBK"/>
        <charset val="134"/>
      </rPr>
      <t>余户农户务工，年人均纯收入增加</t>
    </r>
    <r>
      <rPr>
        <sz val="16"/>
        <rFont val="Times New Roman"/>
        <charset val="134"/>
      </rPr>
      <t>1000</t>
    </r>
    <r>
      <rPr>
        <sz val="16"/>
        <rFont val="方正仿宋_GBK"/>
        <charset val="134"/>
      </rPr>
      <t>余元，推动我乡天麻产业发展有序进行，增加集体经济组织收入，持续巩固脱贫攻坚成果，受益群众</t>
    </r>
    <r>
      <rPr>
        <sz val="16"/>
        <rFont val="Times New Roman"/>
        <charset val="134"/>
      </rPr>
      <t>100</t>
    </r>
    <r>
      <rPr>
        <sz val="16"/>
        <rFont val="方正仿宋_GBK"/>
        <charset val="134"/>
      </rPr>
      <t>余人，其中脱贫人口</t>
    </r>
    <r>
      <rPr>
        <sz val="16"/>
        <rFont val="Times New Roman"/>
        <charset val="134"/>
      </rPr>
      <t>20</t>
    </r>
    <r>
      <rPr>
        <sz val="16"/>
        <rFont val="方正仿宋_GBK"/>
        <charset val="134"/>
      </rPr>
      <t>余人</t>
    </r>
  </si>
  <si>
    <r>
      <rPr>
        <sz val="16"/>
        <rFont val="方正仿宋_GBK"/>
        <charset val="134"/>
      </rPr>
      <t>一、群众参与：</t>
    </r>
    <r>
      <rPr>
        <sz val="16"/>
        <rFont val="Times New Roman"/>
        <charset val="134"/>
      </rPr>
      <t>30</t>
    </r>
    <r>
      <rPr>
        <sz val="16"/>
        <rFont val="方正仿宋_GBK"/>
        <charset val="134"/>
      </rPr>
      <t>余人参与前期项目确定会议、决议，</t>
    </r>
    <r>
      <rPr>
        <sz val="16"/>
        <rFont val="Times New Roman"/>
        <charset val="134"/>
      </rPr>
      <t>30</t>
    </r>
    <r>
      <rPr>
        <sz val="16"/>
        <rFont val="方正仿宋_GBK"/>
        <charset val="134"/>
      </rPr>
      <t>余人参与入库项目的选择，</t>
    </r>
    <r>
      <rPr>
        <sz val="16"/>
        <rFont val="Times New Roman"/>
        <charset val="134"/>
      </rPr>
      <t>150</t>
    </r>
    <r>
      <rPr>
        <sz val="16"/>
        <rFont val="方正仿宋_GBK"/>
        <charset val="134"/>
      </rPr>
      <t>余人参与项目实施过程中施工质量和资金使用的监督等。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、流转农户土地</t>
    </r>
    <r>
      <rPr>
        <sz val="16"/>
        <rFont val="Times New Roman"/>
        <charset val="134"/>
      </rPr>
      <t>200</t>
    </r>
    <r>
      <rPr>
        <sz val="16"/>
        <rFont val="方正仿宋_GBK"/>
        <charset val="134"/>
      </rPr>
      <t>亩，增加租金收入</t>
    </r>
    <r>
      <rPr>
        <sz val="16"/>
        <rFont val="Times New Roman"/>
        <charset val="134"/>
      </rPr>
      <t>4</t>
    </r>
    <r>
      <rPr>
        <sz val="16"/>
        <rFont val="方正仿宋_GBK"/>
        <charset val="134"/>
      </rPr>
      <t>万元。</t>
    </r>
    <r>
      <rPr>
        <sz val="16"/>
        <rFont val="Times New Roman"/>
        <charset val="134"/>
      </rPr>
      <t>2</t>
    </r>
    <r>
      <rPr>
        <sz val="16"/>
        <rFont val="方正仿宋_GBK"/>
        <charset val="134"/>
      </rPr>
      <t>、提供就业岗位</t>
    </r>
    <r>
      <rPr>
        <sz val="16"/>
        <rFont val="Times New Roman"/>
        <charset val="134"/>
      </rPr>
      <t>20</t>
    </r>
    <r>
      <rPr>
        <sz val="16"/>
        <rFont val="方正仿宋_GBK"/>
        <charset val="134"/>
      </rPr>
      <t>个，户均增加收入</t>
    </r>
    <r>
      <rPr>
        <sz val="16"/>
        <rFont val="Times New Roman"/>
        <charset val="134"/>
      </rPr>
      <t>1000</t>
    </r>
    <r>
      <rPr>
        <sz val="16"/>
        <rFont val="方正仿宋_GBK"/>
        <charset val="134"/>
      </rPr>
      <t>元</t>
    </r>
    <r>
      <rPr>
        <sz val="16"/>
        <rFont val="Times New Roman"/>
        <charset val="134"/>
      </rPr>
      <t>/</t>
    </r>
    <r>
      <rPr>
        <sz val="16"/>
        <rFont val="方正仿宋_GBK"/>
        <charset val="134"/>
      </rPr>
      <t>年。</t>
    </r>
  </si>
  <si>
    <r>
      <rPr>
        <sz val="16"/>
        <rFont val="方正仿宋_GBK"/>
        <charset val="134"/>
      </rPr>
      <t>完成</t>
    </r>
    <r>
      <rPr>
        <sz val="16"/>
        <rFont val="Times New Roman"/>
        <charset val="134"/>
      </rPr>
      <t>200</t>
    </r>
    <r>
      <rPr>
        <sz val="16"/>
        <rFont val="方正仿宋_GBK"/>
        <charset val="134"/>
      </rPr>
      <t>亩天麻种植</t>
    </r>
  </si>
  <si>
    <r>
      <rPr>
        <sz val="16"/>
        <rFont val="方正仿宋_GBK"/>
        <charset val="134"/>
      </rPr>
      <t>发展中药材</t>
    </r>
    <r>
      <rPr>
        <sz val="16"/>
        <rFont val="Times New Roman"/>
        <charset val="134"/>
      </rPr>
      <t>200</t>
    </r>
    <r>
      <rPr>
        <sz val="16"/>
        <rFont val="方正仿宋_GBK"/>
        <charset val="134"/>
      </rPr>
      <t>亩</t>
    </r>
  </si>
  <si>
    <r>
      <rPr>
        <sz val="16"/>
        <rFont val="方正仿宋_GBK"/>
        <charset val="134"/>
      </rPr>
      <t>受益群众</t>
    </r>
    <r>
      <rPr>
        <sz val="16"/>
        <rFont val="Times New Roman"/>
        <charset val="134"/>
      </rPr>
      <t>100</t>
    </r>
    <r>
      <rPr>
        <sz val="16"/>
        <rFont val="方正仿宋_GBK"/>
        <charset val="134"/>
      </rPr>
      <t>余人</t>
    </r>
  </si>
  <si>
    <r>
      <rPr>
        <sz val="16"/>
        <rFont val="方正仿宋_GBK"/>
        <charset val="134"/>
      </rPr>
      <t>采取集体经济组织</t>
    </r>
    <r>
      <rPr>
        <sz val="16"/>
        <rFont val="Times New Roman"/>
        <charset val="134"/>
      </rPr>
      <t>+</t>
    </r>
    <r>
      <rPr>
        <sz val="16"/>
        <rFont val="方正仿宋_GBK"/>
        <charset val="134"/>
      </rPr>
      <t>专业合作社</t>
    </r>
    <r>
      <rPr>
        <sz val="16"/>
        <rFont val="Times New Roman"/>
        <charset val="134"/>
      </rPr>
      <t>+</t>
    </r>
    <r>
      <rPr>
        <sz val="16"/>
        <rFont val="方正仿宋_GBK"/>
        <charset val="134"/>
      </rPr>
      <t>农户的</t>
    </r>
    <r>
      <rPr>
        <sz val="16"/>
        <rFont val="Times New Roman"/>
        <charset val="134"/>
      </rPr>
      <t>“</t>
    </r>
    <r>
      <rPr>
        <sz val="16"/>
        <rFont val="方正仿宋_GBK"/>
        <charset val="134"/>
      </rPr>
      <t>联营</t>
    </r>
    <r>
      <rPr>
        <sz val="16"/>
        <rFont val="Times New Roman"/>
        <charset val="134"/>
      </rPr>
      <t>”</t>
    </r>
    <r>
      <rPr>
        <sz val="16"/>
        <rFont val="方正仿宋_GBK"/>
        <charset val="134"/>
      </rPr>
      <t>模式，按照补助标准予以奖补</t>
    </r>
  </si>
  <si>
    <r>
      <rPr>
        <sz val="16"/>
        <rFont val="方正仿宋_GBK"/>
        <charset val="134"/>
      </rPr>
      <t>城口县</t>
    </r>
    <r>
      <rPr>
        <sz val="16"/>
        <rFont val="Times New Roman"/>
        <charset val="134"/>
      </rPr>
      <t>2024</t>
    </r>
    <r>
      <rPr>
        <sz val="16"/>
        <rFont val="方正仿宋_GBK"/>
        <charset val="134"/>
      </rPr>
      <t>年林下仿野生天麻种植项目</t>
    </r>
  </si>
  <si>
    <r>
      <rPr>
        <sz val="16"/>
        <rFont val="方正仿宋_GBK"/>
        <charset val="134"/>
      </rPr>
      <t>种植林下仿野生天麻</t>
    </r>
    <r>
      <rPr>
        <sz val="16"/>
        <rFont val="Times New Roman"/>
        <charset val="134"/>
      </rPr>
      <t>500</t>
    </r>
    <r>
      <rPr>
        <sz val="16"/>
        <rFont val="方正仿宋_GBK"/>
        <charset val="134"/>
      </rPr>
      <t>亩。</t>
    </r>
  </si>
  <si>
    <t>周溪乡、修齐镇等</t>
  </si>
  <si>
    <r>
      <rPr>
        <sz val="16"/>
        <rFont val="方正仿宋_GBK"/>
        <charset val="134"/>
      </rPr>
      <t>发展林下仿野生天麻示范基地，带动城口天麻产业发展，可带动</t>
    </r>
    <r>
      <rPr>
        <sz val="16"/>
        <rFont val="Times New Roman"/>
        <charset val="134"/>
      </rPr>
      <t>30</t>
    </r>
    <r>
      <rPr>
        <sz val="16"/>
        <rFont val="方正仿宋_GBK"/>
        <charset val="134"/>
      </rPr>
      <t>余人务工，年人均增收</t>
    </r>
    <r>
      <rPr>
        <sz val="16"/>
        <rFont val="Times New Roman"/>
        <charset val="134"/>
      </rPr>
      <t>3000</t>
    </r>
    <r>
      <rPr>
        <sz val="16"/>
        <rFont val="方正仿宋_GBK"/>
        <charset val="134"/>
      </rPr>
      <t>元，其中脱贫人口和监测户</t>
    </r>
    <r>
      <rPr>
        <sz val="16"/>
        <rFont val="Times New Roman"/>
        <charset val="134"/>
      </rPr>
      <t>10</t>
    </r>
    <r>
      <rPr>
        <sz val="16"/>
        <rFont val="方正仿宋_GBK"/>
        <charset val="134"/>
      </rPr>
      <t>人，推动地区经济收入。</t>
    </r>
  </si>
  <si>
    <r>
      <rPr>
        <sz val="16"/>
        <rFont val="Times New Roman"/>
        <charset val="134"/>
      </rPr>
      <t>1.</t>
    </r>
    <r>
      <rPr>
        <sz val="16"/>
        <rFont val="方正仿宋_GBK"/>
        <charset val="134"/>
      </rPr>
      <t>群众参与：包括</t>
    </r>
    <r>
      <rPr>
        <sz val="16"/>
        <rFont val="Times New Roman"/>
        <charset val="134"/>
      </rPr>
      <t>14</t>
    </r>
    <r>
      <rPr>
        <sz val="16"/>
        <rFont val="方正仿宋_GBK"/>
        <charset val="134"/>
      </rPr>
      <t>人参与前期项目确定会议、决议，</t>
    </r>
    <r>
      <rPr>
        <sz val="16"/>
        <rFont val="Times New Roman"/>
        <charset val="134"/>
      </rPr>
      <t>5</t>
    </r>
    <r>
      <rPr>
        <sz val="16"/>
        <rFont val="方正仿宋_GBK"/>
        <charset val="134"/>
      </rPr>
      <t>人参与入库项目的选择，</t>
    </r>
    <r>
      <rPr>
        <sz val="16"/>
        <rFont val="Times New Roman"/>
        <charset val="134"/>
      </rPr>
      <t>5</t>
    </r>
    <r>
      <rPr>
        <sz val="16"/>
        <rFont val="方正仿宋_GBK"/>
        <charset val="134"/>
      </rPr>
      <t>人参与项目实施过程中施工质量和资金使用的监督等。</t>
    </r>
    <r>
      <rPr>
        <sz val="16"/>
        <rFont val="Times New Roman"/>
        <charset val="134"/>
      </rPr>
      <t xml:space="preserve">
2.</t>
    </r>
    <r>
      <rPr>
        <sz val="16"/>
        <rFont val="方正仿宋_GBK"/>
        <charset val="134"/>
      </rPr>
      <t>利益联结机制：项目实施可带动</t>
    </r>
    <r>
      <rPr>
        <sz val="16"/>
        <rFont val="Times New Roman"/>
        <charset val="134"/>
      </rPr>
      <t>50</t>
    </r>
    <r>
      <rPr>
        <sz val="16"/>
        <rFont val="方正仿宋_GBK"/>
        <charset val="134"/>
      </rPr>
      <t>余人务工，年人均增收</t>
    </r>
    <r>
      <rPr>
        <sz val="16"/>
        <rFont val="Times New Roman"/>
        <charset val="134"/>
      </rPr>
      <t>800</t>
    </r>
    <r>
      <rPr>
        <sz val="16"/>
        <rFont val="方正仿宋_GBK"/>
        <charset val="134"/>
      </rPr>
      <t>元。</t>
    </r>
  </si>
  <si>
    <r>
      <rPr>
        <sz val="16"/>
        <rFont val="Times New Roman"/>
        <charset val="134"/>
      </rPr>
      <t>1.</t>
    </r>
    <r>
      <rPr>
        <sz val="16"/>
        <rFont val="方正仿宋_GBK"/>
        <charset val="134"/>
      </rPr>
      <t>实现</t>
    </r>
    <r>
      <rPr>
        <sz val="16"/>
        <rFont val="Times New Roman"/>
        <charset val="134"/>
      </rPr>
      <t>500</t>
    </r>
    <r>
      <rPr>
        <sz val="16"/>
        <rFont val="方正仿宋_GBK"/>
        <charset val="134"/>
      </rPr>
      <t>亩林下仿野生天麻的种植。</t>
    </r>
    <r>
      <rPr>
        <sz val="16"/>
        <rFont val="Times New Roman"/>
        <charset val="134"/>
      </rPr>
      <t xml:space="preserve">
2.</t>
    </r>
    <r>
      <rPr>
        <sz val="16"/>
        <rFont val="方正仿宋_GBK"/>
        <charset val="134"/>
      </rPr>
      <t>带动全县发展天麻种植，带动项目区农户务工增收。</t>
    </r>
  </si>
  <si>
    <r>
      <rPr>
        <sz val="16"/>
        <rFont val="方正仿宋_GBK"/>
        <charset val="134"/>
      </rPr>
      <t>实现</t>
    </r>
    <r>
      <rPr>
        <sz val="16"/>
        <rFont val="Times New Roman"/>
        <charset val="134"/>
      </rPr>
      <t>500</t>
    </r>
    <r>
      <rPr>
        <sz val="16"/>
        <rFont val="方正仿宋_GBK"/>
        <charset val="134"/>
      </rPr>
      <t>亩林下仿野生天麻的种植。</t>
    </r>
  </si>
  <si>
    <r>
      <rPr>
        <sz val="16"/>
        <rFont val="方正仿宋_GBK"/>
        <charset val="134"/>
      </rPr>
      <t>亩均总投入（人工、密环菌、菌才、天麻种等）</t>
    </r>
    <r>
      <rPr>
        <sz val="16"/>
        <rFont val="Times New Roman"/>
        <charset val="134"/>
      </rPr>
      <t>≤15000</t>
    </r>
    <r>
      <rPr>
        <sz val="16"/>
        <rFont val="方正仿宋_GBK"/>
        <charset val="134"/>
      </rPr>
      <t>元。</t>
    </r>
    <r>
      <rPr>
        <sz val="16"/>
        <rFont val="Times New Roman"/>
        <charset val="134"/>
      </rPr>
      <t xml:space="preserve">      </t>
    </r>
  </si>
  <si>
    <r>
      <rPr>
        <sz val="16"/>
        <rFont val="方正仿宋_GBK"/>
        <charset val="134"/>
      </rPr>
      <t>促进群众产业稳定增收</t>
    </r>
    <r>
      <rPr>
        <sz val="16"/>
        <rFont val="Times New Roman"/>
        <charset val="134"/>
      </rPr>
      <t>≥800</t>
    </r>
    <r>
      <rPr>
        <sz val="16"/>
        <rFont val="方正仿宋_GBK"/>
        <charset val="134"/>
      </rPr>
      <t>元</t>
    </r>
    <r>
      <rPr>
        <sz val="16"/>
        <rFont val="Times New Roman"/>
        <charset val="134"/>
      </rPr>
      <t>/</t>
    </r>
    <r>
      <rPr>
        <sz val="16"/>
        <rFont val="方正仿宋_GBK"/>
        <charset val="134"/>
      </rPr>
      <t>年</t>
    </r>
    <r>
      <rPr>
        <sz val="16"/>
        <rFont val="Times New Roman"/>
        <charset val="134"/>
      </rPr>
      <t>.</t>
    </r>
  </si>
  <si>
    <r>
      <rPr>
        <sz val="16"/>
        <rFont val="方正仿宋_GBK"/>
        <charset val="134"/>
      </rPr>
      <t>受益脱贫人口数</t>
    </r>
    <r>
      <rPr>
        <sz val="16"/>
        <rFont val="Times New Roman"/>
        <charset val="134"/>
      </rPr>
      <t>≥10</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</si>
  <si>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年鸡鸣乡双坪村贝母基地基础设施建设</t>
    </r>
  </si>
  <si>
    <r>
      <rPr>
        <sz val="16"/>
        <rFont val="方正仿宋_GBK"/>
        <charset val="134"/>
      </rPr>
      <t>打造贝母基地</t>
    </r>
    <r>
      <rPr>
        <sz val="16"/>
        <rFont val="Times New Roman"/>
        <charset val="134"/>
      </rPr>
      <t>1</t>
    </r>
    <r>
      <rPr>
        <sz val="16"/>
        <rFont val="方正仿宋_GBK"/>
        <charset val="134"/>
      </rPr>
      <t>个约</t>
    </r>
    <r>
      <rPr>
        <sz val="16"/>
        <rFont val="Times New Roman"/>
        <charset val="134"/>
      </rPr>
      <t>60</t>
    </r>
    <r>
      <rPr>
        <sz val="16"/>
        <rFont val="方正仿宋_GBK"/>
        <charset val="134"/>
      </rPr>
      <t>亩，主要用于基础设施建设，按照标准进行配套设施的修建以及开展川贝母优质高产种植管理技术研究。按贝母</t>
    </r>
    <r>
      <rPr>
        <sz val="16"/>
        <rFont val="Times New Roman"/>
        <charset val="134"/>
      </rPr>
      <t>GAP</t>
    </r>
    <r>
      <rPr>
        <sz val="16"/>
        <rFont val="方正仿宋_GBK"/>
        <charset val="134"/>
      </rPr>
      <t>基地创建要求进行建设。</t>
    </r>
  </si>
  <si>
    <r>
      <rPr>
        <sz val="16"/>
        <rFont val="方正仿宋_GBK"/>
        <charset val="134"/>
      </rPr>
      <t>通过建设贝母基地</t>
    </r>
    <r>
      <rPr>
        <sz val="16"/>
        <rFont val="Times New Roman"/>
        <charset val="134"/>
      </rPr>
      <t>1</t>
    </r>
    <r>
      <rPr>
        <sz val="16"/>
        <rFont val="方正仿宋_GBK"/>
        <charset val="134"/>
      </rPr>
      <t>个，带动双坪</t>
    </r>
    <r>
      <rPr>
        <sz val="16"/>
        <rFont val="Times New Roman"/>
        <charset val="134"/>
      </rPr>
      <t>41</t>
    </r>
    <r>
      <rPr>
        <sz val="16"/>
        <rFont val="方正仿宋_GBK"/>
        <charset val="134"/>
      </rPr>
      <t>户</t>
    </r>
    <r>
      <rPr>
        <sz val="16"/>
        <rFont val="Times New Roman"/>
        <charset val="134"/>
      </rPr>
      <t>136</t>
    </r>
    <r>
      <rPr>
        <sz val="16"/>
        <rFont val="方正仿宋_GBK"/>
        <charset val="134"/>
      </rPr>
      <t>人，其中脱贫户</t>
    </r>
    <r>
      <rPr>
        <sz val="16"/>
        <rFont val="Times New Roman"/>
        <charset val="134"/>
      </rPr>
      <t>7</t>
    </r>
    <r>
      <rPr>
        <sz val="16"/>
        <rFont val="方正仿宋_GBK"/>
        <charset val="134"/>
      </rPr>
      <t>户</t>
    </r>
    <r>
      <rPr>
        <sz val="16"/>
        <rFont val="Times New Roman"/>
        <charset val="134"/>
      </rPr>
      <t>28</t>
    </r>
    <r>
      <rPr>
        <sz val="16"/>
        <rFont val="方正仿宋_GBK"/>
        <charset val="134"/>
      </rPr>
      <t>人，监测户</t>
    </r>
    <r>
      <rPr>
        <sz val="16"/>
        <rFont val="Times New Roman"/>
        <charset val="134"/>
      </rPr>
      <t>1</t>
    </r>
    <r>
      <rPr>
        <sz val="16"/>
        <rFont val="方正仿宋_GBK"/>
        <charset val="134"/>
      </rPr>
      <t>户</t>
    </r>
    <r>
      <rPr>
        <sz val="16"/>
        <rFont val="Times New Roman"/>
        <charset val="134"/>
      </rPr>
      <t>5</t>
    </r>
    <r>
      <rPr>
        <sz val="16"/>
        <rFont val="方正仿宋_GBK"/>
        <charset val="134"/>
      </rPr>
      <t>人，发展产业，增加农户收入，户均增收</t>
    </r>
    <r>
      <rPr>
        <sz val="16"/>
        <rFont val="Times New Roman"/>
        <charset val="134"/>
      </rPr>
      <t>5000</t>
    </r>
    <r>
      <rPr>
        <sz val="16"/>
        <rFont val="方正仿宋_GBK"/>
        <charset val="134"/>
      </rPr>
      <t>元，带动群众就业。</t>
    </r>
  </si>
  <si>
    <r>
      <rPr>
        <sz val="16"/>
        <rFont val="方正仿宋_GBK"/>
        <charset val="134"/>
      </rPr>
      <t>打造贝母基地</t>
    </r>
    <r>
      <rPr>
        <sz val="16"/>
        <rFont val="Times New Roman"/>
        <charset val="134"/>
      </rPr>
      <t>1</t>
    </r>
    <r>
      <rPr>
        <sz val="16"/>
        <rFont val="方正仿宋_GBK"/>
        <charset val="134"/>
      </rPr>
      <t>个，进一步激发群众脱贫致富内生动力，改善群众精神面貌，带动部分群众就业，增加收入。</t>
    </r>
  </si>
  <si>
    <r>
      <rPr>
        <sz val="16"/>
        <rFont val="方正仿宋_GBK"/>
        <charset val="134"/>
      </rPr>
      <t>打造贝母基地</t>
    </r>
    <r>
      <rPr>
        <sz val="16"/>
        <rFont val="Times New Roman"/>
        <charset val="134"/>
      </rPr>
      <t>60</t>
    </r>
    <r>
      <rPr>
        <sz val="16"/>
        <rFont val="方正仿宋_GBK"/>
        <charset val="134"/>
      </rPr>
      <t>亩，使群众</t>
    </r>
    <r>
      <rPr>
        <sz val="16"/>
        <rFont val="Times New Roman"/>
        <charset val="134"/>
      </rPr>
      <t>41</t>
    </r>
    <r>
      <rPr>
        <sz val="16"/>
        <rFont val="方正仿宋_GBK"/>
        <charset val="134"/>
      </rPr>
      <t>户</t>
    </r>
    <r>
      <rPr>
        <sz val="16"/>
        <rFont val="Times New Roman"/>
        <charset val="134"/>
      </rPr>
      <t>136</t>
    </r>
    <r>
      <rPr>
        <sz val="16"/>
        <rFont val="方正仿宋_GBK"/>
        <charset val="134"/>
      </rPr>
      <t>人，其中脱贫户</t>
    </r>
    <r>
      <rPr>
        <sz val="16"/>
        <rFont val="Times New Roman"/>
        <charset val="134"/>
      </rPr>
      <t>7</t>
    </r>
    <r>
      <rPr>
        <sz val="16"/>
        <rFont val="方正仿宋_GBK"/>
        <charset val="134"/>
      </rPr>
      <t>户</t>
    </r>
    <r>
      <rPr>
        <sz val="16"/>
        <rFont val="Times New Roman"/>
        <charset val="134"/>
      </rPr>
      <t>28</t>
    </r>
    <r>
      <rPr>
        <sz val="16"/>
        <rFont val="方正仿宋_GBK"/>
        <charset val="134"/>
      </rPr>
      <t>人，监测户</t>
    </r>
    <r>
      <rPr>
        <sz val="16"/>
        <rFont val="Times New Roman"/>
        <charset val="134"/>
      </rPr>
      <t>1</t>
    </r>
    <r>
      <rPr>
        <sz val="16"/>
        <rFont val="方正仿宋_GBK"/>
        <charset val="134"/>
      </rPr>
      <t>户</t>
    </r>
    <r>
      <rPr>
        <sz val="16"/>
        <rFont val="Times New Roman"/>
        <charset val="134"/>
      </rPr>
      <t>5</t>
    </r>
    <r>
      <rPr>
        <sz val="16"/>
        <rFont val="方正仿宋_GBK"/>
        <charset val="134"/>
      </rPr>
      <t>人受益。</t>
    </r>
  </si>
  <si>
    <r>
      <rPr>
        <sz val="16"/>
        <rFont val="方正仿宋_GBK"/>
        <charset val="134"/>
      </rPr>
      <t>城口县</t>
    </r>
    <r>
      <rPr>
        <sz val="16"/>
        <rFont val="Times New Roman"/>
        <charset val="134"/>
      </rPr>
      <t>2024</t>
    </r>
    <r>
      <rPr>
        <sz val="16"/>
        <rFont val="方正仿宋_GBK"/>
        <charset val="134"/>
      </rPr>
      <t>年川贝母种植基地</t>
    </r>
  </si>
  <si>
    <r>
      <rPr>
        <sz val="16"/>
        <rFont val="方正仿宋_GBK"/>
        <charset val="134"/>
      </rPr>
      <t>在庙坝镇石兴村建设川贝母</t>
    </r>
    <r>
      <rPr>
        <sz val="16"/>
        <rFont val="Times New Roman"/>
        <charset val="134"/>
      </rPr>
      <t>30</t>
    </r>
    <r>
      <rPr>
        <sz val="16"/>
        <rFont val="方正仿宋_GBK"/>
        <charset val="134"/>
      </rPr>
      <t>亩。</t>
    </r>
  </si>
  <si>
    <r>
      <rPr>
        <sz val="16"/>
        <rFont val="方正仿宋_GBK"/>
        <charset val="134"/>
      </rPr>
      <t>在庙坝镇石兴村建设川贝母</t>
    </r>
    <r>
      <rPr>
        <sz val="16"/>
        <rFont val="Times New Roman"/>
        <charset val="134"/>
      </rPr>
      <t>30</t>
    </r>
    <r>
      <rPr>
        <sz val="16"/>
        <rFont val="方正仿宋_GBK"/>
        <charset val="134"/>
      </rPr>
      <t>亩</t>
    </r>
  </si>
  <si>
    <r>
      <rPr>
        <sz val="16"/>
        <rFont val="方正仿宋_GBK"/>
        <charset val="134"/>
      </rPr>
      <t>预计</t>
    </r>
    <r>
      <rPr>
        <sz val="16"/>
        <rFont val="Times New Roman"/>
        <charset val="134"/>
      </rPr>
      <t>120</t>
    </r>
    <r>
      <rPr>
        <sz val="16"/>
        <rFont val="方正仿宋_GBK"/>
        <charset val="134"/>
      </rPr>
      <t>万</t>
    </r>
  </si>
  <si>
    <r>
      <rPr>
        <sz val="16"/>
        <rFont val="方正仿宋_GBK"/>
        <charset val="134"/>
      </rPr>
      <t>城口县</t>
    </r>
    <r>
      <rPr>
        <sz val="16"/>
        <rFont val="Times New Roman"/>
        <charset val="134"/>
      </rPr>
      <t>2024</t>
    </r>
    <r>
      <rPr>
        <sz val="16"/>
        <rFont val="方正仿宋_GBK"/>
        <charset val="134"/>
      </rPr>
      <t>年高燕镇长田村朝阳坪党参基地建设项目</t>
    </r>
  </si>
  <si>
    <r>
      <rPr>
        <sz val="16"/>
        <rFont val="Times New Roman"/>
        <charset val="134"/>
      </rPr>
      <t>1.</t>
    </r>
    <r>
      <rPr>
        <sz val="16"/>
        <rFont val="方正仿宋_GBK"/>
        <charset val="134"/>
      </rPr>
      <t>种植党参约</t>
    </r>
    <r>
      <rPr>
        <sz val="16"/>
        <rFont val="Times New Roman"/>
        <charset val="134"/>
      </rPr>
      <t>100</t>
    </r>
    <r>
      <rPr>
        <sz val="16"/>
        <rFont val="方正仿宋_GBK"/>
        <charset val="134"/>
      </rPr>
      <t>亩；</t>
    </r>
    <r>
      <rPr>
        <sz val="16"/>
        <rFont val="Times New Roman"/>
        <charset val="134"/>
      </rPr>
      <t xml:space="preserve">
2.</t>
    </r>
    <r>
      <rPr>
        <sz val="16"/>
        <rFont val="方正仿宋_GBK"/>
        <charset val="134"/>
      </rPr>
      <t>平整土地及修建灌溉水池等配套设施。</t>
    </r>
  </si>
  <si>
    <r>
      <rPr>
        <sz val="16"/>
        <rFont val="方正仿宋_GBK"/>
        <charset val="134"/>
      </rPr>
      <t>通过新建党参建设基地，推动长田村产业经济发展，带动群众</t>
    </r>
    <r>
      <rPr>
        <sz val="16"/>
        <rFont val="Times New Roman"/>
        <charset val="134"/>
      </rPr>
      <t>10</t>
    </r>
    <r>
      <rPr>
        <sz val="16"/>
        <rFont val="方正仿宋_GBK"/>
        <charset val="134"/>
      </rPr>
      <t>人以上务工增收，平均每人增收</t>
    </r>
    <r>
      <rPr>
        <sz val="16"/>
        <rFont val="Times New Roman"/>
        <charset val="134"/>
      </rPr>
      <t>800</t>
    </r>
    <r>
      <rPr>
        <sz val="16"/>
        <rFont val="方正仿宋_GBK"/>
        <charset val="134"/>
      </rPr>
      <t>元以上。</t>
    </r>
  </si>
  <si>
    <r>
      <rPr>
        <sz val="16"/>
        <rFont val="Times New Roman"/>
        <charset val="134"/>
      </rPr>
      <t>1.</t>
    </r>
    <r>
      <rPr>
        <sz val="16"/>
        <rFont val="方正仿宋_GBK"/>
        <charset val="134"/>
      </rPr>
      <t>群众参与：</t>
    </r>
    <r>
      <rPr>
        <sz val="16"/>
        <rFont val="Times New Roman"/>
        <charset val="134"/>
      </rPr>
      <t>11</t>
    </r>
    <r>
      <rPr>
        <sz val="16"/>
        <rFont val="方正仿宋_GBK"/>
        <charset val="134"/>
      </rPr>
      <t>人参与前期项目确定会议、决议，</t>
    </r>
    <r>
      <rPr>
        <sz val="16"/>
        <rFont val="Times New Roman"/>
        <charset val="134"/>
      </rPr>
      <t>8</t>
    </r>
    <r>
      <rPr>
        <sz val="16"/>
        <rFont val="方正仿宋_GBK"/>
        <charset val="134"/>
      </rPr>
      <t>人参与入库项目的选择。</t>
    </r>
    <r>
      <rPr>
        <sz val="16"/>
        <rFont val="Times New Roman"/>
        <charset val="134"/>
      </rPr>
      <t xml:space="preserve">
2.</t>
    </r>
    <r>
      <rPr>
        <sz val="16"/>
        <rFont val="方正仿宋_GBK"/>
        <charset val="134"/>
      </rPr>
      <t>利益联结机制：带动群众</t>
    </r>
    <r>
      <rPr>
        <sz val="16"/>
        <rFont val="Times New Roman"/>
        <charset val="134"/>
      </rPr>
      <t>10</t>
    </r>
    <r>
      <rPr>
        <sz val="16"/>
        <rFont val="方正仿宋_GBK"/>
        <charset val="134"/>
      </rPr>
      <t>人以上务工增收，平均每人增收</t>
    </r>
    <r>
      <rPr>
        <sz val="16"/>
        <rFont val="Times New Roman"/>
        <charset val="134"/>
      </rPr>
      <t>800</t>
    </r>
    <r>
      <rPr>
        <sz val="16"/>
        <rFont val="方正仿宋_GBK"/>
        <charset val="134"/>
      </rPr>
      <t>元以上。</t>
    </r>
  </si>
  <si>
    <r>
      <rPr>
        <sz val="16"/>
        <rFont val="方正仿宋_GBK"/>
        <charset val="134"/>
      </rPr>
      <t>成本</t>
    </r>
    <r>
      <rPr>
        <sz val="16"/>
        <rFont val="Times New Roman"/>
        <charset val="134"/>
      </rPr>
      <t>≤30</t>
    </r>
    <r>
      <rPr>
        <sz val="16"/>
        <rFont val="方正仿宋_GBK"/>
        <charset val="134"/>
      </rPr>
      <t>万</t>
    </r>
  </si>
  <si>
    <r>
      <rPr>
        <sz val="16"/>
        <rFont val="方正仿宋_GBK"/>
        <charset val="134"/>
      </rPr>
      <t>推动长田村产业经济发展，带动群众</t>
    </r>
    <r>
      <rPr>
        <sz val="16"/>
        <rFont val="Times New Roman"/>
        <charset val="134"/>
      </rPr>
      <t>10</t>
    </r>
    <r>
      <rPr>
        <sz val="16"/>
        <rFont val="方正仿宋_GBK"/>
        <charset val="134"/>
      </rPr>
      <t>余人务工增收。</t>
    </r>
  </si>
  <si>
    <r>
      <rPr>
        <sz val="16"/>
        <rFont val="方正仿宋_GBK"/>
        <charset val="134"/>
      </rPr>
      <t>城口县</t>
    </r>
    <r>
      <rPr>
        <sz val="16"/>
        <rFont val="Times New Roman"/>
        <charset val="134"/>
      </rPr>
      <t>2024</t>
    </r>
    <r>
      <rPr>
        <sz val="16"/>
        <rFont val="方正仿宋_GBK"/>
        <charset val="134"/>
      </rPr>
      <t>年高燕镇星光村淫羊藿基地配套设施建设项目</t>
    </r>
  </si>
  <si>
    <r>
      <rPr>
        <sz val="16"/>
        <rFont val="Times New Roman"/>
        <charset val="134"/>
      </rPr>
      <t>1..</t>
    </r>
    <r>
      <rPr>
        <sz val="16"/>
        <rFont val="方正仿宋_GBK"/>
        <charset val="134"/>
      </rPr>
      <t>修建生产生活便道约</t>
    </r>
    <r>
      <rPr>
        <sz val="16"/>
        <rFont val="Times New Roman"/>
        <charset val="134"/>
      </rPr>
      <t>1500</t>
    </r>
    <r>
      <rPr>
        <sz val="16"/>
        <rFont val="方正仿宋_GBK"/>
        <charset val="134"/>
      </rPr>
      <t>米；</t>
    </r>
    <r>
      <rPr>
        <sz val="16"/>
        <rFont val="Times New Roman"/>
        <charset val="134"/>
      </rPr>
      <t xml:space="preserve">
2.</t>
    </r>
    <r>
      <rPr>
        <sz val="16"/>
        <rFont val="方正仿宋_GBK"/>
        <charset val="134"/>
      </rPr>
      <t>修建灌溉水池约</t>
    </r>
    <r>
      <rPr>
        <sz val="16"/>
        <rFont val="Times New Roman"/>
        <charset val="134"/>
      </rPr>
      <t>100</t>
    </r>
    <r>
      <rPr>
        <sz val="16"/>
        <rFont val="方正仿宋_GBK"/>
        <charset val="134"/>
      </rPr>
      <t>立方米；</t>
    </r>
    <r>
      <rPr>
        <sz val="16"/>
        <rFont val="Times New Roman"/>
        <charset val="134"/>
      </rPr>
      <t xml:space="preserve">
3.</t>
    </r>
    <r>
      <rPr>
        <sz val="16"/>
        <rFont val="方正仿宋_GBK"/>
        <charset val="134"/>
      </rPr>
      <t>铺设输水管道约</t>
    </r>
    <r>
      <rPr>
        <sz val="16"/>
        <rFont val="Times New Roman"/>
        <charset val="134"/>
      </rPr>
      <t>3000</t>
    </r>
    <r>
      <rPr>
        <sz val="16"/>
        <rFont val="方正仿宋_GBK"/>
        <charset val="134"/>
      </rPr>
      <t>米。</t>
    </r>
  </si>
  <si>
    <r>
      <rPr>
        <sz val="16"/>
        <rFont val="方正仿宋_GBK"/>
        <charset val="134"/>
      </rPr>
      <t>通过新建淫羊藿基地配套设施，推动星光村林下产业经济发展，带动群众</t>
    </r>
    <r>
      <rPr>
        <sz val="16"/>
        <rFont val="Times New Roman"/>
        <charset val="134"/>
      </rPr>
      <t>10</t>
    </r>
    <r>
      <rPr>
        <sz val="16"/>
        <rFont val="方正仿宋_GBK"/>
        <charset val="134"/>
      </rPr>
      <t>人以上务工增收，平均每人增收</t>
    </r>
    <r>
      <rPr>
        <sz val="16"/>
        <rFont val="Times New Roman"/>
        <charset val="134"/>
      </rPr>
      <t>800</t>
    </r>
    <r>
      <rPr>
        <sz val="16"/>
        <rFont val="方正仿宋_GBK"/>
        <charset val="134"/>
      </rPr>
      <t>元以上。</t>
    </r>
  </si>
  <si>
    <r>
      <rPr>
        <sz val="16"/>
        <rFont val="方正仿宋_GBK"/>
        <charset val="134"/>
      </rPr>
      <t>成本</t>
    </r>
    <r>
      <rPr>
        <sz val="16"/>
        <rFont val="Times New Roman"/>
        <charset val="134"/>
      </rPr>
      <t>≤40</t>
    </r>
    <r>
      <rPr>
        <sz val="16"/>
        <rFont val="方正仿宋_GBK"/>
        <charset val="134"/>
      </rPr>
      <t>万元</t>
    </r>
  </si>
  <si>
    <r>
      <rPr>
        <sz val="16"/>
        <rFont val="方正仿宋_GBK"/>
        <charset val="134"/>
      </rPr>
      <t>推动星光村林下产业经济发展，带动群众</t>
    </r>
    <r>
      <rPr>
        <sz val="16"/>
        <rFont val="Times New Roman"/>
        <charset val="134"/>
      </rPr>
      <t>10</t>
    </r>
    <r>
      <rPr>
        <sz val="16"/>
        <rFont val="方正仿宋_GBK"/>
        <charset val="134"/>
      </rPr>
      <t>余人务工增收。</t>
    </r>
  </si>
  <si>
    <r>
      <rPr>
        <sz val="16"/>
        <rFont val="方正仿宋_GBK"/>
        <charset val="134"/>
      </rPr>
      <t>城口县</t>
    </r>
    <r>
      <rPr>
        <sz val="16"/>
        <rFont val="Times New Roman"/>
        <charset val="134"/>
      </rPr>
      <t>2024</t>
    </r>
    <r>
      <rPr>
        <sz val="16"/>
        <rFont val="方正仿宋_GBK"/>
        <charset val="134"/>
      </rPr>
      <t>年东安镇五味子区域特色产业奖补项目</t>
    </r>
  </si>
  <si>
    <r>
      <rPr>
        <sz val="16"/>
        <rFont val="方正仿宋_GBK"/>
        <charset val="134"/>
      </rPr>
      <t>在高燕镇星光村</t>
    </r>
    <r>
      <rPr>
        <sz val="16"/>
        <rFont val="Times New Roman"/>
        <charset val="134"/>
      </rPr>
      <t>4</t>
    </r>
    <r>
      <rPr>
        <sz val="16"/>
        <rFont val="方正仿宋_GBK"/>
        <charset val="134"/>
      </rPr>
      <t>社建设中药材初加工基地</t>
    </r>
    <r>
      <rPr>
        <sz val="16"/>
        <rFont val="Times New Roman"/>
        <charset val="134"/>
      </rPr>
      <t>1</t>
    </r>
    <r>
      <rPr>
        <sz val="16"/>
        <rFont val="方正仿宋_GBK"/>
        <charset val="134"/>
      </rPr>
      <t>处：建设</t>
    </r>
    <r>
      <rPr>
        <sz val="16"/>
        <rFont val="Times New Roman"/>
        <charset val="134"/>
      </rPr>
      <t>500</t>
    </r>
    <r>
      <rPr>
        <sz val="16"/>
        <rFont val="方正仿宋_GBK"/>
        <charset val="134"/>
      </rPr>
      <t>平方晾晒场，</t>
    </r>
    <r>
      <rPr>
        <sz val="16"/>
        <rFont val="Times New Roman"/>
        <charset val="134"/>
      </rPr>
      <t>300</t>
    </r>
    <r>
      <rPr>
        <sz val="16"/>
        <rFont val="方正仿宋_GBK"/>
        <charset val="134"/>
      </rPr>
      <t>平方仓储中心。</t>
    </r>
  </si>
  <si>
    <r>
      <rPr>
        <sz val="16"/>
        <rFont val="方正仿宋_GBK"/>
        <charset val="134"/>
      </rPr>
      <t>通过产业补助的方式，持续推进区域性特色产业五味子发展，巩固发展成果；丰富产业类型，提高群众收入，增加产业技能；带动</t>
    </r>
    <r>
      <rPr>
        <sz val="16"/>
        <rFont val="Times New Roman"/>
        <charset val="134"/>
      </rPr>
      <t>400</t>
    </r>
    <r>
      <rPr>
        <sz val="16"/>
        <rFont val="方正仿宋_GBK"/>
        <charset val="134"/>
      </rPr>
      <t>余户群众（其中脱贫</t>
    </r>
    <r>
      <rPr>
        <sz val="16"/>
        <rFont val="Times New Roman"/>
        <charset val="134"/>
      </rPr>
      <t>100</t>
    </r>
    <r>
      <rPr>
        <sz val="16"/>
        <rFont val="方正仿宋_GBK"/>
        <charset val="134"/>
      </rPr>
      <t>户）直接增收或通过务工、销售间接增收，户均增收</t>
    </r>
    <r>
      <rPr>
        <sz val="16"/>
        <rFont val="Times New Roman"/>
        <charset val="134"/>
      </rPr>
      <t>5000</t>
    </r>
    <r>
      <rPr>
        <sz val="16"/>
        <rFont val="方正仿宋_GBK"/>
        <charset val="134"/>
      </rPr>
      <t>余元。</t>
    </r>
  </si>
  <si>
    <r>
      <rPr>
        <sz val="16"/>
        <rFont val="Times New Roman"/>
        <charset val="134"/>
      </rPr>
      <t>1.</t>
    </r>
    <r>
      <rPr>
        <sz val="16"/>
        <rFont val="方正仿宋_GBK"/>
        <charset val="134"/>
      </rPr>
      <t>群众参与：</t>
    </r>
    <r>
      <rPr>
        <sz val="16"/>
        <rFont val="Times New Roman"/>
        <charset val="134"/>
      </rPr>
      <t>15</t>
    </r>
    <r>
      <rPr>
        <sz val="16"/>
        <rFont val="方正仿宋_GBK"/>
        <charset val="134"/>
      </rPr>
      <t>人参与项目确定会议及入库选择，</t>
    </r>
    <r>
      <rPr>
        <sz val="16"/>
        <rFont val="Times New Roman"/>
        <charset val="134"/>
      </rPr>
      <t>5</t>
    </r>
    <r>
      <rPr>
        <sz val="16"/>
        <rFont val="方正仿宋_GBK"/>
        <charset val="134"/>
      </rPr>
      <t>人参与项目施工过程中施工质量和资金的监督。</t>
    </r>
    <r>
      <rPr>
        <sz val="16"/>
        <rFont val="Times New Roman"/>
        <charset val="134"/>
      </rPr>
      <t xml:space="preserve">                                                                          2.</t>
    </r>
    <r>
      <rPr>
        <sz val="16"/>
        <rFont val="方正仿宋_GBK"/>
        <charset val="134"/>
      </rPr>
      <t>利益联结机制：群众通过种植五味子，通过验收后得到国家中药材产业扶持资金，五味子有收成后通过出售中药材，带动辖区</t>
    </r>
    <r>
      <rPr>
        <sz val="16"/>
        <rFont val="Times New Roman"/>
        <charset val="134"/>
      </rPr>
      <t>400</t>
    </r>
    <r>
      <rPr>
        <sz val="16"/>
        <rFont val="方正仿宋_GBK"/>
        <charset val="134"/>
      </rPr>
      <t>余户（其中脱贫人口及监测对象</t>
    </r>
    <r>
      <rPr>
        <sz val="16"/>
        <rFont val="Times New Roman"/>
        <charset val="134"/>
      </rPr>
      <t>100</t>
    </r>
    <r>
      <rPr>
        <sz val="16"/>
        <rFont val="方正仿宋_GBK"/>
        <charset val="134"/>
      </rPr>
      <t>户）五味子种植户户均增收</t>
    </r>
    <r>
      <rPr>
        <sz val="16"/>
        <rFont val="Times New Roman"/>
        <charset val="134"/>
      </rPr>
      <t>5000</t>
    </r>
    <r>
      <rPr>
        <sz val="16"/>
        <rFont val="方正仿宋_GBK"/>
        <charset val="134"/>
      </rPr>
      <t>元左右。</t>
    </r>
  </si>
  <si>
    <r>
      <rPr>
        <sz val="16"/>
        <rFont val="方正仿宋_GBK"/>
        <charset val="134"/>
      </rPr>
      <t>发展五味子</t>
    </r>
    <r>
      <rPr>
        <sz val="16"/>
        <rFont val="Times New Roman"/>
        <charset val="134"/>
      </rPr>
      <t>1000</t>
    </r>
    <r>
      <rPr>
        <sz val="16"/>
        <rFont val="方正仿宋_GBK"/>
        <charset val="134"/>
      </rPr>
      <t>亩</t>
    </r>
  </si>
  <si>
    <r>
      <rPr>
        <sz val="16"/>
        <rFont val="方正仿宋_GBK"/>
        <charset val="134"/>
      </rPr>
      <t>种植户户均增收</t>
    </r>
    <r>
      <rPr>
        <sz val="16"/>
        <rFont val="Times New Roman"/>
        <charset val="134"/>
      </rPr>
      <t>5000</t>
    </r>
    <r>
      <rPr>
        <sz val="16"/>
        <rFont val="方正仿宋_GBK"/>
        <charset val="134"/>
      </rPr>
      <t>元</t>
    </r>
    <r>
      <rPr>
        <sz val="16"/>
        <rFont val="Times New Roman"/>
        <charset val="134"/>
      </rPr>
      <t>/</t>
    </r>
    <r>
      <rPr>
        <sz val="16"/>
        <rFont val="方正仿宋_GBK"/>
        <charset val="134"/>
      </rPr>
      <t>年</t>
    </r>
  </si>
  <si>
    <r>
      <rPr>
        <sz val="16"/>
        <rFont val="方正仿宋_GBK"/>
        <charset val="134"/>
      </rPr>
      <t>受益农户</t>
    </r>
    <r>
      <rPr>
        <sz val="16"/>
        <rFont val="Times New Roman"/>
        <charset val="134"/>
      </rPr>
      <t>400</t>
    </r>
    <r>
      <rPr>
        <sz val="16"/>
        <rFont val="方正仿宋_GBK"/>
        <charset val="134"/>
      </rPr>
      <t>余户人，其中脱贫人口及监测对象</t>
    </r>
    <r>
      <rPr>
        <sz val="16"/>
        <rFont val="Times New Roman"/>
        <charset val="134"/>
      </rPr>
      <t>100</t>
    </r>
    <r>
      <rPr>
        <sz val="16"/>
        <rFont val="方正仿宋_GBK"/>
        <charset val="134"/>
      </rPr>
      <t>余户</t>
    </r>
  </si>
  <si>
    <r>
      <rPr>
        <sz val="16"/>
        <rFont val="Times New Roman"/>
        <charset val="134"/>
      </rPr>
      <t>100</t>
    </r>
    <r>
      <rPr>
        <sz val="16"/>
        <rFont val="方正仿宋_GBK"/>
        <charset val="134"/>
      </rPr>
      <t>户</t>
    </r>
  </si>
  <si>
    <r>
      <rPr>
        <sz val="16"/>
        <rFont val="方正仿宋_GBK"/>
        <charset val="134"/>
      </rPr>
      <t>城口县明中乡</t>
    </r>
    <r>
      <rPr>
        <sz val="16"/>
        <rFont val="Times New Roman"/>
        <charset val="134"/>
      </rPr>
      <t>2024</t>
    </r>
    <r>
      <rPr>
        <sz val="16"/>
        <rFont val="方正仿宋_GBK"/>
        <charset val="134"/>
      </rPr>
      <t>年黄柏种植基地</t>
    </r>
  </si>
  <si>
    <r>
      <rPr>
        <sz val="16"/>
        <rFont val="方正仿宋_GBK"/>
        <charset val="134"/>
      </rPr>
      <t>为集中连片土地农户提供黄柏种苗，种植黄柏</t>
    </r>
    <r>
      <rPr>
        <sz val="16"/>
        <rFont val="Times New Roman"/>
        <charset val="134"/>
      </rPr>
      <t>2000</t>
    </r>
    <r>
      <rPr>
        <sz val="16"/>
        <rFont val="方正仿宋_GBK"/>
        <charset val="134"/>
      </rPr>
      <t>亩，并对种植户给予后续管护扶持。</t>
    </r>
  </si>
  <si>
    <r>
      <rPr>
        <sz val="16"/>
        <rFont val="方正仿宋_GBK"/>
        <charset val="134"/>
      </rPr>
      <t>该项目的实施可为</t>
    </r>
    <r>
      <rPr>
        <sz val="16"/>
        <rFont val="Times New Roman"/>
        <charset val="134"/>
      </rPr>
      <t>500</t>
    </r>
    <r>
      <rPr>
        <sz val="16"/>
        <rFont val="方正仿宋_GBK"/>
        <charset val="134"/>
      </rPr>
      <t>余户每户带来约</t>
    </r>
    <r>
      <rPr>
        <sz val="16"/>
        <rFont val="Times New Roman"/>
        <charset val="134"/>
      </rPr>
      <t>500</t>
    </r>
    <r>
      <rPr>
        <sz val="16"/>
        <rFont val="方正仿宋_GBK"/>
        <charset val="134"/>
      </rPr>
      <t>元以上收益，充分利用现有退耕还林地，进一步提升森林生态环境，提升群众满意度。</t>
    </r>
  </si>
  <si>
    <r>
      <rPr>
        <sz val="16"/>
        <rFont val="方正仿宋_GBK"/>
        <charset val="134"/>
      </rPr>
      <t>一、群众参与：</t>
    </r>
    <r>
      <rPr>
        <sz val="16"/>
        <rFont val="Times New Roman"/>
        <charset val="134"/>
      </rPr>
      <t>50</t>
    </r>
    <r>
      <rPr>
        <sz val="16"/>
        <rFont val="方正仿宋_GBK"/>
        <charset val="134"/>
      </rPr>
      <t>名群众代表参与项目前期决议，</t>
    </r>
    <r>
      <rPr>
        <sz val="16"/>
        <rFont val="Times New Roman"/>
        <charset val="134"/>
      </rPr>
      <t>18</t>
    </r>
    <r>
      <rPr>
        <sz val="16"/>
        <rFont val="方正仿宋_GBK"/>
        <charset val="134"/>
      </rPr>
      <t>人参与项目实施过程中的监督；</t>
    </r>
    <r>
      <rPr>
        <sz val="16"/>
        <rFont val="Times New Roman"/>
        <charset val="134"/>
      </rPr>
      <t xml:space="preserve">
</t>
    </r>
    <r>
      <rPr>
        <sz val="16"/>
        <rFont val="方正仿宋_GBK"/>
        <charset val="134"/>
      </rPr>
      <t>二、利益联结机制：通过项目实施，为农户降低生产成本，增加经营性收入</t>
    </r>
    <r>
      <rPr>
        <sz val="16"/>
        <rFont val="Times New Roman"/>
        <charset val="134"/>
      </rPr>
      <t>500</t>
    </r>
    <r>
      <rPr>
        <sz val="16"/>
        <rFont val="方正仿宋_GBK"/>
        <charset val="134"/>
      </rPr>
      <t>元</t>
    </r>
    <r>
      <rPr>
        <sz val="16"/>
        <rFont val="Times New Roman"/>
        <charset val="134"/>
      </rPr>
      <t>/</t>
    </r>
    <r>
      <rPr>
        <sz val="16"/>
        <rFont val="方正仿宋_GBK"/>
        <charset val="134"/>
      </rPr>
      <t>户</t>
    </r>
    <r>
      <rPr>
        <sz val="16"/>
        <rFont val="Times New Roman"/>
        <charset val="134"/>
      </rPr>
      <t>•</t>
    </r>
    <r>
      <rPr>
        <sz val="16"/>
        <rFont val="方正仿宋_GBK"/>
        <charset val="134"/>
      </rPr>
      <t>年</t>
    </r>
  </si>
  <si>
    <r>
      <rPr>
        <sz val="16"/>
        <rFont val="方正仿宋_GBK"/>
        <charset val="134"/>
      </rPr>
      <t>增加经营性收入</t>
    </r>
    <r>
      <rPr>
        <sz val="16"/>
        <rFont val="Times New Roman"/>
        <charset val="134"/>
      </rPr>
      <t>500</t>
    </r>
    <r>
      <rPr>
        <sz val="16"/>
        <rFont val="方正仿宋_GBK"/>
        <charset val="134"/>
      </rPr>
      <t>元</t>
    </r>
    <r>
      <rPr>
        <sz val="16"/>
        <rFont val="Times New Roman"/>
        <charset val="134"/>
      </rPr>
      <t>/</t>
    </r>
    <r>
      <rPr>
        <sz val="16"/>
        <rFont val="方正仿宋_GBK"/>
        <charset val="134"/>
      </rPr>
      <t>户</t>
    </r>
    <r>
      <rPr>
        <sz val="16"/>
        <rFont val="Times New Roman"/>
        <charset val="134"/>
      </rPr>
      <t>•</t>
    </r>
    <r>
      <rPr>
        <sz val="16"/>
        <rFont val="方正仿宋_GBK"/>
        <charset val="134"/>
      </rPr>
      <t>年</t>
    </r>
  </si>
  <si>
    <r>
      <rPr>
        <sz val="16"/>
        <rFont val="方正仿宋_GBK"/>
        <charset val="134"/>
      </rPr>
      <t>带动农户发展黄柏种植</t>
    </r>
    <r>
      <rPr>
        <sz val="16"/>
        <rFont val="Times New Roman"/>
        <charset val="134"/>
      </rPr>
      <t>3000</t>
    </r>
    <r>
      <rPr>
        <sz val="16"/>
        <rFont val="方正仿宋_GBK"/>
        <charset val="134"/>
      </rPr>
      <t>亩</t>
    </r>
  </si>
  <si>
    <r>
      <rPr>
        <sz val="16"/>
        <rFont val="方正仿宋_GBK"/>
        <charset val="134"/>
      </rPr>
      <t>成活率</t>
    </r>
    <r>
      <rPr>
        <sz val="16"/>
        <rFont val="Times New Roman"/>
        <charset val="134"/>
      </rPr>
      <t>≥70%</t>
    </r>
  </si>
  <si>
    <r>
      <rPr>
        <sz val="16"/>
        <rFont val="方正仿宋_GBK"/>
        <charset val="134"/>
      </rPr>
      <t>项目成本</t>
    </r>
    <r>
      <rPr>
        <sz val="16"/>
        <rFont val="Times New Roman"/>
        <charset val="134"/>
      </rPr>
      <t>≤75</t>
    </r>
    <r>
      <rPr>
        <sz val="16"/>
        <rFont val="方正仿宋_GBK"/>
        <charset val="134"/>
      </rPr>
      <t>万元</t>
    </r>
  </si>
  <si>
    <r>
      <rPr>
        <sz val="16"/>
        <rFont val="方正仿宋_GBK"/>
        <charset val="134"/>
      </rPr>
      <t>为</t>
    </r>
    <r>
      <rPr>
        <sz val="16"/>
        <rFont val="Times New Roman"/>
        <charset val="134"/>
      </rPr>
      <t>500</t>
    </r>
    <r>
      <rPr>
        <sz val="16"/>
        <rFont val="方正仿宋_GBK"/>
        <charset val="134"/>
      </rPr>
      <t>余户带来约</t>
    </r>
    <r>
      <rPr>
        <sz val="16"/>
        <rFont val="Times New Roman"/>
        <charset val="134"/>
      </rPr>
      <t>5000</t>
    </r>
    <r>
      <rPr>
        <sz val="16"/>
        <rFont val="方正仿宋_GBK"/>
        <charset val="134"/>
      </rPr>
      <t>元以上</t>
    </r>
    <r>
      <rPr>
        <sz val="16"/>
        <rFont val="Times New Roman"/>
        <charset val="134"/>
      </rPr>
      <t>/</t>
    </r>
    <r>
      <rPr>
        <sz val="16"/>
        <rFont val="方正仿宋_GBK"/>
        <charset val="134"/>
      </rPr>
      <t>户</t>
    </r>
  </si>
  <si>
    <r>
      <rPr>
        <sz val="16"/>
        <rFont val="方正仿宋_GBK"/>
        <charset val="134"/>
      </rPr>
      <t>带动</t>
    </r>
    <r>
      <rPr>
        <sz val="16"/>
        <rFont val="Times New Roman"/>
        <charset val="134"/>
      </rPr>
      <t>500</t>
    </r>
    <r>
      <rPr>
        <sz val="16"/>
        <rFont val="方正仿宋_GBK"/>
        <charset val="134"/>
      </rPr>
      <t>余户农户发展黄柏种植</t>
    </r>
    <r>
      <rPr>
        <sz val="16"/>
        <rFont val="Times New Roman"/>
        <charset val="134"/>
      </rPr>
      <t>3000</t>
    </r>
    <r>
      <rPr>
        <sz val="16"/>
        <rFont val="方正仿宋_GBK"/>
        <charset val="134"/>
      </rPr>
      <t>亩，进一步强化明中森林生态环境</t>
    </r>
  </si>
  <si>
    <r>
      <rPr>
        <sz val="16"/>
        <rFont val="方正仿宋_GBK"/>
        <charset val="134"/>
      </rPr>
      <t>使用年限</t>
    </r>
    <r>
      <rPr>
        <sz val="16"/>
        <rFont val="Times New Roman"/>
        <charset val="134"/>
      </rPr>
      <t>≥15</t>
    </r>
    <r>
      <rPr>
        <sz val="16"/>
        <rFont val="方正仿宋_GBK"/>
        <charset val="134"/>
      </rPr>
      <t>年</t>
    </r>
  </si>
  <si>
    <r>
      <rPr>
        <sz val="16"/>
        <rFont val="方正仿宋_GBK"/>
        <charset val="134"/>
      </rPr>
      <t>城口县</t>
    </r>
    <r>
      <rPr>
        <sz val="16"/>
        <rFont val="Times New Roman"/>
        <charset val="134"/>
      </rPr>
      <t>2024</t>
    </r>
    <r>
      <rPr>
        <sz val="16"/>
        <rFont val="方正仿宋_GBK"/>
        <charset val="134"/>
      </rPr>
      <t>年高燕镇星光村中药材初加工基地建设项目</t>
    </r>
  </si>
  <si>
    <r>
      <rPr>
        <sz val="16"/>
        <rFont val="方正仿宋_GBK"/>
        <charset val="134"/>
      </rPr>
      <t>建设</t>
    </r>
    <r>
      <rPr>
        <sz val="16"/>
        <rFont val="Times New Roman"/>
        <charset val="134"/>
      </rPr>
      <t>500</t>
    </r>
    <r>
      <rPr>
        <sz val="16"/>
        <rFont val="方正仿宋_GBK"/>
        <charset val="134"/>
      </rPr>
      <t>平方晾晒场，</t>
    </r>
    <r>
      <rPr>
        <sz val="16"/>
        <rFont val="Times New Roman"/>
        <charset val="134"/>
      </rPr>
      <t>300</t>
    </r>
    <r>
      <rPr>
        <sz val="16"/>
        <rFont val="方正仿宋_GBK"/>
        <charset val="134"/>
      </rPr>
      <t>平方仓储中心，推动完善中药材产业链，带动星光中药材产业发展。建设期间带动周边农户至少</t>
    </r>
    <r>
      <rPr>
        <sz val="16"/>
        <rFont val="Times New Roman"/>
        <charset val="134"/>
      </rPr>
      <t>3</t>
    </r>
    <r>
      <rPr>
        <sz val="16"/>
        <rFont val="方正仿宋_GBK"/>
        <charset val="134"/>
      </rPr>
      <t>人务工，平均每人增收</t>
    </r>
    <r>
      <rPr>
        <sz val="16"/>
        <rFont val="Times New Roman"/>
        <charset val="134"/>
      </rPr>
      <t>1000</t>
    </r>
    <r>
      <rPr>
        <sz val="16"/>
        <rFont val="方正仿宋_GBK"/>
        <charset val="134"/>
      </rPr>
      <t>元以上。村集体建设集体决策，集体股东</t>
    </r>
    <r>
      <rPr>
        <sz val="16"/>
        <rFont val="Times New Roman"/>
        <charset val="134"/>
      </rPr>
      <t>1611</t>
    </r>
    <r>
      <rPr>
        <sz val="16"/>
        <rFont val="方正仿宋_GBK"/>
        <charset val="134"/>
      </rPr>
      <t>人（其中脱贫人口</t>
    </r>
    <r>
      <rPr>
        <sz val="16"/>
        <rFont val="Times New Roman"/>
        <charset val="134"/>
      </rPr>
      <t>256</t>
    </r>
    <r>
      <rPr>
        <sz val="16"/>
        <rFont val="方正仿宋_GBK"/>
        <charset val="134"/>
      </rPr>
      <t>人）受益。</t>
    </r>
  </si>
  <si>
    <r>
      <rPr>
        <sz val="16"/>
        <rFont val="Times New Roman"/>
        <charset val="134"/>
      </rPr>
      <t>1.</t>
    </r>
    <r>
      <rPr>
        <sz val="16"/>
        <rFont val="方正仿宋_GBK"/>
        <charset val="134"/>
      </rPr>
      <t>群众参与：</t>
    </r>
    <r>
      <rPr>
        <sz val="16"/>
        <rFont val="Times New Roman"/>
        <charset val="134"/>
      </rPr>
      <t>10</t>
    </r>
    <r>
      <rPr>
        <sz val="16"/>
        <rFont val="方正仿宋_GBK"/>
        <charset val="134"/>
      </rPr>
      <t>人参与前期项目确定会议、决议，</t>
    </r>
    <r>
      <rPr>
        <sz val="16"/>
        <rFont val="Times New Roman"/>
        <charset val="134"/>
      </rPr>
      <t>10</t>
    </r>
    <r>
      <rPr>
        <sz val="16"/>
        <rFont val="方正仿宋_GBK"/>
        <charset val="134"/>
      </rPr>
      <t>人参与入库项目的选择。</t>
    </r>
    <r>
      <rPr>
        <sz val="16"/>
        <rFont val="Times New Roman"/>
        <charset val="134"/>
      </rPr>
      <t xml:space="preserve">
2.</t>
    </r>
    <r>
      <rPr>
        <sz val="16"/>
        <rFont val="方正仿宋_GBK"/>
        <charset val="134"/>
      </rPr>
      <t>利益联结机制：村集体建设集体决策，集体股东</t>
    </r>
    <r>
      <rPr>
        <sz val="16"/>
        <rFont val="Times New Roman"/>
        <charset val="134"/>
      </rPr>
      <t>1611</t>
    </r>
    <r>
      <rPr>
        <sz val="16"/>
        <rFont val="方正仿宋_GBK"/>
        <charset val="134"/>
      </rPr>
      <t>人（其中脱贫人口</t>
    </r>
    <r>
      <rPr>
        <sz val="16"/>
        <rFont val="Times New Roman"/>
        <charset val="134"/>
      </rPr>
      <t>256</t>
    </r>
    <r>
      <rPr>
        <sz val="16"/>
        <rFont val="方正仿宋_GBK"/>
        <charset val="134"/>
      </rPr>
      <t>人）受益，带动星光中药材产业发展。</t>
    </r>
  </si>
  <si>
    <r>
      <rPr>
        <sz val="16"/>
        <rFont val="方正仿宋_GBK"/>
        <charset val="134"/>
      </rPr>
      <t>通过建设</t>
    </r>
    <r>
      <rPr>
        <sz val="16"/>
        <rFont val="Times New Roman"/>
        <charset val="134"/>
      </rPr>
      <t>500</t>
    </r>
    <r>
      <rPr>
        <sz val="16"/>
        <rFont val="方正仿宋_GBK"/>
        <charset val="134"/>
      </rPr>
      <t>平方晾晒场，</t>
    </r>
    <r>
      <rPr>
        <sz val="16"/>
        <rFont val="Times New Roman"/>
        <charset val="134"/>
      </rPr>
      <t>300</t>
    </r>
    <r>
      <rPr>
        <sz val="16"/>
        <rFont val="方正仿宋_GBK"/>
        <charset val="134"/>
      </rPr>
      <t>平方仓储中心，推动完善中药材产业链，带动星光中药材产业发展</t>
    </r>
    <r>
      <rPr>
        <sz val="16"/>
        <rFont val="Times New Roman"/>
        <charset val="134"/>
      </rPr>
      <t>.</t>
    </r>
  </si>
  <si>
    <r>
      <rPr>
        <sz val="16"/>
        <rFont val="Times New Roman"/>
        <charset val="134"/>
      </rPr>
      <t>1.</t>
    </r>
    <r>
      <rPr>
        <sz val="16"/>
        <rFont val="方正仿宋_GBK"/>
        <charset val="134"/>
      </rPr>
      <t>建设</t>
    </r>
    <r>
      <rPr>
        <sz val="16"/>
        <rFont val="Times New Roman"/>
        <charset val="134"/>
      </rPr>
      <t>500</t>
    </r>
    <r>
      <rPr>
        <sz val="16"/>
        <rFont val="方正仿宋_GBK"/>
        <charset val="134"/>
      </rPr>
      <t>平方晾晒场；</t>
    </r>
    <r>
      <rPr>
        <sz val="16"/>
        <rFont val="Times New Roman"/>
        <charset val="134"/>
      </rPr>
      <t xml:space="preserve">
2.</t>
    </r>
    <r>
      <rPr>
        <sz val="16"/>
        <rFont val="方正仿宋_GBK"/>
        <charset val="134"/>
      </rPr>
      <t>建设</t>
    </r>
    <r>
      <rPr>
        <sz val="16"/>
        <rFont val="Times New Roman"/>
        <charset val="134"/>
      </rPr>
      <t>300</t>
    </r>
    <r>
      <rPr>
        <sz val="16"/>
        <rFont val="方正仿宋_GBK"/>
        <charset val="134"/>
      </rPr>
      <t>平方仓储中心。</t>
    </r>
  </si>
  <si>
    <r>
      <rPr>
        <sz val="16"/>
        <rFont val="方正仿宋_GBK"/>
        <charset val="134"/>
      </rPr>
      <t>建设过程中增加务工岗位带动务工。村集体建设集体决策，集体股东</t>
    </r>
    <r>
      <rPr>
        <sz val="16"/>
        <rFont val="Times New Roman"/>
        <charset val="134"/>
      </rPr>
      <t>1611</t>
    </r>
    <r>
      <rPr>
        <sz val="16"/>
        <rFont val="方正仿宋_GBK"/>
        <charset val="134"/>
      </rPr>
      <t>人（其中脱贫人口</t>
    </r>
    <r>
      <rPr>
        <sz val="16"/>
        <rFont val="Times New Roman"/>
        <charset val="134"/>
      </rPr>
      <t>256</t>
    </r>
    <r>
      <rPr>
        <sz val="16"/>
        <rFont val="方正仿宋_GBK"/>
        <charset val="134"/>
      </rPr>
      <t>人）受益。</t>
    </r>
  </si>
  <si>
    <r>
      <rPr>
        <sz val="16"/>
        <rFont val="方正仿宋_GBK"/>
        <charset val="134"/>
      </rPr>
      <t>村集体建设集体决策，集体股东</t>
    </r>
    <r>
      <rPr>
        <sz val="16"/>
        <rFont val="Times New Roman"/>
        <charset val="134"/>
      </rPr>
      <t>1611</t>
    </r>
    <r>
      <rPr>
        <sz val="16"/>
        <rFont val="方正仿宋_GBK"/>
        <charset val="134"/>
      </rPr>
      <t>人（其中脱贫人口</t>
    </r>
    <r>
      <rPr>
        <sz val="16"/>
        <rFont val="Times New Roman"/>
        <charset val="134"/>
      </rPr>
      <t>256</t>
    </r>
    <r>
      <rPr>
        <sz val="16"/>
        <rFont val="方正仿宋_GBK"/>
        <charset val="134"/>
      </rPr>
      <t>人）受益，带动星光中药材产业发展。</t>
    </r>
  </si>
  <si>
    <t>通过村集体自行经营农产品加工基地进行营利或者与市场主体合作与村集体分红。</t>
  </si>
  <si>
    <r>
      <rPr>
        <sz val="16"/>
        <rFont val="方正仿宋_GBK"/>
        <charset val="134"/>
      </rPr>
      <t>城口县龙田乡</t>
    </r>
    <r>
      <rPr>
        <sz val="16"/>
        <rFont val="Times New Roman"/>
        <charset val="134"/>
      </rPr>
      <t>2024</t>
    </r>
    <r>
      <rPr>
        <sz val="16"/>
        <rFont val="方正仿宋_GBK"/>
        <charset val="134"/>
      </rPr>
      <t>年连翘加工坊项目</t>
    </r>
  </si>
  <si>
    <r>
      <rPr>
        <sz val="16"/>
        <rFont val="方正仿宋_GBK"/>
        <charset val="134"/>
      </rPr>
      <t>新建中药材初加工坊</t>
    </r>
    <r>
      <rPr>
        <sz val="16"/>
        <rFont val="Times New Roman"/>
        <charset val="134"/>
      </rPr>
      <t>1</t>
    </r>
    <r>
      <rPr>
        <sz val="16"/>
        <rFont val="方正仿宋_GBK"/>
        <charset val="134"/>
      </rPr>
      <t>处（含晾晒场）约</t>
    </r>
    <r>
      <rPr>
        <sz val="16"/>
        <rFont val="Times New Roman"/>
        <charset val="134"/>
      </rPr>
      <t>3000</t>
    </r>
    <r>
      <rPr>
        <sz val="16"/>
        <rFont val="方正仿宋_GBK"/>
        <charset val="134"/>
      </rPr>
      <t>㎡，配套药材烘干设施，加强药材加工能力，用于连翘等中药材烘干加工等。</t>
    </r>
  </si>
  <si>
    <r>
      <rPr>
        <sz val="16"/>
        <rFont val="方正仿宋_GBK"/>
        <charset val="134"/>
      </rPr>
      <t>该项目涉及</t>
    </r>
    <r>
      <rPr>
        <sz val="16"/>
        <rFont val="Times New Roman"/>
        <charset val="134"/>
      </rPr>
      <t>60</t>
    </r>
    <r>
      <rPr>
        <sz val="16"/>
        <rFont val="方正仿宋_GBK"/>
        <charset val="134"/>
      </rPr>
      <t>余户</t>
    </r>
    <r>
      <rPr>
        <sz val="16"/>
        <rFont val="Times New Roman"/>
        <charset val="134"/>
      </rPr>
      <t>250</t>
    </r>
    <r>
      <rPr>
        <sz val="16"/>
        <rFont val="方正仿宋_GBK"/>
        <charset val="134"/>
      </rPr>
      <t>余人，</t>
    </r>
    <r>
      <rPr>
        <sz val="16"/>
        <rFont val="Times New Roman"/>
        <charset val="134"/>
      </rPr>
      <t>20</t>
    </r>
    <r>
      <rPr>
        <sz val="16"/>
        <rFont val="方正仿宋_GBK"/>
        <charset val="134"/>
      </rPr>
      <t>余农户通过务工增收</t>
    </r>
    <r>
      <rPr>
        <sz val="16"/>
        <rFont val="Times New Roman"/>
        <charset val="134"/>
      </rPr>
      <t>100-150</t>
    </r>
    <r>
      <rPr>
        <sz val="16"/>
        <rFont val="方正仿宋_GBK"/>
        <charset val="134"/>
      </rPr>
      <t>元</t>
    </r>
    <r>
      <rPr>
        <sz val="16"/>
        <rFont val="Times New Roman"/>
        <charset val="134"/>
      </rPr>
      <t>/</t>
    </r>
    <r>
      <rPr>
        <sz val="16"/>
        <rFont val="方正仿宋_GBK"/>
        <charset val="134"/>
      </rPr>
      <t>天，建成中药材加工坊一处，</t>
    </r>
    <r>
      <rPr>
        <sz val="16"/>
        <rFont val="Times New Roman"/>
        <charset val="134"/>
      </rPr>
      <t>60</t>
    </r>
    <r>
      <rPr>
        <sz val="16"/>
        <rFont val="方正仿宋_GBK"/>
        <charset val="134"/>
      </rPr>
      <t>余户通过集中销售中药材减少运输成本，实现产业增收，提高经济效益，产业发展可持续多年。</t>
    </r>
  </si>
  <si>
    <r>
      <rPr>
        <sz val="16"/>
        <rFont val="Times New Roman"/>
        <charset val="134"/>
      </rPr>
      <t>1.</t>
    </r>
    <r>
      <rPr>
        <sz val="16"/>
        <rFont val="方正仿宋_GBK"/>
        <charset val="134"/>
      </rPr>
      <t>群众参与：</t>
    </r>
    <r>
      <rPr>
        <sz val="16"/>
        <rFont val="Times New Roman"/>
        <charset val="134"/>
      </rPr>
      <t>10</t>
    </r>
    <r>
      <rPr>
        <sz val="16"/>
        <rFont val="方正仿宋_GBK"/>
        <charset val="134"/>
      </rPr>
      <t>群众参与项目讨论，</t>
    </r>
    <r>
      <rPr>
        <sz val="16"/>
        <rFont val="Times New Roman"/>
        <charset val="134"/>
      </rPr>
      <t>3</t>
    </r>
    <r>
      <rPr>
        <sz val="16"/>
        <rFont val="方正仿宋_GBK"/>
        <charset val="134"/>
      </rPr>
      <t>人参与入库项目的选择，</t>
    </r>
    <r>
      <rPr>
        <sz val="16"/>
        <rFont val="Times New Roman"/>
        <charset val="134"/>
      </rPr>
      <t>3</t>
    </r>
    <r>
      <rPr>
        <sz val="16"/>
        <rFont val="方正仿宋_GBK"/>
        <charset val="134"/>
      </rPr>
      <t>人参与项目实施过程中施工质量和资金使用的监督等。</t>
    </r>
    <r>
      <rPr>
        <sz val="16"/>
        <rFont val="Times New Roman"/>
        <charset val="134"/>
      </rPr>
      <t xml:space="preserve">
2.</t>
    </r>
    <r>
      <rPr>
        <sz val="16"/>
        <rFont val="方正仿宋_GBK"/>
        <charset val="134"/>
      </rPr>
      <t>利益联结机制：在项目实施过程中务工</t>
    </r>
    <r>
      <rPr>
        <sz val="16"/>
        <rFont val="Times New Roman"/>
        <charset val="134"/>
      </rPr>
      <t xml:space="preserve"> </t>
    </r>
    <r>
      <rPr>
        <sz val="16"/>
        <rFont val="方正仿宋_GBK"/>
        <charset val="134"/>
      </rPr>
      <t>，</t>
    </r>
    <r>
      <rPr>
        <sz val="16"/>
        <rFont val="Times New Roman"/>
        <charset val="134"/>
      </rPr>
      <t>20</t>
    </r>
    <r>
      <rPr>
        <sz val="16"/>
        <rFont val="方正仿宋_GBK"/>
        <charset val="134"/>
      </rPr>
      <t>余群众通过务工，增加收入</t>
    </r>
    <r>
      <rPr>
        <sz val="16"/>
        <rFont val="Times New Roman"/>
        <charset val="134"/>
      </rPr>
      <t>100-150</t>
    </r>
    <r>
      <rPr>
        <sz val="16"/>
        <rFont val="方正仿宋_GBK"/>
        <charset val="134"/>
      </rPr>
      <t>元</t>
    </r>
    <r>
      <rPr>
        <sz val="16"/>
        <rFont val="Times New Roman"/>
        <charset val="134"/>
      </rPr>
      <t>/</t>
    </r>
    <r>
      <rPr>
        <sz val="16"/>
        <rFont val="方正仿宋_GBK"/>
        <charset val="134"/>
      </rPr>
      <t>天，在项目实施完成后进行管护。</t>
    </r>
  </si>
  <si>
    <r>
      <rPr>
        <sz val="16"/>
        <rFont val="方正仿宋_GBK"/>
        <charset val="134"/>
      </rPr>
      <t>新建中药材初加工坊</t>
    </r>
    <r>
      <rPr>
        <sz val="16"/>
        <rFont val="Times New Roman"/>
        <charset val="134"/>
      </rPr>
      <t>1</t>
    </r>
    <r>
      <rPr>
        <sz val="16"/>
        <rFont val="方正仿宋_GBK"/>
        <charset val="134"/>
      </rPr>
      <t>处（含晾晒场）约</t>
    </r>
    <r>
      <rPr>
        <sz val="16"/>
        <rFont val="Times New Roman"/>
        <charset val="134"/>
      </rPr>
      <t>3000</t>
    </r>
    <r>
      <rPr>
        <sz val="16"/>
        <rFont val="方正仿宋_GBK"/>
        <charset val="134"/>
      </rPr>
      <t>㎡；</t>
    </r>
  </si>
  <si>
    <r>
      <rPr>
        <sz val="16"/>
        <rFont val="方正仿宋_GBK"/>
        <charset val="134"/>
      </rPr>
      <t>新建中药材初加工坊</t>
    </r>
    <r>
      <rPr>
        <sz val="16"/>
        <rFont val="Times New Roman"/>
        <charset val="134"/>
      </rPr>
      <t>1</t>
    </r>
    <r>
      <rPr>
        <sz val="16"/>
        <rFont val="方正仿宋_GBK"/>
        <charset val="134"/>
      </rPr>
      <t>处（含晾晒场）约</t>
    </r>
    <r>
      <rPr>
        <sz val="16"/>
        <rFont val="Times New Roman"/>
        <charset val="134"/>
      </rPr>
      <t>50</t>
    </r>
    <r>
      <rPr>
        <sz val="16"/>
        <rFont val="方正仿宋_GBK"/>
        <charset val="134"/>
      </rPr>
      <t>亩；</t>
    </r>
  </si>
  <si>
    <r>
      <rPr>
        <sz val="16"/>
        <rFont val="方正仿宋_GBK"/>
        <charset val="134"/>
      </rPr>
      <t>务工工资</t>
    </r>
    <r>
      <rPr>
        <sz val="16"/>
        <rFont val="Times New Roman"/>
        <charset val="134"/>
      </rPr>
      <t>≤150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天，实际完成投资能控制在概算范围内</t>
    </r>
  </si>
  <si>
    <r>
      <rPr>
        <sz val="16"/>
        <rFont val="方正仿宋_GBK"/>
        <charset val="134"/>
      </rPr>
      <t>受益户</t>
    </r>
    <r>
      <rPr>
        <sz val="16"/>
        <rFont val="Times New Roman"/>
        <charset val="134"/>
      </rPr>
      <t>60</t>
    </r>
    <r>
      <rPr>
        <sz val="16"/>
        <rFont val="方正仿宋_GBK"/>
        <charset val="134"/>
      </rPr>
      <t>余户</t>
    </r>
    <r>
      <rPr>
        <sz val="16"/>
        <rFont val="Times New Roman"/>
        <charset val="134"/>
      </rPr>
      <t>250</t>
    </r>
    <r>
      <rPr>
        <sz val="16"/>
        <rFont val="方正仿宋_GBK"/>
        <charset val="134"/>
      </rPr>
      <t>余人，</t>
    </r>
    <r>
      <rPr>
        <sz val="16"/>
        <rFont val="Times New Roman"/>
        <charset val="134"/>
      </rPr>
      <t>20</t>
    </r>
    <r>
      <rPr>
        <sz val="16"/>
        <rFont val="方正仿宋_GBK"/>
        <charset val="134"/>
      </rPr>
      <t>余农户通过务工增收</t>
    </r>
    <r>
      <rPr>
        <sz val="16"/>
        <rFont val="Times New Roman"/>
        <charset val="134"/>
      </rPr>
      <t>100-150</t>
    </r>
    <r>
      <rPr>
        <sz val="16"/>
        <rFont val="方正仿宋_GBK"/>
        <charset val="134"/>
      </rPr>
      <t>元</t>
    </r>
    <r>
      <rPr>
        <sz val="16"/>
        <rFont val="Times New Roman"/>
        <charset val="134"/>
      </rPr>
      <t>/</t>
    </r>
    <r>
      <rPr>
        <sz val="16"/>
        <rFont val="方正仿宋_GBK"/>
        <charset val="134"/>
      </rPr>
      <t>天；减少农户中药材销售运输成本。</t>
    </r>
  </si>
  <si>
    <t>通过集中销售中药材减少运输成本，实现产业增收调动农户发展产业信心，持续推进大巴山连翘之乡产业发展。</t>
  </si>
  <si>
    <r>
      <rPr>
        <sz val="16"/>
        <rFont val="方正仿宋_GBK"/>
        <charset val="134"/>
      </rPr>
      <t>城口县</t>
    </r>
    <r>
      <rPr>
        <sz val="16"/>
        <rFont val="Times New Roman"/>
        <charset val="134"/>
      </rPr>
      <t>2024</t>
    </r>
    <r>
      <rPr>
        <sz val="16"/>
        <rFont val="方正仿宋_GBK"/>
        <charset val="134"/>
      </rPr>
      <t>年明中乡柳家村中药材烘干和初加工项目</t>
    </r>
  </si>
  <si>
    <r>
      <rPr>
        <sz val="16"/>
        <rFont val="Times New Roman"/>
        <charset val="134"/>
      </rPr>
      <t>1.</t>
    </r>
    <r>
      <rPr>
        <sz val="16"/>
        <rFont val="方正仿宋_GBK"/>
        <charset val="134"/>
      </rPr>
      <t>改造提升生产加工厂房</t>
    </r>
    <r>
      <rPr>
        <sz val="16"/>
        <rFont val="Times New Roman"/>
        <charset val="134"/>
      </rPr>
      <t>380</t>
    </r>
    <r>
      <rPr>
        <sz val="16"/>
        <rFont val="方正仿宋_GBK"/>
        <charset val="134"/>
      </rPr>
      <t>㎡；</t>
    </r>
    <r>
      <rPr>
        <sz val="16"/>
        <rFont val="Times New Roman"/>
        <charset val="134"/>
      </rPr>
      <t xml:space="preserve">
2.</t>
    </r>
    <r>
      <rPr>
        <sz val="16"/>
        <rFont val="方正仿宋_GBK"/>
        <charset val="134"/>
      </rPr>
      <t>购买烘干设备</t>
    </r>
    <r>
      <rPr>
        <sz val="16"/>
        <rFont val="Times New Roman"/>
        <charset val="134"/>
      </rPr>
      <t>1</t>
    </r>
    <r>
      <rPr>
        <sz val="16"/>
        <rFont val="方正仿宋_GBK"/>
        <charset val="134"/>
      </rPr>
      <t>套、中药材清洗设备；</t>
    </r>
    <r>
      <rPr>
        <sz val="16"/>
        <rFont val="Times New Roman"/>
        <charset val="134"/>
      </rPr>
      <t xml:space="preserve">
3.</t>
    </r>
    <r>
      <rPr>
        <sz val="16"/>
        <rFont val="方正仿宋_GBK"/>
        <charset val="134"/>
      </rPr>
      <t>硬化院坝约</t>
    </r>
    <r>
      <rPr>
        <sz val="16"/>
        <rFont val="Times New Roman"/>
        <charset val="134"/>
      </rPr>
      <t>200</t>
    </r>
    <r>
      <rPr>
        <sz val="16"/>
        <rFont val="方正仿宋_GBK"/>
        <charset val="134"/>
      </rPr>
      <t>㎡，水池维修</t>
    </r>
    <r>
      <rPr>
        <sz val="16"/>
        <rFont val="Times New Roman"/>
        <charset val="134"/>
      </rPr>
      <t>40m³</t>
    </r>
    <r>
      <rPr>
        <sz val="16"/>
        <rFont val="方正仿宋_GBK"/>
        <charset val="134"/>
      </rPr>
      <t>，建设排水沟</t>
    </r>
    <r>
      <rPr>
        <sz val="16"/>
        <rFont val="Times New Roman"/>
        <charset val="134"/>
      </rPr>
      <t>60</t>
    </r>
    <r>
      <rPr>
        <sz val="16"/>
        <rFont val="方正仿宋_GBK"/>
        <charset val="134"/>
      </rPr>
      <t>米。</t>
    </r>
  </si>
  <si>
    <t>柳家村</t>
  </si>
  <si>
    <r>
      <rPr>
        <sz val="16"/>
        <rFont val="方正仿宋_GBK"/>
        <charset val="134"/>
      </rPr>
      <t>该项目的实施一是可带动周边脱贫人口约</t>
    </r>
    <r>
      <rPr>
        <sz val="16"/>
        <rFont val="Times New Roman"/>
        <charset val="134"/>
      </rPr>
      <t>20</t>
    </r>
    <r>
      <rPr>
        <sz val="16"/>
        <rFont val="方正仿宋_GBK"/>
        <charset val="134"/>
      </rPr>
      <t>人就业，人均增加工资性收入</t>
    </r>
    <r>
      <rPr>
        <sz val="16"/>
        <rFont val="Times New Roman"/>
        <charset val="134"/>
      </rPr>
      <t>1.5</t>
    </r>
    <r>
      <rPr>
        <sz val="16"/>
        <rFont val="方正仿宋_GBK"/>
        <charset val="134"/>
      </rPr>
      <t>万元，二是充分利用闲置资源为集体经济组织增加收益，为农户增加财产性收入，三是带动</t>
    </r>
    <r>
      <rPr>
        <sz val="16"/>
        <rFont val="Times New Roman"/>
        <charset val="134"/>
      </rPr>
      <t>160</t>
    </r>
    <r>
      <rPr>
        <sz val="16"/>
        <rFont val="方正仿宋_GBK"/>
        <charset val="134"/>
      </rPr>
      <t>余户农户发展中药材种植积极性，延伸中药材产业发展链。</t>
    </r>
  </si>
  <si>
    <r>
      <rPr>
        <sz val="16"/>
        <rFont val="方正仿宋_GBK"/>
        <charset val="134"/>
      </rPr>
      <t>一、群众参与：</t>
    </r>
    <r>
      <rPr>
        <sz val="16"/>
        <rFont val="Times New Roman"/>
        <charset val="134"/>
      </rPr>
      <t>18</t>
    </r>
    <r>
      <rPr>
        <sz val="16"/>
        <rFont val="方正仿宋_GBK"/>
        <charset val="134"/>
      </rPr>
      <t>名群众代表参与项目前期决议，</t>
    </r>
    <r>
      <rPr>
        <sz val="16"/>
        <rFont val="Times New Roman"/>
        <charset val="134"/>
      </rPr>
      <t>5</t>
    </r>
    <r>
      <rPr>
        <sz val="16"/>
        <rFont val="方正仿宋_GBK"/>
        <charset val="134"/>
      </rPr>
      <t>人参与项目实施过程中的监督；</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该项目的实施可提供就业岗位</t>
    </r>
    <r>
      <rPr>
        <sz val="16"/>
        <rFont val="Times New Roman"/>
        <charset val="134"/>
      </rPr>
      <t>8</t>
    </r>
    <r>
      <rPr>
        <sz val="16"/>
        <rFont val="方正仿宋_GBK"/>
        <charset val="134"/>
      </rPr>
      <t>个，增加工资性收入</t>
    </r>
    <r>
      <rPr>
        <sz val="16"/>
        <rFont val="Times New Roman"/>
        <charset val="134"/>
      </rPr>
      <t>15000</t>
    </r>
    <r>
      <rPr>
        <sz val="16"/>
        <rFont val="方正仿宋_GBK"/>
        <charset val="134"/>
      </rPr>
      <t>元</t>
    </r>
    <r>
      <rPr>
        <sz val="16"/>
        <rFont val="Times New Roman"/>
        <charset val="134"/>
      </rPr>
      <t>/</t>
    </r>
    <r>
      <rPr>
        <sz val="16"/>
        <rFont val="方正仿宋_GBK"/>
        <charset val="134"/>
      </rPr>
      <t>人</t>
    </r>
    <r>
      <rPr>
        <sz val="16"/>
        <rFont val="Times New Roman"/>
        <charset val="134"/>
      </rPr>
      <t xml:space="preserve"> •</t>
    </r>
    <r>
      <rPr>
        <sz val="16"/>
        <rFont val="方正仿宋_GBK"/>
        <charset val="134"/>
      </rPr>
      <t>年；</t>
    </r>
    <r>
      <rPr>
        <sz val="16"/>
        <rFont val="Times New Roman"/>
        <charset val="134"/>
      </rPr>
      <t xml:space="preserve">
2.</t>
    </r>
    <r>
      <rPr>
        <sz val="16"/>
        <rFont val="方正仿宋_GBK"/>
        <charset val="134"/>
      </rPr>
      <t>该项目实施可以发展壮大柳家村股份经济合作联合社，增加分红收入约</t>
    </r>
    <r>
      <rPr>
        <sz val="16"/>
        <rFont val="Times New Roman"/>
        <charset val="134"/>
      </rPr>
      <t>150</t>
    </r>
    <r>
      <rPr>
        <sz val="16"/>
        <rFont val="方正仿宋_GBK"/>
        <charset val="134"/>
      </rPr>
      <t>元</t>
    </r>
    <r>
      <rPr>
        <sz val="16"/>
        <rFont val="Times New Roman"/>
        <charset val="134"/>
      </rPr>
      <t xml:space="preserve">/ </t>
    </r>
    <r>
      <rPr>
        <sz val="16"/>
        <rFont val="方正仿宋_GBK"/>
        <charset val="134"/>
      </rPr>
      <t>户</t>
    </r>
    <r>
      <rPr>
        <sz val="16"/>
        <rFont val="Times New Roman"/>
        <charset val="134"/>
      </rPr>
      <t>•</t>
    </r>
    <r>
      <rPr>
        <sz val="16"/>
        <rFont val="方正仿宋_GBK"/>
        <charset val="134"/>
      </rPr>
      <t>年。</t>
    </r>
  </si>
  <si>
    <r>
      <rPr>
        <sz val="16"/>
        <rFont val="Times New Roman"/>
        <charset val="134"/>
      </rPr>
      <t>1.</t>
    </r>
    <r>
      <rPr>
        <sz val="16"/>
        <rFont val="方正仿宋_GBK"/>
        <charset val="134"/>
      </rPr>
      <t>提供就业岗位</t>
    </r>
    <r>
      <rPr>
        <sz val="16"/>
        <rFont val="Times New Roman"/>
        <charset val="134"/>
      </rPr>
      <t>8</t>
    </r>
    <r>
      <rPr>
        <sz val="16"/>
        <rFont val="方正仿宋_GBK"/>
        <charset val="134"/>
      </rPr>
      <t>个，增加工资性收入</t>
    </r>
    <r>
      <rPr>
        <sz val="16"/>
        <rFont val="Times New Roman"/>
        <charset val="134"/>
      </rPr>
      <t>15000</t>
    </r>
    <r>
      <rPr>
        <sz val="16"/>
        <rFont val="方正仿宋_GBK"/>
        <charset val="134"/>
      </rPr>
      <t>元</t>
    </r>
    <r>
      <rPr>
        <sz val="16"/>
        <rFont val="Times New Roman"/>
        <charset val="134"/>
      </rPr>
      <t>/</t>
    </r>
    <r>
      <rPr>
        <sz val="16"/>
        <rFont val="方正仿宋_GBK"/>
        <charset val="134"/>
      </rPr>
      <t>人</t>
    </r>
    <r>
      <rPr>
        <sz val="16"/>
        <rFont val="Times New Roman"/>
        <charset val="134"/>
      </rPr>
      <t xml:space="preserve"> •</t>
    </r>
    <r>
      <rPr>
        <sz val="16"/>
        <rFont val="方正仿宋_GBK"/>
        <charset val="134"/>
      </rPr>
      <t>年；</t>
    </r>
    <r>
      <rPr>
        <sz val="16"/>
        <rFont val="Times New Roman"/>
        <charset val="134"/>
      </rPr>
      <t>2.</t>
    </r>
    <r>
      <rPr>
        <sz val="16"/>
        <rFont val="方正仿宋_GBK"/>
        <charset val="134"/>
      </rPr>
      <t>增加分红收入约</t>
    </r>
    <r>
      <rPr>
        <sz val="16"/>
        <rFont val="Times New Roman"/>
        <charset val="134"/>
      </rPr>
      <t>50</t>
    </r>
    <r>
      <rPr>
        <sz val="16"/>
        <rFont val="方正仿宋_GBK"/>
        <charset val="134"/>
      </rPr>
      <t>元</t>
    </r>
    <r>
      <rPr>
        <sz val="16"/>
        <rFont val="Times New Roman"/>
        <charset val="134"/>
      </rPr>
      <t>/ •</t>
    </r>
    <r>
      <rPr>
        <sz val="16"/>
        <rFont val="方正仿宋_GBK"/>
        <charset val="134"/>
      </rPr>
      <t>年。</t>
    </r>
  </si>
  <si>
    <r>
      <rPr>
        <sz val="16"/>
        <rFont val="方正仿宋_GBK"/>
        <charset val="134"/>
      </rPr>
      <t>改造维修原煤场房屋</t>
    </r>
    <r>
      <rPr>
        <sz val="16"/>
        <rFont val="Times New Roman"/>
        <charset val="134"/>
      </rPr>
      <t>380</t>
    </r>
    <r>
      <rPr>
        <sz val="16"/>
        <rFont val="方正仿宋_GBK"/>
        <charset val="134"/>
      </rPr>
      <t>㎡，</t>
    </r>
    <r>
      <rPr>
        <sz val="16"/>
        <rFont val="Times New Roman"/>
        <charset val="134"/>
      </rPr>
      <t xml:space="preserve">
</t>
    </r>
    <r>
      <rPr>
        <sz val="16"/>
        <rFont val="方正仿宋_GBK"/>
        <charset val="134"/>
      </rPr>
      <t>购买烘干设备</t>
    </r>
    <r>
      <rPr>
        <sz val="16"/>
        <rFont val="Times New Roman"/>
        <charset val="134"/>
      </rPr>
      <t>1</t>
    </r>
    <r>
      <rPr>
        <sz val="16"/>
        <rFont val="方正仿宋_GBK"/>
        <charset val="134"/>
      </rPr>
      <t>套、中药材清洗设备；</t>
    </r>
    <r>
      <rPr>
        <sz val="16"/>
        <rFont val="Times New Roman"/>
        <charset val="134"/>
      </rPr>
      <t xml:space="preserve">
</t>
    </r>
    <r>
      <rPr>
        <sz val="16"/>
        <rFont val="方正仿宋_GBK"/>
        <charset val="134"/>
      </rPr>
      <t>硬化院坝约</t>
    </r>
    <r>
      <rPr>
        <sz val="16"/>
        <rFont val="Times New Roman"/>
        <charset val="134"/>
      </rPr>
      <t>200</t>
    </r>
    <r>
      <rPr>
        <sz val="16"/>
        <rFont val="方正仿宋_GBK"/>
        <charset val="134"/>
      </rPr>
      <t>㎡，水池维修</t>
    </r>
    <r>
      <rPr>
        <sz val="16"/>
        <rFont val="Times New Roman"/>
        <charset val="134"/>
      </rPr>
      <t>40m³</t>
    </r>
    <r>
      <rPr>
        <sz val="16"/>
        <rFont val="方正仿宋_GBK"/>
        <charset val="134"/>
      </rPr>
      <t>，建设排水沟</t>
    </r>
    <r>
      <rPr>
        <sz val="16"/>
        <rFont val="Times New Roman"/>
        <charset val="134"/>
      </rPr>
      <t>60</t>
    </r>
    <r>
      <rPr>
        <sz val="16"/>
        <rFont val="方正仿宋_GBK"/>
        <charset val="134"/>
      </rPr>
      <t>米</t>
    </r>
  </si>
  <si>
    <r>
      <rPr>
        <sz val="16"/>
        <rFont val="Times New Roman"/>
        <charset val="134"/>
      </rPr>
      <t>1.</t>
    </r>
    <r>
      <rPr>
        <sz val="16"/>
        <rFont val="方正仿宋_GBK"/>
        <charset val="134"/>
      </rPr>
      <t>改造维修原煤场房屋</t>
    </r>
    <r>
      <rPr>
        <sz val="16"/>
        <rFont val="Times New Roman"/>
        <charset val="134"/>
      </rPr>
      <t>380</t>
    </r>
    <r>
      <rPr>
        <sz val="16"/>
        <rFont val="方正仿宋_GBK"/>
        <charset val="134"/>
      </rPr>
      <t>㎡；</t>
    </r>
    <r>
      <rPr>
        <sz val="16"/>
        <rFont val="Times New Roman"/>
        <charset val="134"/>
      </rPr>
      <t xml:space="preserve">
2.</t>
    </r>
    <r>
      <rPr>
        <sz val="16"/>
        <rFont val="方正仿宋_GBK"/>
        <charset val="134"/>
      </rPr>
      <t>购买烘干设备</t>
    </r>
    <r>
      <rPr>
        <sz val="16"/>
        <rFont val="Times New Roman"/>
        <charset val="134"/>
      </rPr>
      <t>1</t>
    </r>
    <r>
      <rPr>
        <sz val="16"/>
        <rFont val="方正仿宋_GBK"/>
        <charset val="134"/>
      </rPr>
      <t>套、中药材清洗设备；</t>
    </r>
    <r>
      <rPr>
        <sz val="16"/>
        <rFont val="Times New Roman"/>
        <charset val="134"/>
      </rPr>
      <t xml:space="preserve">
3.</t>
    </r>
    <r>
      <rPr>
        <sz val="16"/>
        <rFont val="方正仿宋_GBK"/>
        <charset val="134"/>
      </rPr>
      <t>硬化院坝约</t>
    </r>
    <r>
      <rPr>
        <sz val="16"/>
        <rFont val="Times New Roman"/>
        <charset val="134"/>
      </rPr>
      <t>200</t>
    </r>
    <r>
      <rPr>
        <sz val="16"/>
        <rFont val="方正仿宋_GBK"/>
        <charset val="134"/>
      </rPr>
      <t>㎡，水池维修</t>
    </r>
    <r>
      <rPr>
        <sz val="16"/>
        <rFont val="Times New Roman"/>
        <charset val="134"/>
      </rPr>
      <t>40m³</t>
    </r>
    <r>
      <rPr>
        <sz val="16"/>
        <rFont val="方正仿宋_GBK"/>
        <charset val="134"/>
      </rPr>
      <t>，建设排水沟</t>
    </r>
    <r>
      <rPr>
        <sz val="16"/>
        <rFont val="Times New Roman"/>
        <charset val="134"/>
      </rPr>
      <t>60</t>
    </r>
    <r>
      <rPr>
        <sz val="16"/>
        <rFont val="方正仿宋_GBK"/>
        <charset val="134"/>
      </rPr>
      <t>米</t>
    </r>
  </si>
  <si>
    <r>
      <rPr>
        <sz val="16"/>
        <rFont val="方正仿宋_GBK"/>
        <charset val="134"/>
      </rPr>
      <t>带动周边脱贫人口约</t>
    </r>
    <r>
      <rPr>
        <sz val="16"/>
        <rFont val="Times New Roman"/>
        <charset val="134"/>
      </rPr>
      <t>20</t>
    </r>
    <r>
      <rPr>
        <sz val="16"/>
        <rFont val="方正仿宋_GBK"/>
        <charset val="134"/>
      </rPr>
      <t>人就业，人均增加工资性收入</t>
    </r>
    <r>
      <rPr>
        <sz val="16"/>
        <rFont val="Times New Roman"/>
        <charset val="134"/>
      </rPr>
      <t>1.5</t>
    </r>
    <r>
      <rPr>
        <sz val="16"/>
        <rFont val="方正仿宋_GBK"/>
        <charset val="134"/>
      </rPr>
      <t>万元</t>
    </r>
  </si>
  <si>
    <r>
      <rPr>
        <sz val="16"/>
        <rFont val="方正仿宋_GBK"/>
        <charset val="134"/>
      </rPr>
      <t>受益农户</t>
    </r>
    <r>
      <rPr>
        <sz val="16"/>
        <rFont val="Times New Roman"/>
        <charset val="134"/>
      </rPr>
      <t>≥160</t>
    </r>
    <r>
      <rPr>
        <sz val="16"/>
        <rFont val="方正仿宋_GBK"/>
        <charset val="134"/>
      </rPr>
      <t>户</t>
    </r>
  </si>
  <si>
    <r>
      <rPr>
        <sz val="16"/>
        <rFont val="方正仿宋_GBK"/>
        <charset val="134"/>
      </rPr>
      <t>城口县</t>
    </r>
    <r>
      <rPr>
        <sz val="16"/>
        <rFont val="Times New Roman"/>
        <charset val="134"/>
      </rPr>
      <t>2024</t>
    </r>
    <r>
      <rPr>
        <sz val="16"/>
        <rFont val="方正仿宋_GBK"/>
        <charset val="134"/>
      </rPr>
      <t>年鸡鸣乡金岩村高山药材基地初加工厂房、功能用房</t>
    </r>
  </si>
  <si>
    <r>
      <rPr>
        <sz val="16"/>
        <rFont val="方正仿宋_GBK"/>
        <charset val="134"/>
      </rPr>
      <t>修建</t>
    </r>
    <r>
      <rPr>
        <sz val="16"/>
        <rFont val="Times New Roman"/>
        <charset val="134"/>
      </rPr>
      <t>1</t>
    </r>
    <r>
      <rPr>
        <sz val="16"/>
        <rFont val="方正仿宋_GBK"/>
        <charset val="134"/>
      </rPr>
      <t>个高山药材基地初加工厂房，约</t>
    </r>
    <r>
      <rPr>
        <sz val="16"/>
        <rFont val="Times New Roman"/>
        <charset val="134"/>
      </rPr>
      <t>500</t>
    </r>
    <r>
      <rPr>
        <sz val="16"/>
        <rFont val="方正仿宋_GBK"/>
        <charset val="134"/>
      </rPr>
      <t>平方米及配套设施包含厂房、烘干设备、加工设备。</t>
    </r>
  </si>
  <si>
    <r>
      <rPr>
        <sz val="16"/>
        <rFont val="方正仿宋_GBK"/>
        <charset val="134"/>
      </rPr>
      <t>通过修建厂房使金岩村</t>
    </r>
    <r>
      <rPr>
        <sz val="16"/>
        <rFont val="Times New Roman"/>
        <charset val="134"/>
      </rPr>
      <t>6</t>
    </r>
    <r>
      <rPr>
        <sz val="16"/>
        <rFont val="方正仿宋_GBK"/>
        <charset val="134"/>
      </rPr>
      <t>、</t>
    </r>
    <r>
      <rPr>
        <sz val="16"/>
        <rFont val="Times New Roman"/>
        <charset val="134"/>
      </rPr>
      <t>7</t>
    </r>
    <r>
      <rPr>
        <sz val="16"/>
        <rFont val="方正仿宋_GBK"/>
        <charset val="134"/>
      </rPr>
      <t>、</t>
    </r>
    <r>
      <rPr>
        <sz val="16"/>
        <rFont val="Times New Roman"/>
        <charset val="134"/>
      </rPr>
      <t>8</t>
    </r>
    <r>
      <rPr>
        <sz val="16"/>
        <rFont val="方正仿宋_GBK"/>
        <charset val="134"/>
      </rPr>
      <t>、</t>
    </r>
    <r>
      <rPr>
        <sz val="16"/>
        <rFont val="Times New Roman"/>
        <charset val="134"/>
      </rPr>
      <t>9</t>
    </r>
    <r>
      <rPr>
        <sz val="16"/>
        <rFont val="方正仿宋_GBK"/>
        <charset val="134"/>
      </rPr>
      <t>组</t>
    </r>
    <r>
      <rPr>
        <sz val="16"/>
        <rFont val="Times New Roman"/>
        <charset val="134"/>
      </rPr>
      <t>50</t>
    </r>
    <r>
      <rPr>
        <sz val="16"/>
        <rFont val="方正仿宋_GBK"/>
        <charset val="134"/>
      </rPr>
      <t>余户、</t>
    </r>
    <r>
      <rPr>
        <sz val="16"/>
        <rFont val="Times New Roman"/>
        <charset val="134"/>
      </rPr>
      <t>180</t>
    </r>
    <r>
      <rPr>
        <sz val="16"/>
        <rFont val="方正仿宋_GBK"/>
        <charset val="134"/>
      </rPr>
      <t>余人受益，其中脱贫人口</t>
    </r>
    <r>
      <rPr>
        <sz val="16"/>
        <rFont val="Times New Roman"/>
        <charset val="134"/>
      </rPr>
      <t>48</t>
    </r>
    <r>
      <rPr>
        <sz val="16"/>
        <rFont val="方正仿宋_GBK"/>
        <charset val="134"/>
      </rPr>
      <t>人。为药材加工提供保障，为群众减轻生产压力，增加群众收入，户均增收</t>
    </r>
    <r>
      <rPr>
        <sz val="16"/>
        <rFont val="Times New Roman"/>
        <charset val="134"/>
      </rPr>
      <t>0.6</t>
    </r>
    <r>
      <rPr>
        <sz val="16"/>
        <rFont val="方正仿宋_GBK"/>
        <charset val="134"/>
      </rPr>
      <t>万元。</t>
    </r>
  </si>
  <si>
    <r>
      <rPr>
        <sz val="16"/>
        <rFont val="Times New Roman"/>
        <charset val="134"/>
      </rPr>
      <t>1.</t>
    </r>
    <r>
      <rPr>
        <sz val="16"/>
        <rFont val="方正仿宋_GBK"/>
        <charset val="134"/>
      </rPr>
      <t>群众参与：</t>
    </r>
    <r>
      <rPr>
        <sz val="16"/>
        <rFont val="Times New Roman"/>
        <charset val="134"/>
      </rPr>
      <t>20</t>
    </r>
    <r>
      <rPr>
        <sz val="16"/>
        <rFont val="方正仿宋_GBK"/>
        <charset val="134"/>
      </rPr>
      <t>人参与前期项目确定会议、决议，</t>
    </r>
    <r>
      <rPr>
        <sz val="16"/>
        <rFont val="Times New Roman"/>
        <charset val="134"/>
      </rPr>
      <t>24</t>
    </r>
    <r>
      <rPr>
        <sz val="16"/>
        <rFont val="方正仿宋_GBK"/>
        <charset val="134"/>
      </rPr>
      <t>人参与入库项目的选择，</t>
    </r>
    <r>
      <rPr>
        <sz val="16"/>
        <rFont val="Times New Roman"/>
        <charset val="134"/>
      </rPr>
      <t>15</t>
    </r>
    <r>
      <rPr>
        <sz val="16"/>
        <rFont val="方正仿宋_GBK"/>
        <charset val="134"/>
      </rPr>
      <t>人参与项目实施过程中施工质量和资金使用的监督等，提高群众满意度。</t>
    </r>
    <r>
      <rPr>
        <sz val="16"/>
        <rFont val="Times New Roman"/>
        <charset val="134"/>
      </rPr>
      <t xml:space="preserve">                                                   2.</t>
    </r>
    <r>
      <rPr>
        <sz val="16"/>
        <rFont val="方正仿宋_GBK"/>
        <charset val="134"/>
      </rPr>
      <t>利益机制：</t>
    </r>
    <r>
      <rPr>
        <sz val="16"/>
        <rFont val="Times New Roman"/>
        <charset val="134"/>
      </rPr>
      <t>1.</t>
    </r>
    <r>
      <rPr>
        <sz val="16"/>
        <rFont val="方正仿宋_GBK"/>
        <charset val="134"/>
      </rPr>
      <t>项目实施可以保证带动</t>
    </r>
    <r>
      <rPr>
        <sz val="16"/>
        <rFont val="Times New Roman"/>
        <charset val="134"/>
      </rPr>
      <t>20</t>
    </r>
    <r>
      <rPr>
        <sz val="16"/>
        <rFont val="方正仿宋_GBK"/>
        <charset val="134"/>
      </rPr>
      <t>余人务工增收，</t>
    </r>
    <r>
      <rPr>
        <sz val="16"/>
        <rFont val="Times New Roman"/>
        <charset val="134"/>
      </rPr>
      <t>200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天，户均增收</t>
    </r>
    <r>
      <rPr>
        <sz val="16"/>
        <rFont val="Times New Roman"/>
        <charset val="134"/>
      </rPr>
      <t>0.6</t>
    </r>
    <r>
      <rPr>
        <sz val="16"/>
        <rFont val="方正仿宋_GBK"/>
        <charset val="134"/>
      </rPr>
      <t>万元；给</t>
    </r>
    <r>
      <rPr>
        <sz val="16"/>
        <rFont val="Times New Roman"/>
        <charset val="134"/>
      </rPr>
      <t>60</t>
    </r>
    <r>
      <rPr>
        <sz val="16"/>
        <rFont val="方正仿宋_GBK"/>
        <charset val="134"/>
      </rPr>
      <t>余户群众带来产业便利，降低</t>
    </r>
    <r>
      <rPr>
        <sz val="16"/>
        <rFont val="Times New Roman"/>
        <charset val="134"/>
      </rPr>
      <t>20</t>
    </r>
    <r>
      <rPr>
        <sz val="16"/>
        <rFont val="方正仿宋_GBK"/>
        <charset val="134"/>
      </rPr>
      <t>余户脱贫户农产品生产成本，增加</t>
    </r>
    <r>
      <rPr>
        <sz val="16"/>
        <rFont val="Times New Roman"/>
        <charset val="134"/>
      </rPr>
      <t>20</t>
    </r>
    <r>
      <rPr>
        <sz val="16"/>
        <rFont val="方正仿宋_GBK"/>
        <charset val="134"/>
      </rPr>
      <t>余户脱贫户生产收入。户均增收</t>
    </r>
    <r>
      <rPr>
        <sz val="16"/>
        <rFont val="Times New Roman"/>
        <charset val="134"/>
      </rPr>
      <t>0.6</t>
    </r>
    <r>
      <rPr>
        <sz val="16"/>
        <rFont val="方正仿宋_GBK"/>
        <charset val="134"/>
      </rPr>
      <t>万元。</t>
    </r>
  </si>
  <si>
    <r>
      <rPr>
        <sz val="16"/>
        <rFont val="方正仿宋_GBK"/>
        <charset val="134"/>
      </rPr>
      <t>新建药材加工厂房</t>
    </r>
    <r>
      <rPr>
        <sz val="16"/>
        <rFont val="Times New Roman"/>
        <charset val="134"/>
      </rPr>
      <t>1</t>
    </r>
    <r>
      <rPr>
        <sz val="16"/>
        <rFont val="方正仿宋_GBK"/>
        <charset val="134"/>
      </rPr>
      <t>个，改善</t>
    </r>
    <r>
      <rPr>
        <sz val="16"/>
        <rFont val="Times New Roman"/>
        <charset val="134"/>
      </rPr>
      <t>50</t>
    </r>
    <r>
      <rPr>
        <sz val="16"/>
        <rFont val="方正仿宋_GBK"/>
        <charset val="134"/>
      </rPr>
      <t>余户、</t>
    </r>
    <r>
      <rPr>
        <sz val="16"/>
        <rFont val="Times New Roman"/>
        <charset val="134"/>
      </rPr>
      <t>180</t>
    </r>
    <r>
      <rPr>
        <sz val="16"/>
        <rFont val="方正仿宋_GBK"/>
        <charset val="134"/>
      </rPr>
      <t>余人生产药材条件，解决村民药材加工难问题，保证药材加工质量，提高群众满意度。</t>
    </r>
  </si>
  <si>
    <r>
      <rPr>
        <sz val="16"/>
        <rFont val="方正仿宋_GBK"/>
        <charset val="134"/>
      </rPr>
      <t>投资</t>
    </r>
    <r>
      <rPr>
        <sz val="16"/>
        <rFont val="Times New Roman"/>
        <charset val="134"/>
      </rPr>
      <t>100</t>
    </r>
    <r>
      <rPr>
        <sz val="16"/>
        <rFont val="方正仿宋_GBK"/>
        <charset val="134"/>
      </rPr>
      <t>万元，修建药材加工厂房</t>
    </r>
    <r>
      <rPr>
        <sz val="16"/>
        <rFont val="Times New Roman"/>
        <charset val="134"/>
      </rPr>
      <t>1</t>
    </r>
    <r>
      <rPr>
        <sz val="16"/>
        <rFont val="方正仿宋_GBK"/>
        <charset val="134"/>
      </rPr>
      <t>个，约</t>
    </r>
    <r>
      <rPr>
        <sz val="16"/>
        <rFont val="Times New Roman"/>
        <charset val="134"/>
      </rPr>
      <t>500</t>
    </r>
    <r>
      <rPr>
        <sz val="16"/>
        <rFont val="方正仿宋_GBK"/>
        <charset val="134"/>
      </rPr>
      <t>平方米，改善</t>
    </r>
    <r>
      <rPr>
        <sz val="16"/>
        <rFont val="Times New Roman"/>
        <charset val="134"/>
      </rPr>
      <t>50</t>
    </r>
    <r>
      <rPr>
        <sz val="16"/>
        <rFont val="方正仿宋_GBK"/>
        <charset val="134"/>
      </rPr>
      <t>余户、</t>
    </r>
    <r>
      <rPr>
        <sz val="16"/>
        <rFont val="Times New Roman"/>
        <charset val="134"/>
      </rPr>
      <t>180</t>
    </r>
    <r>
      <rPr>
        <sz val="16"/>
        <rFont val="方正仿宋_GBK"/>
        <charset val="134"/>
      </rPr>
      <t>余人生产药材条件。</t>
    </r>
  </si>
  <si>
    <r>
      <rPr>
        <sz val="16"/>
        <rFont val="方正仿宋_GBK"/>
        <charset val="134"/>
      </rPr>
      <t>项目总投资</t>
    </r>
    <r>
      <rPr>
        <sz val="16"/>
        <rFont val="Times New Roman"/>
        <charset val="134"/>
      </rPr>
      <t>≤100</t>
    </r>
    <r>
      <rPr>
        <sz val="16"/>
        <rFont val="方正仿宋_GBK"/>
        <charset val="134"/>
      </rPr>
      <t>万元</t>
    </r>
  </si>
  <si>
    <r>
      <rPr>
        <sz val="16"/>
        <rFont val="方正仿宋_GBK"/>
        <charset val="134"/>
      </rPr>
      <t>改善群众生产加工药材成本，带动增加脱贫户或边缘易致贫户经济收入、每户增加收入</t>
    </r>
    <r>
      <rPr>
        <sz val="16"/>
        <rFont val="Times New Roman"/>
        <charset val="134"/>
      </rPr>
      <t>≥5000</t>
    </r>
    <r>
      <rPr>
        <sz val="16"/>
        <rFont val="方正仿宋_GBK"/>
        <charset val="134"/>
      </rPr>
      <t>元。</t>
    </r>
  </si>
  <si>
    <r>
      <rPr>
        <sz val="16"/>
        <rFont val="方正仿宋_GBK"/>
        <charset val="134"/>
      </rPr>
      <t>增加药农发展产业信心，为产业发展提供保障，受益群众</t>
    </r>
    <r>
      <rPr>
        <sz val="16"/>
        <rFont val="Times New Roman"/>
        <charset val="134"/>
      </rPr>
      <t>50</t>
    </r>
    <r>
      <rPr>
        <sz val="16"/>
        <rFont val="方正仿宋_GBK"/>
        <charset val="134"/>
      </rPr>
      <t>余户、</t>
    </r>
    <r>
      <rPr>
        <sz val="16"/>
        <rFont val="Times New Roman"/>
        <charset val="134"/>
      </rPr>
      <t>180</t>
    </r>
    <r>
      <rPr>
        <sz val="16"/>
        <rFont val="方正仿宋_GBK"/>
        <charset val="134"/>
      </rPr>
      <t>余人。</t>
    </r>
  </si>
  <si>
    <r>
      <rPr>
        <sz val="16"/>
        <rFont val="方正仿宋_GBK"/>
        <charset val="134"/>
      </rPr>
      <t>城口县</t>
    </r>
    <r>
      <rPr>
        <sz val="16"/>
        <rFont val="Times New Roman"/>
        <charset val="134"/>
      </rPr>
      <t>2024</t>
    </r>
    <r>
      <rPr>
        <sz val="16"/>
        <rFont val="方正仿宋_GBK"/>
        <charset val="134"/>
      </rPr>
      <t>年周溪乡中药材初加工项目</t>
    </r>
  </si>
  <si>
    <r>
      <rPr>
        <sz val="16"/>
        <rFont val="方正仿宋_GBK"/>
        <charset val="134"/>
      </rPr>
      <t>拟新建中药材初加工厂房一处</t>
    </r>
    <r>
      <rPr>
        <sz val="16"/>
        <rFont val="Times New Roman"/>
        <charset val="134"/>
      </rPr>
      <t>500</t>
    </r>
    <r>
      <rPr>
        <sz val="16"/>
        <rFont val="方正仿宋_GBK"/>
        <charset val="134"/>
      </rPr>
      <t>平方米，并配套相应设施设备，满足中药材清洗、干燥、切片、包装等初加工需求。（以最终设计方案为准</t>
    </r>
    <r>
      <rPr>
        <sz val="16"/>
        <rFont val="Times New Roman"/>
        <charset val="134"/>
      </rPr>
      <t>)</t>
    </r>
    <r>
      <rPr>
        <sz val="16"/>
        <rFont val="方正仿宋_GBK"/>
        <charset val="134"/>
      </rPr>
      <t>。</t>
    </r>
  </si>
  <si>
    <r>
      <rPr>
        <sz val="16"/>
        <rFont val="方正仿宋_GBK"/>
        <charset val="134"/>
      </rPr>
      <t>周溪乡</t>
    </r>
    <r>
      <rPr>
        <sz val="16"/>
        <rFont val="Times New Roman"/>
        <charset val="134"/>
      </rPr>
      <t xml:space="preserve">
</t>
    </r>
    <r>
      <rPr>
        <sz val="16"/>
        <rFont val="方正仿宋_GBK"/>
        <charset val="134"/>
      </rPr>
      <t>三元村</t>
    </r>
  </si>
  <si>
    <r>
      <rPr>
        <sz val="16"/>
        <rFont val="方正仿宋_GBK"/>
        <charset val="134"/>
      </rPr>
      <t>通过项目实施，推动我乡中药材产业发展有序进行，推进产业类型升级；增加集体经济组织及合作社收入，全力打造大巴山药谷，持续巩固脱贫攻坚成果；可以带动</t>
    </r>
    <r>
      <rPr>
        <sz val="16"/>
        <rFont val="Times New Roman"/>
        <charset val="134"/>
      </rPr>
      <t>10</t>
    </r>
    <r>
      <rPr>
        <sz val="16"/>
        <rFont val="方正仿宋_GBK"/>
        <charset val="134"/>
      </rPr>
      <t>余户农户务工，年人均纯收入增加</t>
    </r>
    <r>
      <rPr>
        <sz val="16"/>
        <rFont val="Times New Roman"/>
        <charset val="134"/>
      </rPr>
      <t>3000</t>
    </r>
    <r>
      <rPr>
        <sz val="16"/>
        <rFont val="方正仿宋_GBK"/>
        <charset val="134"/>
      </rPr>
      <t>余元，受益人口达</t>
    </r>
    <r>
      <rPr>
        <sz val="16"/>
        <rFont val="Times New Roman"/>
        <charset val="134"/>
      </rPr>
      <t>200</t>
    </r>
    <r>
      <rPr>
        <sz val="16"/>
        <rFont val="方正仿宋_GBK"/>
        <charset val="134"/>
      </rPr>
      <t>余人，其中脱贫人口和监测对象</t>
    </r>
    <r>
      <rPr>
        <sz val="16"/>
        <rFont val="Times New Roman"/>
        <charset val="134"/>
      </rPr>
      <t>30</t>
    </r>
    <r>
      <rPr>
        <sz val="16"/>
        <rFont val="方正仿宋_GBK"/>
        <charset val="134"/>
      </rPr>
      <t>余人。</t>
    </r>
  </si>
  <si>
    <r>
      <rPr>
        <sz val="16"/>
        <rFont val="方正仿宋_GBK"/>
        <charset val="134"/>
      </rPr>
      <t>一、群众参与</t>
    </r>
    <r>
      <rPr>
        <sz val="16"/>
        <rFont val="Times New Roman"/>
        <charset val="134"/>
      </rPr>
      <t>:30</t>
    </r>
    <r>
      <rPr>
        <sz val="16"/>
        <rFont val="方正仿宋_GBK"/>
        <charset val="134"/>
      </rPr>
      <t>余人参与前期项目确定会议、决议，</t>
    </r>
    <r>
      <rPr>
        <sz val="16"/>
        <rFont val="Times New Roman"/>
        <charset val="134"/>
      </rPr>
      <t>10</t>
    </r>
    <r>
      <rPr>
        <sz val="16"/>
        <rFont val="方正仿宋_GBK"/>
        <charset val="134"/>
      </rPr>
      <t>人参与入库项目的选择，</t>
    </r>
    <r>
      <rPr>
        <sz val="16"/>
        <rFont val="Times New Roman"/>
        <charset val="134"/>
      </rPr>
      <t>10</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项目实施可带动</t>
    </r>
    <r>
      <rPr>
        <sz val="16"/>
        <rFont val="Times New Roman"/>
        <charset val="134"/>
      </rPr>
      <t>10</t>
    </r>
    <r>
      <rPr>
        <sz val="16"/>
        <rFont val="方正仿宋_GBK"/>
        <charset val="134"/>
      </rPr>
      <t>余人务工增收，</t>
    </r>
    <r>
      <rPr>
        <sz val="16"/>
        <rFont val="Times New Roman"/>
        <charset val="134"/>
      </rPr>
      <t>100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天。</t>
    </r>
    <r>
      <rPr>
        <sz val="16"/>
        <rFont val="Times New Roman"/>
        <charset val="134"/>
      </rPr>
      <t>2.</t>
    </r>
    <r>
      <rPr>
        <sz val="16"/>
        <rFont val="方正仿宋_GBK"/>
        <charset val="134"/>
      </rPr>
      <t>项目建成后可提供就业岗位</t>
    </r>
    <r>
      <rPr>
        <sz val="16"/>
        <rFont val="Times New Roman"/>
        <charset val="134"/>
      </rPr>
      <t>3</t>
    </r>
    <r>
      <rPr>
        <sz val="16"/>
        <rFont val="方正仿宋_GBK"/>
        <charset val="134"/>
      </rPr>
      <t>人，</t>
    </r>
    <r>
      <rPr>
        <sz val="16"/>
        <rFont val="Times New Roman"/>
        <charset val="134"/>
      </rPr>
      <t>80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天。</t>
    </r>
  </si>
  <si>
    <r>
      <rPr>
        <sz val="16"/>
        <rFont val="方正仿宋_GBK"/>
        <charset val="134"/>
      </rPr>
      <t>拟新建中药材初加工厂房一处</t>
    </r>
    <r>
      <rPr>
        <sz val="16"/>
        <rFont val="Times New Roman"/>
        <charset val="134"/>
      </rPr>
      <t>500</t>
    </r>
    <r>
      <rPr>
        <sz val="16"/>
        <rFont val="方正仿宋_GBK"/>
        <charset val="134"/>
      </rPr>
      <t>平方米，并配套相应设施设备，满足中药材清洗、干燥、切片、包装等初加工需求。</t>
    </r>
  </si>
  <si>
    <r>
      <rPr>
        <sz val="16"/>
        <rFont val="方正仿宋_GBK"/>
        <charset val="134"/>
      </rPr>
      <t>新建中药材初加工厂房一处</t>
    </r>
    <r>
      <rPr>
        <sz val="16"/>
        <rFont val="Times New Roman"/>
        <charset val="134"/>
      </rPr>
      <t>500</t>
    </r>
    <r>
      <rPr>
        <sz val="16"/>
        <rFont val="方正仿宋_GBK"/>
        <charset val="134"/>
      </rPr>
      <t>平方米及配备相应设施设备。</t>
    </r>
  </si>
  <si>
    <r>
      <rPr>
        <sz val="16"/>
        <rFont val="方正仿宋_GBK"/>
        <charset val="134"/>
      </rPr>
      <t>成本</t>
    </r>
    <r>
      <rPr>
        <sz val="16"/>
        <rFont val="Times New Roman"/>
        <charset val="134"/>
      </rPr>
      <t>≤95</t>
    </r>
    <r>
      <rPr>
        <sz val="16"/>
        <rFont val="方正仿宋_GBK"/>
        <charset val="134"/>
      </rPr>
      <t>万元</t>
    </r>
  </si>
  <si>
    <r>
      <rPr>
        <sz val="16"/>
        <rFont val="方正仿宋_GBK"/>
        <charset val="134"/>
      </rPr>
      <t>受益人口</t>
    </r>
    <r>
      <rPr>
        <sz val="16"/>
        <rFont val="Times New Roman"/>
        <charset val="134"/>
      </rPr>
      <t>500</t>
    </r>
    <r>
      <rPr>
        <sz val="16"/>
        <rFont val="方正仿宋_GBK"/>
        <charset val="134"/>
      </rPr>
      <t>人，其中脱贫户</t>
    </r>
    <r>
      <rPr>
        <sz val="16"/>
        <rFont val="Times New Roman"/>
        <charset val="134"/>
      </rPr>
      <t>100</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</si>
  <si>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年淫羊藿晾晒场建设项目</t>
    </r>
  </si>
  <si>
    <r>
      <rPr>
        <sz val="16"/>
        <rFont val="方正仿宋_GBK"/>
        <charset val="134"/>
      </rPr>
      <t>建设淫羊藿晾晒厂房</t>
    </r>
    <r>
      <rPr>
        <sz val="16"/>
        <rFont val="Times New Roman"/>
        <charset val="134"/>
      </rPr>
      <t>3000</t>
    </r>
    <r>
      <rPr>
        <sz val="16"/>
        <rFont val="方正仿宋_GBK"/>
        <charset val="134"/>
      </rPr>
      <t>平方米，配备必要的设施设备。</t>
    </r>
  </si>
  <si>
    <t>发展淫羊藿种植示范基地，带动城口淫羊藿产业发展，带动脱贫人口增收，推动地区经济收入。</t>
  </si>
  <si>
    <r>
      <rPr>
        <sz val="16"/>
        <rFont val="Times New Roman"/>
        <charset val="134"/>
      </rPr>
      <t>1.</t>
    </r>
    <r>
      <rPr>
        <sz val="16"/>
        <rFont val="方正仿宋_GBK"/>
        <charset val="134"/>
      </rPr>
      <t>群众参与：包括</t>
    </r>
    <r>
      <rPr>
        <sz val="16"/>
        <rFont val="Times New Roman"/>
        <charset val="134"/>
      </rPr>
      <t>10</t>
    </r>
    <r>
      <rPr>
        <sz val="16"/>
        <rFont val="方正仿宋_GBK"/>
        <charset val="134"/>
      </rPr>
      <t>人参与前期项目确定会议、决议，</t>
    </r>
    <r>
      <rPr>
        <sz val="16"/>
        <rFont val="Times New Roman"/>
        <charset val="134"/>
      </rPr>
      <t>5</t>
    </r>
    <r>
      <rPr>
        <sz val="16"/>
        <rFont val="方正仿宋_GBK"/>
        <charset val="134"/>
      </rPr>
      <t>人参与入库项目的选择，</t>
    </r>
    <r>
      <rPr>
        <sz val="16"/>
        <rFont val="Times New Roman"/>
        <charset val="134"/>
      </rPr>
      <t>5</t>
    </r>
    <r>
      <rPr>
        <sz val="16"/>
        <rFont val="方正仿宋_GBK"/>
        <charset val="134"/>
      </rPr>
      <t>人参与项目实施过程中施工质量和资金使用的监督等。</t>
    </r>
    <r>
      <rPr>
        <sz val="16"/>
        <rFont val="Times New Roman"/>
        <charset val="134"/>
      </rPr>
      <t xml:space="preserve">
2.</t>
    </r>
    <r>
      <rPr>
        <sz val="16"/>
        <rFont val="方正仿宋_GBK"/>
        <charset val="134"/>
      </rPr>
      <t>利益联结机制：项目实施可带动</t>
    </r>
    <r>
      <rPr>
        <sz val="16"/>
        <rFont val="Times New Roman"/>
        <charset val="134"/>
      </rPr>
      <t>20</t>
    </r>
    <r>
      <rPr>
        <sz val="16"/>
        <rFont val="方正仿宋_GBK"/>
        <charset val="134"/>
      </rPr>
      <t>余人务工，年人均增收</t>
    </r>
    <r>
      <rPr>
        <sz val="16"/>
        <rFont val="Times New Roman"/>
        <charset val="134"/>
      </rPr>
      <t>2000</t>
    </r>
    <r>
      <rPr>
        <sz val="16"/>
        <rFont val="方正仿宋_GBK"/>
        <charset val="134"/>
      </rPr>
      <t>元。</t>
    </r>
  </si>
  <si>
    <r>
      <rPr>
        <sz val="16"/>
        <rFont val="方正仿宋_GBK"/>
        <charset val="134"/>
      </rPr>
      <t>建设淫羊藿晾晒场</t>
    </r>
    <r>
      <rPr>
        <sz val="16"/>
        <rFont val="Times New Roman"/>
        <charset val="134"/>
      </rPr>
      <t>3000</t>
    </r>
    <r>
      <rPr>
        <sz val="16"/>
        <rFont val="方正仿宋_GBK"/>
        <charset val="134"/>
      </rPr>
      <t>平方米，实现打包仓储</t>
    </r>
  </si>
  <si>
    <r>
      <rPr>
        <sz val="16"/>
        <rFont val="方正仿宋_GBK"/>
        <charset val="134"/>
      </rPr>
      <t>建设淫羊藿晾晒厂房</t>
    </r>
    <r>
      <rPr>
        <sz val="16"/>
        <rFont val="Times New Roman"/>
        <charset val="134"/>
      </rPr>
      <t>3000</t>
    </r>
    <r>
      <rPr>
        <sz val="16"/>
        <rFont val="方正仿宋_GBK"/>
        <charset val="134"/>
      </rPr>
      <t>平方米，配备必要的设施设备，实现打包仓储。</t>
    </r>
  </si>
  <si>
    <r>
      <rPr>
        <sz val="16"/>
        <rFont val="方正仿宋_GBK"/>
        <charset val="134"/>
      </rPr>
      <t>受益脱贫人口数</t>
    </r>
    <r>
      <rPr>
        <sz val="16"/>
        <rFont val="Times New Roman"/>
        <charset val="134"/>
      </rPr>
      <t>120</t>
    </r>
    <r>
      <rPr>
        <sz val="16"/>
        <rFont val="方正仿宋_GBK"/>
        <charset val="134"/>
      </rPr>
      <t>人</t>
    </r>
  </si>
  <si>
    <t>洪家国</t>
  </si>
  <si>
    <r>
      <rPr>
        <sz val="16"/>
        <rFont val="方正仿宋_GBK"/>
        <charset val="134"/>
      </rPr>
      <t>城口县</t>
    </r>
    <r>
      <rPr>
        <sz val="16"/>
        <rFont val="Times New Roman"/>
        <charset val="134"/>
      </rPr>
      <t>2024</t>
    </r>
    <r>
      <rPr>
        <sz val="16"/>
        <rFont val="方正仿宋_GBK"/>
        <charset val="134"/>
      </rPr>
      <t>年中药材产业链扶持项目</t>
    </r>
  </si>
  <si>
    <r>
      <rPr>
        <sz val="16"/>
        <rFont val="方正仿宋_GBK"/>
        <charset val="134"/>
      </rPr>
      <t>实施中药材产地加工奖补和趁鲜切制试点生产线建设，开展示范基地和</t>
    </r>
    <r>
      <rPr>
        <sz val="16"/>
        <rFont val="Times New Roman"/>
        <charset val="134"/>
      </rPr>
      <t>GAP</t>
    </r>
    <r>
      <rPr>
        <sz val="16"/>
        <rFont val="方正仿宋_GBK"/>
        <charset val="134"/>
      </rPr>
      <t>种植基地创建奖补以及特色中药材或引进优良中药材试点种植奖补</t>
    </r>
    <r>
      <rPr>
        <sz val="16"/>
        <rFont val="Times New Roman"/>
        <charset val="134"/>
      </rPr>
      <t>500</t>
    </r>
    <r>
      <rPr>
        <sz val="16"/>
        <rFont val="方正仿宋_GBK"/>
        <charset val="134"/>
      </rPr>
      <t>亩。</t>
    </r>
  </si>
  <si>
    <r>
      <rPr>
        <sz val="16"/>
        <rFont val="方正仿宋_GBK"/>
        <charset val="134"/>
      </rPr>
      <t>项目实施可带动县内</t>
    </r>
    <r>
      <rPr>
        <sz val="16"/>
        <rFont val="Times New Roman"/>
        <charset val="134"/>
      </rPr>
      <t>60</t>
    </r>
    <r>
      <rPr>
        <sz val="16"/>
        <rFont val="方正仿宋_GBK"/>
        <charset val="134"/>
      </rPr>
      <t>余人农户务工，年人均增收</t>
    </r>
    <r>
      <rPr>
        <sz val="16"/>
        <rFont val="Times New Roman"/>
        <charset val="134"/>
      </rPr>
      <t>3000</t>
    </r>
    <r>
      <rPr>
        <sz val="16"/>
        <rFont val="方正仿宋_GBK"/>
        <charset val="134"/>
      </rPr>
      <t>元，其中脱贫人口</t>
    </r>
    <r>
      <rPr>
        <sz val="16"/>
        <rFont val="Times New Roman"/>
        <charset val="134"/>
      </rPr>
      <t>30</t>
    </r>
    <r>
      <rPr>
        <sz val="16"/>
        <rFont val="方正仿宋_GBK"/>
        <charset val="134"/>
      </rPr>
      <t>人，提高中药材规范化种植加工水平。</t>
    </r>
  </si>
  <si>
    <r>
      <rPr>
        <sz val="16"/>
        <rFont val="Times New Roman"/>
        <charset val="134"/>
      </rPr>
      <t>1.</t>
    </r>
    <r>
      <rPr>
        <sz val="16"/>
        <rFont val="方正仿宋_GBK"/>
        <charset val="134"/>
      </rPr>
      <t>群众参与：包括</t>
    </r>
    <r>
      <rPr>
        <sz val="16"/>
        <rFont val="Times New Roman"/>
        <charset val="134"/>
      </rPr>
      <t>10</t>
    </r>
    <r>
      <rPr>
        <sz val="16"/>
        <rFont val="方正仿宋_GBK"/>
        <charset val="134"/>
      </rPr>
      <t>人参与前期项目确定会议、决议，</t>
    </r>
    <r>
      <rPr>
        <sz val="16"/>
        <rFont val="Times New Roman"/>
        <charset val="134"/>
      </rPr>
      <t>5</t>
    </r>
    <r>
      <rPr>
        <sz val="16"/>
        <rFont val="方正仿宋_GBK"/>
        <charset val="134"/>
      </rPr>
      <t>人参与入库项目的选择，</t>
    </r>
    <r>
      <rPr>
        <sz val="16"/>
        <rFont val="Times New Roman"/>
        <charset val="134"/>
      </rPr>
      <t>5</t>
    </r>
    <r>
      <rPr>
        <sz val="16"/>
        <rFont val="方正仿宋_GBK"/>
        <charset val="134"/>
      </rPr>
      <t>人参与项目实施过程中施工质量和资金使用的监督等。</t>
    </r>
    <r>
      <rPr>
        <sz val="16"/>
        <rFont val="Times New Roman"/>
        <charset val="134"/>
      </rPr>
      <t xml:space="preserve">
2.</t>
    </r>
    <r>
      <rPr>
        <sz val="16"/>
        <rFont val="方正仿宋_GBK"/>
        <charset val="134"/>
      </rPr>
      <t>利益联结机制：项目实施可带动</t>
    </r>
    <r>
      <rPr>
        <sz val="16"/>
        <rFont val="Times New Roman"/>
        <charset val="134"/>
      </rPr>
      <t>60</t>
    </r>
    <r>
      <rPr>
        <sz val="16"/>
        <rFont val="方正仿宋_GBK"/>
        <charset val="134"/>
      </rPr>
      <t>余人务工，年人均增收</t>
    </r>
    <r>
      <rPr>
        <sz val="16"/>
        <rFont val="Times New Roman"/>
        <charset val="134"/>
      </rPr>
      <t>3000</t>
    </r>
    <r>
      <rPr>
        <sz val="16"/>
        <rFont val="方正仿宋_GBK"/>
        <charset val="134"/>
      </rPr>
      <t>元。</t>
    </r>
  </si>
  <si>
    <r>
      <rPr>
        <sz val="16"/>
        <rFont val="Times New Roman"/>
        <charset val="134"/>
      </rPr>
      <t>1.</t>
    </r>
    <r>
      <rPr>
        <sz val="16"/>
        <rFont val="方正仿宋_GBK"/>
        <charset val="134"/>
      </rPr>
      <t>培育中药材龙头企业</t>
    </r>
    <r>
      <rPr>
        <sz val="16"/>
        <rFont val="Times New Roman"/>
        <charset val="134"/>
      </rPr>
      <t>3</t>
    </r>
    <r>
      <rPr>
        <sz val="16"/>
        <rFont val="方正仿宋_GBK"/>
        <charset val="134"/>
      </rPr>
      <t>家以上。</t>
    </r>
    <r>
      <rPr>
        <sz val="16"/>
        <rFont val="Times New Roman"/>
        <charset val="134"/>
      </rPr>
      <t xml:space="preserve">
2.</t>
    </r>
    <r>
      <rPr>
        <sz val="16"/>
        <rFont val="方正仿宋_GBK"/>
        <charset val="134"/>
      </rPr>
      <t>带农农户新发展中药材种植</t>
    </r>
    <r>
      <rPr>
        <sz val="16"/>
        <rFont val="Times New Roman"/>
        <charset val="134"/>
      </rPr>
      <t>500</t>
    </r>
    <r>
      <rPr>
        <sz val="16"/>
        <rFont val="方正仿宋_GBK"/>
        <charset val="134"/>
      </rPr>
      <t>亩以上。</t>
    </r>
  </si>
  <si>
    <r>
      <rPr>
        <sz val="16"/>
        <rFont val="方正仿宋_GBK"/>
        <charset val="134"/>
      </rPr>
      <t>培育中药材龙头企业</t>
    </r>
    <r>
      <rPr>
        <sz val="16"/>
        <rFont val="Times New Roman"/>
        <charset val="134"/>
      </rPr>
      <t>3</t>
    </r>
    <r>
      <rPr>
        <sz val="16"/>
        <rFont val="方正仿宋_GBK"/>
        <charset val="134"/>
      </rPr>
      <t>家以上，带农农户新发展中药材种植</t>
    </r>
    <r>
      <rPr>
        <sz val="16"/>
        <rFont val="Times New Roman"/>
        <charset val="134"/>
      </rPr>
      <t>500</t>
    </r>
    <r>
      <rPr>
        <sz val="16"/>
        <rFont val="方正仿宋_GBK"/>
        <charset val="134"/>
      </rPr>
      <t>亩以上。</t>
    </r>
  </si>
  <si>
    <r>
      <rPr>
        <sz val="16"/>
        <rFont val="方正仿宋_GBK"/>
        <charset val="134"/>
      </rPr>
      <t>对成功创建</t>
    </r>
    <r>
      <rPr>
        <sz val="16"/>
        <rFont val="Times New Roman"/>
        <charset val="134"/>
      </rPr>
      <t>GAP</t>
    </r>
    <r>
      <rPr>
        <sz val="16"/>
        <rFont val="方正仿宋_GBK"/>
        <charset val="134"/>
      </rPr>
      <t>的种植基地奖补</t>
    </r>
    <r>
      <rPr>
        <sz val="16"/>
        <rFont val="Times New Roman"/>
        <charset val="134"/>
      </rPr>
      <t>≤100</t>
    </r>
    <r>
      <rPr>
        <sz val="16"/>
        <rFont val="方正仿宋_GBK"/>
        <charset val="134"/>
      </rPr>
      <t>万元</t>
    </r>
    <r>
      <rPr>
        <sz val="16"/>
        <rFont val="Times New Roman"/>
        <charset val="134"/>
      </rPr>
      <t>/</t>
    </r>
    <r>
      <rPr>
        <sz val="16"/>
        <rFont val="方正仿宋_GBK"/>
        <charset val="134"/>
      </rPr>
      <t>个内。</t>
    </r>
  </si>
  <si>
    <r>
      <rPr>
        <sz val="16"/>
        <rFont val="方正仿宋_GBK"/>
        <charset val="134"/>
      </rPr>
      <t>促进县内中药材产业产值提升，可助推药农年户均增收</t>
    </r>
    <r>
      <rPr>
        <sz val="16"/>
        <rFont val="Times New Roman"/>
        <charset val="134"/>
      </rPr>
      <t>≥3000</t>
    </r>
    <r>
      <rPr>
        <sz val="16"/>
        <rFont val="方正仿宋_GBK"/>
        <charset val="134"/>
      </rPr>
      <t>元。</t>
    </r>
  </si>
  <si>
    <r>
      <rPr>
        <sz val="16"/>
        <rFont val="方正仿宋_GBK"/>
        <charset val="134"/>
      </rPr>
      <t>受益脱贫人口数</t>
    </r>
    <r>
      <rPr>
        <sz val="16"/>
        <rFont val="Times New Roman"/>
        <charset val="134"/>
      </rPr>
      <t>≥30</t>
    </r>
    <r>
      <rPr>
        <sz val="16"/>
        <rFont val="方正仿宋_GBK"/>
        <charset val="134"/>
      </rPr>
      <t>人</t>
    </r>
  </si>
  <si>
    <r>
      <rPr>
        <sz val="16"/>
        <rFont val="方正仿宋_GBK"/>
        <charset val="134"/>
      </rPr>
      <t>脱贫人口满意度</t>
    </r>
    <r>
      <rPr>
        <sz val="16"/>
        <rFont val="Times New Roman"/>
        <charset val="134"/>
      </rPr>
      <t>≥90%</t>
    </r>
  </si>
  <si>
    <t>刘小波</t>
  </si>
  <si>
    <r>
      <rPr>
        <sz val="16"/>
        <rFont val="方正仿宋_GBK"/>
        <charset val="134"/>
      </rPr>
      <t>城口县</t>
    </r>
    <r>
      <rPr>
        <sz val="16"/>
        <rFont val="Times New Roman"/>
        <charset val="134"/>
      </rPr>
      <t>2024</t>
    </r>
    <r>
      <rPr>
        <sz val="16"/>
        <rFont val="方正仿宋_GBK"/>
        <charset val="134"/>
      </rPr>
      <t>年大木漆品牌推介项目</t>
    </r>
  </si>
  <si>
    <r>
      <rPr>
        <sz val="16"/>
        <rFont val="方正仿宋_GBK"/>
        <charset val="134"/>
      </rPr>
      <t>对城口大木漆进行品牌宣传、品牌推介等工作；打造城口大木漆</t>
    </r>
    <r>
      <rPr>
        <sz val="16"/>
        <rFont val="Times New Roman"/>
        <charset val="134"/>
      </rPr>
      <t>”</t>
    </r>
    <r>
      <rPr>
        <sz val="16"/>
        <rFont val="方正仿宋_GBK"/>
        <charset val="134"/>
      </rPr>
      <t>标志品牌。</t>
    </r>
  </si>
  <si>
    <t>提升城口大木漆品牌形象，增加市场主体产品附加值后，为其带来直接经济效益。</t>
  </si>
  <si>
    <t>通过品牌创建和培育，一是打造了一批特色优质品牌；二是通过品牌认证，进一步扩大产品知名度和市场影响力，进一步增加企业销售。</t>
  </si>
  <si>
    <t>进一步的提升城口大木漆品牌知名度、影响力。</t>
  </si>
  <si>
    <r>
      <rPr>
        <sz val="16"/>
        <rFont val="方正仿宋_GBK"/>
        <charset val="134"/>
      </rPr>
      <t>培育大木漆品牌</t>
    </r>
    <r>
      <rPr>
        <sz val="16"/>
        <rFont val="Times New Roman"/>
        <charset val="134"/>
      </rPr>
      <t>1</t>
    </r>
    <r>
      <rPr>
        <sz val="16"/>
        <rFont val="方正仿宋_GBK"/>
        <charset val="134"/>
      </rPr>
      <t>个</t>
    </r>
  </si>
  <si>
    <r>
      <rPr>
        <sz val="16"/>
        <rFont val="方正仿宋_GBK"/>
        <charset val="134"/>
      </rPr>
      <t>项目总投资</t>
    </r>
    <r>
      <rPr>
        <sz val="16"/>
        <rFont val="Times New Roman"/>
        <charset val="134"/>
      </rPr>
      <t>≤80</t>
    </r>
    <r>
      <rPr>
        <sz val="16"/>
        <rFont val="方正仿宋_GBK"/>
        <charset val="134"/>
      </rPr>
      <t>万</t>
    </r>
  </si>
  <si>
    <t>提升城口大木漆知名度及品牌形象</t>
  </si>
  <si>
    <t>城口县委统战部</t>
  </si>
  <si>
    <t>2024.1.</t>
  </si>
  <si>
    <t>邱云</t>
  </si>
  <si>
    <r>
      <rPr>
        <sz val="16"/>
        <rFont val="方正仿宋_GBK"/>
        <charset val="134"/>
      </rPr>
      <t>城口县</t>
    </r>
    <r>
      <rPr>
        <sz val="16"/>
        <rFont val="Times New Roman"/>
        <charset val="134"/>
      </rPr>
      <t>2024</t>
    </r>
    <r>
      <rPr>
        <sz val="16"/>
        <rFont val="方正仿宋_GBK"/>
        <charset val="134"/>
      </rPr>
      <t>年高观镇施礼村大木漆工坊建设项目</t>
    </r>
  </si>
  <si>
    <r>
      <rPr>
        <sz val="16"/>
        <rFont val="方正仿宋_GBK"/>
        <charset val="134"/>
      </rPr>
      <t>在高观镇修建大木漆工坊</t>
    </r>
    <r>
      <rPr>
        <sz val="16"/>
        <rFont val="Times New Roman"/>
        <charset val="134"/>
      </rPr>
      <t>1</t>
    </r>
    <r>
      <rPr>
        <sz val="16"/>
        <rFont val="方正仿宋_GBK"/>
        <charset val="134"/>
      </rPr>
      <t>个等</t>
    </r>
  </si>
  <si>
    <t>该项目实施后，一是可让天然大木漆得到有效保护与利用。二是漆艺传统手工艺得到延续，地方农村技能人才队伍不断壮大。三是提升高观镇本土大木漆产品的附加值。四是促进地方生态产业发展，推动农文旅融合发展，使生态效益、社会效益与经济效益相互融合。</t>
  </si>
  <si>
    <r>
      <rPr>
        <sz val="16"/>
        <rFont val="方正仿宋_GBK"/>
        <charset val="134"/>
      </rPr>
      <t>通过</t>
    </r>
    <r>
      <rPr>
        <sz val="16"/>
        <rFont val="Times New Roman"/>
        <charset val="134"/>
      </rPr>
      <t>“</t>
    </r>
    <r>
      <rPr>
        <sz val="16"/>
        <rFont val="方正仿宋_GBK"/>
        <charset val="134"/>
      </rPr>
      <t>村集体经济组织</t>
    </r>
    <r>
      <rPr>
        <sz val="16"/>
        <rFont val="Times New Roman"/>
        <charset val="134"/>
      </rPr>
      <t>+</t>
    </r>
    <r>
      <rPr>
        <sz val="16"/>
        <rFont val="方正仿宋_GBK"/>
        <charset val="134"/>
      </rPr>
      <t>市场主体</t>
    </r>
    <r>
      <rPr>
        <sz val="16"/>
        <rFont val="Times New Roman"/>
        <charset val="134"/>
      </rPr>
      <t>+</t>
    </r>
    <r>
      <rPr>
        <sz val="16"/>
        <rFont val="方正仿宋_GBK"/>
        <charset val="134"/>
      </rPr>
      <t>农户</t>
    </r>
    <r>
      <rPr>
        <sz val="16"/>
        <rFont val="Times New Roman"/>
        <charset val="134"/>
      </rPr>
      <t>”</t>
    </r>
    <r>
      <rPr>
        <sz val="16"/>
        <rFont val="方正仿宋_GBK"/>
        <charset val="134"/>
      </rPr>
      <t>的利益联结模式，引入市场主体和漆艺专家团队指导参与特色手工坊创建，提供技术指导，提供固定就业岗位，带动当地群众参与大木漆产业发展，增加分配收益。</t>
    </r>
  </si>
  <si>
    <t>研发一批大木漆文创产品；专家帮带式培养孵化一支大木漆工匠；通过文创赋能，推动大木漆产业发展，提升生态价值和经济价值，带动更多群众参与就业、增收致富。</t>
  </si>
  <si>
    <r>
      <rPr>
        <sz val="16"/>
        <rFont val="方正仿宋_GBK"/>
        <charset val="134"/>
      </rPr>
      <t>建设大木漆工坊</t>
    </r>
    <r>
      <rPr>
        <sz val="16"/>
        <rFont val="Times New Roman"/>
        <charset val="134"/>
      </rPr>
      <t>1</t>
    </r>
    <r>
      <rPr>
        <sz val="16"/>
        <rFont val="方正仿宋_GBK"/>
        <charset val="134"/>
      </rPr>
      <t>个</t>
    </r>
  </si>
  <si>
    <r>
      <rPr>
        <sz val="16"/>
        <rFont val="方正仿宋_GBK"/>
        <charset val="134"/>
      </rPr>
      <t>不高于</t>
    </r>
    <r>
      <rPr>
        <sz val="16"/>
        <rFont val="Times New Roman"/>
        <charset val="134"/>
      </rPr>
      <t>50</t>
    </r>
    <r>
      <rPr>
        <sz val="16"/>
        <rFont val="方正仿宋_GBK"/>
        <charset val="134"/>
      </rPr>
      <t>万元</t>
    </r>
  </si>
  <si>
    <t>提供就业岗位，同步提供技术指导，研发大木漆文创产品，增加集体收益。</t>
  </si>
  <si>
    <t>通过文创赋能，推动生态产业发展。</t>
  </si>
  <si>
    <t>付婷婷</t>
  </si>
  <si>
    <r>
      <rPr>
        <sz val="16"/>
        <rFont val="方正仿宋_GBK"/>
        <charset val="134"/>
      </rPr>
      <t>城口县</t>
    </r>
    <r>
      <rPr>
        <sz val="16"/>
        <rFont val="Times New Roman"/>
        <charset val="134"/>
      </rPr>
      <t>2024</t>
    </r>
    <r>
      <rPr>
        <sz val="16"/>
        <rFont val="方正仿宋_GBK"/>
        <charset val="134"/>
      </rPr>
      <t>年葛城街道庙垭村大木漆工坊项目</t>
    </r>
  </si>
  <si>
    <r>
      <rPr>
        <sz val="16"/>
        <rFont val="方正仿宋_GBK"/>
        <charset val="134"/>
      </rPr>
      <t>新建大木漆漆艺工坊</t>
    </r>
    <r>
      <rPr>
        <sz val="16"/>
        <rFont val="Times New Roman"/>
        <charset val="134"/>
      </rPr>
      <t>1</t>
    </r>
    <r>
      <rPr>
        <sz val="16"/>
        <rFont val="方正仿宋_GBK"/>
        <charset val="134"/>
      </rPr>
      <t>个等。</t>
    </r>
  </si>
  <si>
    <r>
      <rPr>
        <sz val="16"/>
        <rFont val="方正仿宋_GBK"/>
        <charset val="134"/>
      </rPr>
      <t>葛城街道庙垭村</t>
    </r>
    <r>
      <rPr>
        <sz val="16"/>
        <rFont val="Times New Roman"/>
        <charset val="134"/>
      </rPr>
      <t>2</t>
    </r>
    <r>
      <rPr>
        <sz val="16"/>
        <rFont val="方正仿宋_GBK"/>
        <charset val="134"/>
      </rPr>
      <t>组</t>
    </r>
  </si>
  <si>
    <r>
      <rPr>
        <sz val="16"/>
        <rFont val="方正仿宋_GBK"/>
        <charset val="134"/>
      </rPr>
      <t>建成大木漆加工坊，推动大木漆高质量发展。为辖区提供就业岗位</t>
    </r>
    <r>
      <rPr>
        <sz val="16"/>
        <rFont val="Times New Roman"/>
        <charset val="134"/>
      </rPr>
      <t>20</t>
    </r>
    <r>
      <rPr>
        <sz val="16"/>
        <rFont val="方正仿宋_GBK"/>
        <charset val="134"/>
      </rPr>
      <t>个，带动群众增收</t>
    </r>
    <r>
      <rPr>
        <sz val="16"/>
        <rFont val="Times New Roman"/>
        <charset val="134"/>
      </rPr>
      <t>3000</t>
    </r>
    <r>
      <rPr>
        <sz val="16"/>
        <rFont val="方正仿宋_GBK"/>
        <charset val="134"/>
      </rPr>
      <t>元以上。</t>
    </r>
  </si>
  <si>
    <r>
      <rPr>
        <sz val="16"/>
        <rFont val="方正仿宋_GBK"/>
        <charset val="134"/>
      </rPr>
      <t>项目受益农户</t>
    </r>
    <r>
      <rPr>
        <sz val="16"/>
        <rFont val="Times New Roman"/>
        <charset val="134"/>
      </rPr>
      <t>50</t>
    </r>
    <r>
      <rPr>
        <sz val="16"/>
        <rFont val="方正仿宋_GBK"/>
        <charset val="134"/>
      </rPr>
      <t>户</t>
    </r>
    <r>
      <rPr>
        <sz val="16"/>
        <rFont val="Times New Roman"/>
        <charset val="134"/>
      </rPr>
      <t>228</t>
    </r>
    <r>
      <rPr>
        <sz val="16"/>
        <rFont val="方正仿宋_GBK"/>
        <charset val="134"/>
      </rPr>
      <t>人，其中脱贫户、监测户</t>
    </r>
    <r>
      <rPr>
        <sz val="16"/>
        <rFont val="Times New Roman"/>
        <charset val="134"/>
      </rPr>
      <t>37</t>
    </r>
    <r>
      <rPr>
        <sz val="16"/>
        <rFont val="方正仿宋_GBK"/>
        <charset val="134"/>
      </rPr>
      <t>户</t>
    </r>
    <r>
      <rPr>
        <sz val="16"/>
        <rFont val="Times New Roman"/>
        <charset val="134"/>
      </rPr>
      <t>40</t>
    </r>
    <r>
      <rPr>
        <sz val="16"/>
        <rFont val="方正仿宋_GBK"/>
        <charset val="134"/>
      </rPr>
      <t>人</t>
    </r>
  </si>
  <si>
    <t>带动辖区产业发展，进一步推动城口大木漆高质量发展，带动辖区群众增收</t>
  </si>
  <si>
    <r>
      <rPr>
        <sz val="16"/>
        <rFont val="方正仿宋_GBK"/>
        <charset val="134"/>
      </rPr>
      <t>新建工坊</t>
    </r>
    <r>
      <rPr>
        <sz val="16"/>
        <rFont val="Times New Roman"/>
        <charset val="134"/>
      </rPr>
      <t>1</t>
    </r>
    <r>
      <rPr>
        <sz val="16"/>
        <rFont val="方正仿宋_GBK"/>
        <charset val="134"/>
      </rPr>
      <t>个</t>
    </r>
  </si>
  <si>
    <t>为漆农增收，解决就业</t>
  </si>
  <si>
    <r>
      <rPr>
        <sz val="16"/>
        <rFont val="方正仿宋_GBK"/>
        <charset val="134"/>
      </rPr>
      <t>漆树使用寿命在</t>
    </r>
    <r>
      <rPr>
        <sz val="16"/>
        <rFont val="Times New Roman"/>
        <charset val="134"/>
      </rPr>
      <t>10</t>
    </r>
    <r>
      <rPr>
        <sz val="16"/>
        <rFont val="方正仿宋_GBK"/>
        <charset val="134"/>
      </rPr>
      <t>以上</t>
    </r>
  </si>
  <si>
    <t>李建</t>
  </si>
  <si>
    <r>
      <rPr>
        <sz val="16"/>
        <rFont val="方正仿宋_GBK"/>
        <charset val="134"/>
      </rPr>
      <t>城口县</t>
    </r>
    <r>
      <rPr>
        <sz val="16"/>
        <rFont val="Times New Roman"/>
        <charset val="134"/>
      </rPr>
      <t>2024</t>
    </r>
    <r>
      <rPr>
        <sz val="16"/>
        <rFont val="方正仿宋_GBK"/>
        <charset val="134"/>
      </rPr>
      <t>年岚天乡</t>
    </r>
    <r>
      <rPr>
        <sz val="16"/>
        <rFont val="Times New Roman"/>
        <charset val="134"/>
      </rPr>
      <t>“</t>
    </r>
    <r>
      <rPr>
        <sz val="16"/>
        <rFont val="方正仿宋_GBK"/>
        <charset val="134"/>
      </rPr>
      <t>天麓漆艺</t>
    </r>
    <r>
      <rPr>
        <sz val="16"/>
        <rFont val="Times New Roman"/>
        <charset val="134"/>
      </rPr>
      <t>”</t>
    </r>
    <r>
      <rPr>
        <sz val="16"/>
        <rFont val="方正仿宋_GBK"/>
        <charset val="134"/>
      </rPr>
      <t>工坊建设项目</t>
    </r>
  </si>
  <si>
    <r>
      <rPr>
        <sz val="16"/>
        <rFont val="方正仿宋_GBK"/>
        <charset val="134"/>
      </rPr>
      <t>在岚天乡新建大木漆器特色手工艺品工坊</t>
    </r>
    <r>
      <rPr>
        <sz val="16"/>
        <rFont val="Times New Roman"/>
        <charset val="134"/>
      </rPr>
      <t>1</t>
    </r>
    <r>
      <rPr>
        <sz val="16"/>
        <rFont val="方正仿宋_GBK"/>
        <charset val="134"/>
      </rPr>
      <t>个等。</t>
    </r>
  </si>
  <si>
    <r>
      <rPr>
        <sz val="16"/>
        <rFont val="方正仿宋_GBK"/>
        <charset val="134"/>
      </rPr>
      <t>新建工坊占</t>
    </r>
    <r>
      <rPr>
        <sz val="16"/>
        <rFont val="Times New Roman"/>
        <charset val="134"/>
      </rPr>
      <t>1</t>
    </r>
    <r>
      <rPr>
        <sz val="16"/>
        <rFont val="方正仿宋_GBK"/>
        <charset val="134"/>
      </rPr>
      <t>个。项目受益农户</t>
    </r>
    <r>
      <rPr>
        <sz val="16"/>
        <rFont val="Times New Roman"/>
        <charset val="134"/>
      </rPr>
      <t>80</t>
    </r>
    <r>
      <rPr>
        <sz val="16"/>
        <rFont val="方正仿宋_GBK"/>
        <charset val="134"/>
      </rPr>
      <t>余户</t>
    </r>
    <r>
      <rPr>
        <sz val="16"/>
        <rFont val="Times New Roman"/>
        <charset val="134"/>
      </rPr>
      <t>200</t>
    </r>
    <r>
      <rPr>
        <sz val="16"/>
        <rFont val="方正仿宋_GBK"/>
        <charset val="134"/>
      </rPr>
      <t>余人，其中脱贫户</t>
    </r>
    <r>
      <rPr>
        <sz val="16"/>
        <rFont val="Times New Roman"/>
        <charset val="134"/>
      </rPr>
      <t>32</t>
    </r>
    <r>
      <rPr>
        <sz val="16"/>
        <rFont val="方正仿宋_GBK"/>
        <charset val="134"/>
      </rPr>
      <t>户，</t>
    </r>
    <r>
      <rPr>
        <sz val="16"/>
        <rFont val="Times New Roman"/>
        <charset val="134"/>
      </rPr>
      <t>96</t>
    </r>
    <r>
      <rPr>
        <sz val="16"/>
        <rFont val="方正仿宋_GBK"/>
        <charset val="134"/>
      </rPr>
      <t>人监测户</t>
    </r>
    <r>
      <rPr>
        <sz val="16"/>
        <rFont val="Times New Roman"/>
        <charset val="134"/>
      </rPr>
      <t>14</t>
    </r>
    <r>
      <rPr>
        <sz val="16"/>
        <rFont val="方正仿宋_GBK"/>
        <charset val="134"/>
      </rPr>
      <t>户，</t>
    </r>
    <r>
      <rPr>
        <sz val="16"/>
        <rFont val="Times New Roman"/>
        <charset val="134"/>
      </rPr>
      <t>58</t>
    </r>
    <r>
      <rPr>
        <sz val="16"/>
        <rFont val="方正仿宋_GBK"/>
        <charset val="134"/>
      </rPr>
      <t>人。</t>
    </r>
  </si>
  <si>
    <r>
      <rPr>
        <sz val="16"/>
        <rFont val="Times New Roman"/>
        <charset val="134"/>
      </rPr>
      <t>1.</t>
    </r>
    <r>
      <rPr>
        <sz val="16"/>
        <rFont val="方正仿宋_GBK"/>
        <charset val="134"/>
      </rPr>
      <t>计划吸纳当地</t>
    </r>
    <r>
      <rPr>
        <sz val="16"/>
        <rFont val="Times New Roman"/>
        <charset val="134"/>
      </rPr>
      <t>50</t>
    </r>
    <r>
      <rPr>
        <sz val="16"/>
        <rFont val="方正仿宋_GBK"/>
        <charset val="134"/>
      </rPr>
      <t>人参与木漆手工艺品制作，增加务工收入；</t>
    </r>
    <r>
      <rPr>
        <sz val="16"/>
        <rFont val="Times New Roman"/>
        <charset val="134"/>
      </rPr>
      <t xml:space="preserve">
2.</t>
    </r>
    <r>
      <rPr>
        <sz val="16"/>
        <rFont val="方正仿宋_GBK"/>
        <charset val="134"/>
      </rPr>
      <t>每年培训当地群众</t>
    </r>
    <r>
      <rPr>
        <sz val="16"/>
        <rFont val="Times New Roman"/>
        <charset val="134"/>
      </rPr>
      <t>100</t>
    </r>
    <r>
      <rPr>
        <sz val="16"/>
        <rFont val="方正仿宋_GBK"/>
        <charset val="134"/>
      </rPr>
      <t>人以上，提升群众劳动技能；</t>
    </r>
    <r>
      <rPr>
        <sz val="16"/>
        <rFont val="Times New Roman"/>
        <charset val="134"/>
      </rPr>
      <t xml:space="preserve">
3.</t>
    </r>
    <r>
      <rPr>
        <sz val="16"/>
        <rFont val="方正仿宋_GBK"/>
        <charset val="134"/>
      </rPr>
      <t>开发漆艺等艺术产品，年产值达</t>
    </r>
    <r>
      <rPr>
        <sz val="16"/>
        <rFont val="Times New Roman"/>
        <charset val="134"/>
      </rPr>
      <t>100</t>
    </r>
    <r>
      <rPr>
        <sz val="16"/>
        <rFont val="方正仿宋_GBK"/>
        <charset val="134"/>
      </rPr>
      <t>万元以上。</t>
    </r>
  </si>
  <si>
    <r>
      <rPr>
        <sz val="16"/>
        <rFont val="方正仿宋_GBK"/>
        <charset val="134"/>
      </rPr>
      <t>新建工坊</t>
    </r>
    <r>
      <rPr>
        <sz val="16"/>
        <rFont val="Times New Roman"/>
        <charset val="134"/>
      </rPr>
      <t>1</t>
    </r>
    <r>
      <rPr>
        <sz val="16"/>
        <rFont val="方正仿宋_GBK"/>
        <charset val="134"/>
      </rPr>
      <t>个。项目受益农户</t>
    </r>
    <r>
      <rPr>
        <sz val="16"/>
        <rFont val="Times New Roman"/>
        <charset val="134"/>
      </rPr>
      <t>80</t>
    </r>
    <r>
      <rPr>
        <sz val="16"/>
        <rFont val="方正仿宋_GBK"/>
        <charset val="134"/>
      </rPr>
      <t>余户</t>
    </r>
    <r>
      <rPr>
        <sz val="16"/>
        <rFont val="Times New Roman"/>
        <charset val="134"/>
      </rPr>
      <t>200</t>
    </r>
    <r>
      <rPr>
        <sz val="16"/>
        <rFont val="方正仿宋_GBK"/>
        <charset val="134"/>
      </rPr>
      <t>余人，其中脱贫户</t>
    </r>
    <r>
      <rPr>
        <sz val="16"/>
        <rFont val="Times New Roman"/>
        <charset val="134"/>
      </rPr>
      <t>32</t>
    </r>
    <r>
      <rPr>
        <sz val="16"/>
        <rFont val="方正仿宋_GBK"/>
        <charset val="134"/>
      </rPr>
      <t>户，</t>
    </r>
    <r>
      <rPr>
        <sz val="16"/>
        <rFont val="Times New Roman"/>
        <charset val="134"/>
      </rPr>
      <t>96</t>
    </r>
    <r>
      <rPr>
        <sz val="16"/>
        <rFont val="方正仿宋_GBK"/>
        <charset val="134"/>
      </rPr>
      <t>人监测户</t>
    </r>
    <r>
      <rPr>
        <sz val="16"/>
        <rFont val="Times New Roman"/>
        <charset val="134"/>
      </rPr>
      <t>14</t>
    </r>
    <r>
      <rPr>
        <sz val="16"/>
        <rFont val="方正仿宋_GBK"/>
        <charset val="134"/>
      </rPr>
      <t>户，</t>
    </r>
    <r>
      <rPr>
        <sz val="16"/>
        <rFont val="Times New Roman"/>
        <charset val="134"/>
      </rPr>
      <t>58</t>
    </r>
    <r>
      <rPr>
        <sz val="16"/>
        <rFont val="方正仿宋_GBK"/>
        <charset val="134"/>
      </rPr>
      <t>人。</t>
    </r>
  </si>
  <si>
    <r>
      <rPr>
        <sz val="16"/>
        <rFont val="方正仿宋_GBK"/>
        <charset val="134"/>
      </rPr>
      <t>不超过</t>
    </r>
    <r>
      <rPr>
        <sz val="16"/>
        <rFont val="Times New Roman"/>
        <charset val="134"/>
      </rPr>
      <t>50</t>
    </r>
    <r>
      <rPr>
        <sz val="16"/>
        <rFont val="方正仿宋_GBK"/>
        <charset val="134"/>
      </rPr>
      <t>万元</t>
    </r>
  </si>
  <si>
    <r>
      <rPr>
        <sz val="16"/>
        <rFont val="方正仿宋_GBK"/>
        <charset val="134"/>
      </rPr>
      <t>带动当地群众就业</t>
    </r>
    <r>
      <rPr>
        <sz val="16"/>
        <rFont val="Times New Roman"/>
        <charset val="134"/>
      </rPr>
      <t>50</t>
    </r>
    <r>
      <rPr>
        <sz val="16"/>
        <rFont val="方正仿宋_GBK"/>
        <charset val="134"/>
      </rPr>
      <t>人；培训当地群众</t>
    </r>
    <r>
      <rPr>
        <sz val="16"/>
        <rFont val="Times New Roman"/>
        <charset val="134"/>
      </rPr>
      <t>100</t>
    </r>
    <r>
      <rPr>
        <sz val="16"/>
        <rFont val="方正仿宋_GBK"/>
        <charset val="134"/>
      </rPr>
      <t>人；增加务工收入</t>
    </r>
    <r>
      <rPr>
        <sz val="16"/>
        <rFont val="Times New Roman"/>
        <charset val="134"/>
      </rPr>
      <t>0.5</t>
    </r>
    <r>
      <rPr>
        <sz val="16"/>
        <rFont val="方正仿宋_GBK"/>
        <charset val="134"/>
      </rPr>
      <t>万元</t>
    </r>
    <r>
      <rPr>
        <sz val="16"/>
        <rFont val="Times New Roman"/>
        <charset val="134"/>
      </rPr>
      <t>/</t>
    </r>
    <r>
      <rPr>
        <sz val="16"/>
        <rFont val="方正仿宋_GBK"/>
        <charset val="134"/>
      </rPr>
      <t>人</t>
    </r>
    <r>
      <rPr>
        <sz val="16"/>
        <rFont val="Times New Roman"/>
        <charset val="134"/>
      </rPr>
      <t>/</t>
    </r>
    <r>
      <rPr>
        <sz val="16"/>
        <rFont val="方正仿宋_GBK"/>
        <charset val="134"/>
      </rPr>
      <t>年</t>
    </r>
  </si>
  <si>
    <r>
      <rPr>
        <sz val="16"/>
        <rFont val="方正仿宋_GBK"/>
        <charset val="134"/>
      </rPr>
      <t>项目受益农户</t>
    </r>
    <r>
      <rPr>
        <sz val="16"/>
        <rFont val="Times New Roman"/>
        <charset val="134"/>
      </rPr>
      <t>80</t>
    </r>
    <r>
      <rPr>
        <sz val="16"/>
        <rFont val="方正仿宋_GBK"/>
        <charset val="134"/>
      </rPr>
      <t>余户</t>
    </r>
    <r>
      <rPr>
        <sz val="16"/>
        <rFont val="Times New Roman"/>
        <charset val="134"/>
      </rPr>
      <t>200</t>
    </r>
    <r>
      <rPr>
        <sz val="16"/>
        <rFont val="方正仿宋_GBK"/>
        <charset val="134"/>
      </rPr>
      <t>余人，其中脱贫户</t>
    </r>
    <r>
      <rPr>
        <sz val="16"/>
        <rFont val="Times New Roman"/>
        <charset val="134"/>
      </rPr>
      <t>32</t>
    </r>
    <r>
      <rPr>
        <sz val="16"/>
        <rFont val="方正仿宋_GBK"/>
        <charset val="134"/>
      </rPr>
      <t>户，</t>
    </r>
    <r>
      <rPr>
        <sz val="16"/>
        <rFont val="Times New Roman"/>
        <charset val="134"/>
      </rPr>
      <t>96</t>
    </r>
    <r>
      <rPr>
        <sz val="16"/>
        <rFont val="方正仿宋_GBK"/>
        <charset val="134"/>
      </rPr>
      <t>人监测户</t>
    </r>
    <r>
      <rPr>
        <sz val="16"/>
        <rFont val="Times New Roman"/>
        <charset val="134"/>
      </rPr>
      <t>14</t>
    </r>
    <r>
      <rPr>
        <sz val="16"/>
        <rFont val="方正仿宋_GBK"/>
        <charset val="134"/>
      </rPr>
      <t>户，</t>
    </r>
    <r>
      <rPr>
        <sz val="16"/>
        <rFont val="Times New Roman"/>
        <charset val="134"/>
      </rPr>
      <t>58</t>
    </r>
    <r>
      <rPr>
        <sz val="16"/>
        <rFont val="方正仿宋_GBK"/>
        <charset val="134"/>
      </rPr>
      <t>人。有利于培训提高附近农户木漆手工艺品制作技术水平</t>
    </r>
  </si>
  <si>
    <r>
      <rPr>
        <sz val="16"/>
        <rFont val="方正仿宋_GBK"/>
        <charset val="134"/>
      </rPr>
      <t>工坊可持续使用年限</t>
    </r>
    <r>
      <rPr>
        <sz val="16"/>
        <rFont val="Times New Roman"/>
        <charset val="134"/>
      </rPr>
      <t>≥10</t>
    </r>
    <r>
      <rPr>
        <sz val="16"/>
        <rFont val="方正仿宋_GBK"/>
        <charset val="134"/>
      </rPr>
      <t>年</t>
    </r>
  </si>
  <si>
    <r>
      <rPr>
        <sz val="16"/>
        <rFont val="方正仿宋_GBK"/>
        <charset val="134"/>
      </rPr>
      <t>工坊所在地村集体经济组织在项目存续期内每年按持股金额的一定比例实行固定分红，分红期限原则上不得少于</t>
    </r>
    <r>
      <rPr>
        <sz val="16"/>
        <rFont val="Times New Roman"/>
        <charset val="134"/>
      </rPr>
      <t>5</t>
    </r>
    <r>
      <rPr>
        <sz val="16"/>
        <rFont val="方正仿宋_GBK"/>
        <charset val="134"/>
      </rPr>
      <t>年</t>
    </r>
  </si>
  <si>
    <r>
      <rPr>
        <sz val="16"/>
        <rFont val="方正仿宋_GBK"/>
        <charset val="134"/>
      </rPr>
      <t>城口县</t>
    </r>
    <r>
      <rPr>
        <sz val="16"/>
        <rFont val="Times New Roman"/>
        <charset val="134"/>
      </rPr>
      <t>2024</t>
    </r>
    <r>
      <rPr>
        <sz val="16"/>
        <rFont val="方正仿宋_GBK"/>
        <charset val="134"/>
      </rPr>
      <t>年北屏乡大木漆工坊建设项目</t>
    </r>
  </si>
  <si>
    <r>
      <rPr>
        <sz val="16"/>
        <rFont val="Times New Roman"/>
        <charset val="134"/>
      </rPr>
      <t xml:space="preserve"> </t>
    </r>
    <r>
      <rPr>
        <sz val="16"/>
        <rFont val="方正仿宋_GBK"/>
        <charset val="134"/>
      </rPr>
      <t>在北屏乡打造大木漆工坊</t>
    </r>
    <r>
      <rPr>
        <sz val="16"/>
        <rFont val="Times New Roman"/>
        <charset val="134"/>
      </rPr>
      <t>2</t>
    </r>
    <r>
      <rPr>
        <sz val="16"/>
        <rFont val="方正仿宋_GBK"/>
        <charset val="134"/>
      </rPr>
      <t>个等。</t>
    </r>
    <r>
      <rPr>
        <sz val="16"/>
        <rFont val="Times New Roman"/>
        <charset val="134"/>
      </rPr>
      <t xml:space="preserve">           </t>
    </r>
  </si>
  <si>
    <r>
      <rPr>
        <sz val="16"/>
        <rFont val="方正仿宋_GBK"/>
        <charset val="134"/>
      </rPr>
      <t>北屏乡</t>
    </r>
    <r>
      <rPr>
        <sz val="16"/>
        <rFont val="Times New Roman"/>
        <charset val="134"/>
      </rPr>
      <t xml:space="preserve">   </t>
    </r>
  </si>
  <si>
    <r>
      <rPr>
        <sz val="16"/>
        <rFont val="Times New Roman"/>
        <charset val="134"/>
      </rPr>
      <t>1.</t>
    </r>
    <r>
      <rPr>
        <sz val="16"/>
        <rFont val="方正仿宋_GBK"/>
        <charset val="134"/>
      </rPr>
      <t>创建大木漆工坊展示漆应用领域和操作空间，拓宽群众就业渠道。</t>
    </r>
    <r>
      <rPr>
        <sz val="16"/>
        <rFont val="Times New Roman"/>
        <charset val="134"/>
      </rPr>
      <t xml:space="preserve">                                        2.</t>
    </r>
    <r>
      <rPr>
        <sz val="16"/>
        <rFont val="方正仿宋_GBK"/>
        <charset val="134"/>
      </rPr>
      <t>开发设计具有地方特色的漆艺产品，培育创建地方工坊品牌。</t>
    </r>
    <r>
      <rPr>
        <sz val="16"/>
        <rFont val="Times New Roman"/>
        <charset val="134"/>
      </rPr>
      <t xml:space="preserve">              3.</t>
    </r>
    <r>
      <rPr>
        <sz val="16"/>
        <rFont val="方正仿宋_GBK"/>
        <charset val="134"/>
      </rPr>
      <t>建立</t>
    </r>
    <r>
      <rPr>
        <sz val="16"/>
        <rFont val="Times New Roman"/>
        <charset val="134"/>
      </rPr>
      <t>“</t>
    </r>
    <r>
      <rPr>
        <sz val="16"/>
        <rFont val="方正仿宋_GBK"/>
        <charset val="134"/>
      </rPr>
      <t>一带一</t>
    </r>
    <r>
      <rPr>
        <sz val="16"/>
        <rFont val="Times New Roman"/>
        <charset val="134"/>
      </rPr>
      <t>”</t>
    </r>
    <r>
      <rPr>
        <sz val="16"/>
        <rFont val="方正仿宋_GBK"/>
        <charset val="134"/>
      </rPr>
      <t>师徒帮带关系，通过理论与实操教学孵化培育出一批本土漆手工艺人。</t>
    </r>
  </si>
  <si>
    <r>
      <rPr>
        <sz val="16"/>
        <rFont val="Times New Roman"/>
        <charset val="134"/>
      </rPr>
      <t>1.</t>
    </r>
    <r>
      <rPr>
        <sz val="16"/>
        <rFont val="方正仿宋_GBK"/>
        <charset val="134"/>
      </rPr>
      <t>工坊可直接带动</t>
    </r>
    <r>
      <rPr>
        <sz val="16"/>
        <rFont val="Times New Roman"/>
        <charset val="134"/>
      </rPr>
      <t>8</t>
    </r>
    <r>
      <rPr>
        <sz val="16"/>
        <rFont val="方正仿宋_GBK"/>
        <charset val="134"/>
      </rPr>
      <t>名群众长期稳定就业增收，人均年增收</t>
    </r>
    <r>
      <rPr>
        <sz val="16"/>
        <rFont val="Times New Roman"/>
        <charset val="134"/>
      </rPr>
      <t>3.5</t>
    </r>
    <r>
      <rPr>
        <sz val="16"/>
        <rFont val="方正仿宋_GBK"/>
        <charset val="134"/>
      </rPr>
      <t>万元。</t>
    </r>
    <r>
      <rPr>
        <sz val="16"/>
        <rFont val="Times New Roman"/>
        <charset val="134"/>
      </rPr>
      <t xml:space="preserve">
2.</t>
    </r>
    <r>
      <rPr>
        <sz val="16"/>
        <rFont val="方正仿宋_GBK"/>
        <charset val="134"/>
      </rPr>
      <t>，培育当地漆农和漆手工艺人，可提升群众就业创业技能。</t>
    </r>
    <r>
      <rPr>
        <sz val="16"/>
        <rFont val="Times New Roman"/>
        <charset val="134"/>
      </rPr>
      <t xml:space="preserve">         3.</t>
    </r>
    <r>
      <rPr>
        <sz val="16"/>
        <rFont val="方正仿宋_GBK"/>
        <charset val="134"/>
      </rPr>
      <t>工坊用漆可从当地</t>
    </r>
    <r>
      <rPr>
        <sz val="16"/>
        <rFont val="Times New Roman"/>
        <charset val="134"/>
      </rPr>
      <t>20</t>
    </r>
    <r>
      <rPr>
        <sz val="16"/>
        <rFont val="方正仿宋_GBK"/>
        <charset val="134"/>
      </rPr>
      <t>余个漆农家收漆增收。</t>
    </r>
    <r>
      <rPr>
        <sz val="16"/>
        <rFont val="Times New Roman"/>
        <charset val="134"/>
      </rPr>
      <t xml:space="preserve">                               4.</t>
    </r>
    <r>
      <rPr>
        <sz val="16"/>
        <rFont val="方正仿宋_GBK"/>
        <charset val="134"/>
      </rPr>
      <t>构建</t>
    </r>
    <r>
      <rPr>
        <sz val="16"/>
        <rFont val="Times New Roman"/>
        <charset val="134"/>
      </rPr>
      <t>“</t>
    </r>
    <r>
      <rPr>
        <sz val="16"/>
        <rFont val="方正仿宋_GBK"/>
        <charset val="134"/>
      </rPr>
      <t>村集体经济</t>
    </r>
    <r>
      <rPr>
        <sz val="16"/>
        <rFont val="Times New Roman"/>
        <charset val="134"/>
      </rPr>
      <t>+</t>
    </r>
    <r>
      <rPr>
        <sz val="16"/>
        <rFont val="方正仿宋_GBK"/>
        <charset val="134"/>
      </rPr>
      <t>市场主体</t>
    </r>
    <r>
      <rPr>
        <sz val="16"/>
        <rFont val="Times New Roman"/>
        <charset val="134"/>
      </rPr>
      <t>+</t>
    </r>
    <r>
      <rPr>
        <sz val="16"/>
        <rFont val="方正仿宋_GBK"/>
        <charset val="134"/>
      </rPr>
      <t>农户</t>
    </r>
    <r>
      <rPr>
        <sz val="16"/>
        <rFont val="Times New Roman"/>
        <charset val="134"/>
      </rPr>
      <t>”</t>
    </r>
    <r>
      <rPr>
        <sz val="16"/>
        <rFont val="方正仿宋_GBK"/>
        <charset val="134"/>
      </rPr>
      <t>的利益联结模式，</t>
    </r>
    <r>
      <rPr>
        <sz val="16"/>
        <rFont val="Times New Roman"/>
        <charset val="134"/>
      </rPr>
      <t>930</t>
    </r>
    <r>
      <rPr>
        <sz val="16"/>
        <rFont val="方正仿宋_GBK"/>
        <charset val="134"/>
      </rPr>
      <t>余股民实现收益分红。</t>
    </r>
  </si>
  <si>
    <r>
      <rPr>
        <sz val="16"/>
        <rFont val="Times New Roman"/>
        <charset val="134"/>
      </rPr>
      <t>1.</t>
    </r>
    <r>
      <rPr>
        <sz val="16"/>
        <rFont val="方正仿宋_GBK"/>
        <charset val="134"/>
      </rPr>
      <t>创建大木漆工坊展示漆应用领域和操作空间，拓宽群众就业渠道。</t>
    </r>
    <r>
      <rPr>
        <sz val="16"/>
        <rFont val="Times New Roman"/>
        <charset val="134"/>
      </rPr>
      <t xml:space="preserve">                  2.</t>
    </r>
    <r>
      <rPr>
        <sz val="16"/>
        <rFont val="方正仿宋_GBK"/>
        <charset val="134"/>
      </rPr>
      <t>开发设计具有地方特色的漆艺产品，培育北屏乡地方特色的工坊品牌。</t>
    </r>
    <r>
      <rPr>
        <sz val="16"/>
        <rFont val="Times New Roman"/>
        <charset val="134"/>
      </rPr>
      <t xml:space="preserve">                     3.</t>
    </r>
    <r>
      <rPr>
        <sz val="16"/>
        <rFont val="方正仿宋_GBK"/>
        <charset val="134"/>
      </rPr>
      <t>建立师徒帮带关系，孵化培育出一批本土漆手工艺人，壮大传承人队伍。</t>
    </r>
  </si>
  <si>
    <r>
      <rPr>
        <sz val="16"/>
        <rFont val="方正仿宋_GBK"/>
        <charset val="134"/>
      </rPr>
      <t>打造大木漆工坊</t>
    </r>
    <r>
      <rPr>
        <sz val="16"/>
        <rFont val="Times New Roman"/>
        <charset val="134"/>
      </rPr>
      <t>2</t>
    </r>
    <r>
      <rPr>
        <sz val="16"/>
        <rFont val="方正仿宋_GBK"/>
        <charset val="134"/>
      </rPr>
      <t>个</t>
    </r>
  </si>
  <si>
    <r>
      <rPr>
        <sz val="16"/>
        <rFont val="方正仿宋_GBK"/>
        <charset val="134"/>
      </rPr>
      <t>不高于</t>
    </r>
    <r>
      <rPr>
        <sz val="16"/>
        <rFont val="Times New Roman"/>
        <charset val="134"/>
      </rPr>
      <t>100</t>
    </r>
    <r>
      <rPr>
        <sz val="16"/>
        <rFont val="方正仿宋_GBK"/>
        <charset val="134"/>
      </rPr>
      <t>万元</t>
    </r>
  </si>
  <si>
    <t>增加村集体收益，通过提供就业岗位带动群众增收</t>
  </si>
  <si>
    <t>培育具有地方特色的品牌工坊，吸引更多研学、旅游团队实地游玩、体验、消费。</t>
  </si>
  <si>
    <r>
      <rPr>
        <sz val="16"/>
        <rFont val="方正仿宋_GBK"/>
        <charset val="134"/>
      </rPr>
      <t>工坊可持续使用年限</t>
    </r>
    <r>
      <rPr>
        <sz val="16"/>
        <rFont val="Times New Roman"/>
        <charset val="134"/>
      </rPr>
      <t>≥5</t>
    </r>
    <r>
      <rPr>
        <sz val="16"/>
        <rFont val="方正仿宋_GBK"/>
        <charset val="134"/>
      </rPr>
      <t>年</t>
    </r>
  </si>
  <si>
    <t>村集体通过与市场主体合作运营产生收益，</t>
  </si>
  <si>
    <t>村集体通过与市场主体合作运营产生收益，年底向村集体成员分配收益。</t>
  </si>
  <si>
    <r>
      <rPr>
        <sz val="16"/>
        <rFont val="方正仿宋_GBK"/>
        <charset val="134"/>
      </rPr>
      <t>城口县</t>
    </r>
    <r>
      <rPr>
        <sz val="16"/>
        <rFont val="Times New Roman"/>
        <charset val="134"/>
      </rPr>
      <t>2024</t>
    </r>
    <r>
      <rPr>
        <sz val="16"/>
        <rFont val="方正仿宋_GBK"/>
        <charset val="134"/>
      </rPr>
      <t>年咸宜镇大木漆工坊建设项目</t>
    </r>
  </si>
  <si>
    <r>
      <rPr>
        <sz val="16"/>
        <rFont val="方正仿宋_GBK"/>
        <charset val="134"/>
      </rPr>
      <t>在咸宜镇修建大木漆工坊</t>
    </r>
    <r>
      <rPr>
        <sz val="16"/>
        <rFont val="Times New Roman"/>
        <charset val="134"/>
      </rPr>
      <t>1</t>
    </r>
    <r>
      <rPr>
        <sz val="16"/>
        <rFont val="方正仿宋_GBK"/>
        <charset val="134"/>
      </rPr>
      <t>个等</t>
    </r>
  </si>
  <si>
    <r>
      <rPr>
        <sz val="16"/>
        <rFont val="方正仿宋_GBK"/>
        <charset val="134"/>
      </rPr>
      <t>通过修建大木漆工坊，吸纳农户及特殊困难群体就近务工就业，为农户和特殊困难群体及家庭增加就业机会，提高家庭收入，受益群众可达</t>
    </r>
    <r>
      <rPr>
        <sz val="16"/>
        <rFont val="Times New Roman"/>
        <charset val="134"/>
      </rPr>
      <t>200</t>
    </r>
    <r>
      <rPr>
        <sz val="16"/>
        <rFont val="方正仿宋_GBK"/>
        <charset val="134"/>
      </rPr>
      <t>人以上，提升群众的生活幸福感、获得感。</t>
    </r>
  </si>
  <si>
    <r>
      <rPr>
        <sz val="16"/>
        <rFont val="Times New Roman"/>
        <charset val="134"/>
      </rPr>
      <t>1.</t>
    </r>
    <r>
      <rPr>
        <sz val="16"/>
        <rFont val="方正仿宋_GBK"/>
        <charset val="134"/>
      </rPr>
      <t>群众参与：</t>
    </r>
    <r>
      <rPr>
        <sz val="16"/>
        <rFont val="Times New Roman"/>
        <charset val="134"/>
      </rPr>
      <t>30</t>
    </r>
    <r>
      <rPr>
        <sz val="16"/>
        <rFont val="方正仿宋_GBK"/>
        <charset val="134"/>
      </rPr>
      <t>人以上参与项目的选择、实施、监督和管理；</t>
    </r>
    <r>
      <rPr>
        <sz val="16"/>
        <rFont val="Times New Roman"/>
        <charset val="134"/>
      </rPr>
      <t xml:space="preserve">
2.</t>
    </r>
    <r>
      <rPr>
        <sz val="16"/>
        <rFont val="方正仿宋_GBK"/>
        <charset val="134"/>
      </rPr>
      <t>利益联结机制：项目建设过程中能吸纳就近务工人员约</t>
    </r>
    <r>
      <rPr>
        <sz val="16"/>
        <rFont val="Times New Roman"/>
        <charset val="134"/>
      </rPr>
      <t>10</t>
    </r>
    <r>
      <rPr>
        <sz val="16"/>
        <rFont val="方正仿宋_GBK"/>
        <charset val="134"/>
      </rPr>
      <t>名，实现人均增收</t>
    </r>
    <r>
      <rPr>
        <sz val="16"/>
        <rFont val="Times New Roman"/>
        <charset val="134"/>
      </rPr>
      <t>2500</t>
    </r>
    <r>
      <rPr>
        <sz val="16"/>
        <rFont val="方正仿宋_GBK"/>
        <charset val="134"/>
      </rPr>
      <t>元；建成之后提供就业岗位，同时能带动农户及困难群体就业增收，人均增收约</t>
    </r>
    <r>
      <rPr>
        <sz val="16"/>
        <rFont val="Times New Roman"/>
        <charset val="134"/>
      </rPr>
      <t>1500</t>
    </r>
    <r>
      <rPr>
        <sz val="16"/>
        <rFont val="方正仿宋_GBK"/>
        <charset val="134"/>
      </rPr>
      <t>元。</t>
    </r>
  </si>
  <si>
    <r>
      <rPr>
        <sz val="16"/>
        <rFont val="方正仿宋_GBK"/>
        <charset val="134"/>
      </rPr>
      <t>修建大木漆工坊</t>
    </r>
    <r>
      <rPr>
        <sz val="16"/>
        <rFont val="Times New Roman"/>
        <charset val="134"/>
      </rPr>
      <t>1</t>
    </r>
    <r>
      <rPr>
        <sz val="16"/>
        <rFont val="方正仿宋_GBK"/>
        <charset val="134"/>
      </rPr>
      <t>个，配置相关设施设备，吸纳农户及特殊困难群体就近务工就业，为农户和特殊困难群体及家庭增加就业机会，提高家庭收入</t>
    </r>
  </si>
  <si>
    <r>
      <rPr>
        <sz val="16"/>
        <rFont val="方正仿宋_GBK"/>
        <charset val="134"/>
      </rPr>
      <t>建设成本</t>
    </r>
    <r>
      <rPr>
        <sz val="16"/>
        <rFont val="Times New Roman"/>
        <charset val="134"/>
      </rPr>
      <t>50</t>
    </r>
    <r>
      <rPr>
        <sz val="16"/>
        <rFont val="方正仿宋_GBK"/>
        <charset val="134"/>
      </rPr>
      <t>万元</t>
    </r>
  </si>
  <si>
    <r>
      <rPr>
        <sz val="16"/>
        <rFont val="方正仿宋_GBK"/>
        <charset val="134"/>
      </rPr>
      <t>项目目建成后可吸纳就近务工人员约</t>
    </r>
    <r>
      <rPr>
        <sz val="16"/>
        <rFont val="Times New Roman"/>
        <charset val="134"/>
      </rPr>
      <t>20</t>
    </r>
    <r>
      <rPr>
        <sz val="16"/>
        <rFont val="方正仿宋_GBK"/>
        <charset val="134"/>
      </rPr>
      <t>名，能带动农户及困难群体就业增收，月人均增收约</t>
    </r>
    <r>
      <rPr>
        <sz val="16"/>
        <rFont val="Times New Roman"/>
        <charset val="134"/>
      </rPr>
      <t>1500</t>
    </r>
    <r>
      <rPr>
        <sz val="16"/>
        <rFont val="方正仿宋_GBK"/>
        <charset val="134"/>
      </rPr>
      <t>元。</t>
    </r>
  </si>
  <si>
    <r>
      <rPr>
        <sz val="16"/>
        <rFont val="方正仿宋_GBK"/>
        <charset val="134"/>
      </rPr>
      <t>受益群众可达</t>
    </r>
    <r>
      <rPr>
        <sz val="16"/>
        <rFont val="Times New Roman"/>
        <charset val="134"/>
      </rPr>
      <t>200</t>
    </r>
    <r>
      <rPr>
        <sz val="16"/>
        <rFont val="方正仿宋_GBK"/>
        <charset val="134"/>
      </rPr>
      <t>人以上</t>
    </r>
  </si>
  <si>
    <r>
      <rPr>
        <sz val="16"/>
        <rFont val="方正仿宋_GBK"/>
        <charset val="134"/>
      </rPr>
      <t>使用年限</t>
    </r>
    <r>
      <rPr>
        <sz val="16"/>
        <rFont val="Times New Roman"/>
        <charset val="134"/>
      </rPr>
      <t xml:space="preserve">
≥5</t>
    </r>
    <r>
      <rPr>
        <sz val="16"/>
        <rFont val="方正仿宋_GBK"/>
        <charset val="134"/>
      </rPr>
      <t>年</t>
    </r>
  </si>
  <si>
    <t>谢红</t>
  </si>
  <si>
    <r>
      <rPr>
        <sz val="16"/>
        <rFont val="方正仿宋_GBK"/>
        <charset val="134"/>
      </rPr>
      <t>城口县</t>
    </r>
    <r>
      <rPr>
        <sz val="16"/>
        <rFont val="Times New Roman"/>
        <charset val="134"/>
      </rPr>
      <t>2024</t>
    </r>
    <r>
      <rPr>
        <sz val="16"/>
        <rFont val="方正仿宋_GBK"/>
        <charset val="134"/>
      </rPr>
      <t>年双河乡大木漆工坊建设项目</t>
    </r>
  </si>
  <si>
    <r>
      <rPr>
        <sz val="16"/>
        <rFont val="方正仿宋_GBK"/>
        <charset val="134"/>
      </rPr>
      <t>在双河乡修建大木漆工坊</t>
    </r>
    <r>
      <rPr>
        <sz val="16"/>
        <rFont val="Times New Roman"/>
        <charset val="134"/>
      </rPr>
      <t>1</t>
    </r>
    <r>
      <rPr>
        <sz val="16"/>
        <rFont val="方正仿宋_GBK"/>
        <charset val="134"/>
      </rPr>
      <t>个等</t>
    </r>
  </si>
  <si>
    <r>
      <rPr>
        <sz val="16"/>
        <rFont val="方正仿宋_GBK"/>
        <charset val="134"/>
      </rPr>
      <t>通过修建大木漆工坊，吸纳农户及特殊困难群体就近务工就业，为农户和特殊困难群体及家庭增加就业机会，提高家庭收入，受益群众可达</t>
    </r>
    <r>
      <rPr>
        <sz val="16"/>
        <rFont val="Times New Roman"/>
        <charset val="134"/>
      </rPr>
      <t>50</t>
    </r>
    <r>
      <rPr>
        <sz val="16"/>
        <rFont val="方正仿宋_GBK"/>
        <charset val="134"/>
      </rPr>
      <t>人以上，提升群众的生活幸福感、获得感。</t>
    </r>
  </si>
  <si>
    <r>
      <rPr>
        <sz val="16"/>
        <rFont val="方正仿宋_GBK"/>
        <charset val="134"/>
      </rPr>
      <t>城口县</t>
    </r>
    <r>
      <rPr>
        <sz val="16"/>
        <rFont val="Times New Roman"/>
        <charset val="134"/>
      </rPr>
      <t>2024</t>
    </r>
    <r>
      <rPr>
        <sz val="16"/>
        <rFont val="方正仿宋_GBK"/>
        <charset val="134"/>
      </rPr>
      <t>年河鱼乡畜牧村大木漆工坊建设项目</t>
    </r>
  </si>
  <si>
    <r>
      <rPr>
        <sz val="16"/>
        <rFont val="方正仿宋_GBK"/>
        <charset val="134"/>
      </rPr>
      <t>在畜牧村新建大木漆工坊</t>
    </r>
    <r>
      <rPr>
        <sz val="16"/>
        <rFont val="Times New Roman"/>
        <charset val="134"/>
      </rPr>
      <t>1</t>
    </r>
    <r>
      <rPr>
        <sz val="16"/>
        <rFont val="方正仿宋_GBK"/>
        <charset val="134"/>
      </rPr>
      <t>座等</t>
    </r>
  </si>
  <si>
    <t>河鱼乡畜牧村</t>
  </si>
  <si>
    <r>
      <rPr>
        <sz val="16"/>
        <rFont val="方正仿宋_GBK"/>
        <charset val="134"/>
      </rPr>
      <t>通过新建大木漆工坊，将有效推进一二三产融合发展，带动畜牧村群众大木漆产业收入约</t>
    </r>
    <r>
      <rPr>
        <sz val="16"/>
        <rFont val="Times New Roman"/>
        <charset val="134"/>
      </rPr>
      <t>1</t>
    </r>
    <r>
      <rPr>
        <sz val="16"/>
        <rFont val="方正仿宋_GBK"/>
        <charset val="134"/>
      </rPr>
      <t>万元</t>
    </r>
    <r>
      <rPr>
        <sz val="16"/>
        <rFont val="Times New Roman"/>
        <charset val="134"/>
      </rPr>
      <t>/</t>
    </r>
    <r>
      <rPr>
        <sz val="16"/>
        <rFont val="方正仿宋_GBK"/>
        <charset val="134"/>
      </rPr>
      <t>年</t>
    </r>
    <r>
      <rPr>
        <sz val="16"/>
        <rFont val="Times New Roman"/>
        <charset val="134"/>
      </rPr>
      <t>.</t>
    </r>
  </si>
  <si>
    <r>
      <rPr>
        <sz val="16"/>
        <rFont val="方正仿宋_GBK"/>
        <charset val="134"/>
      </rPr>
      <t>一、群众参与</t>
    </r>
    <r>
      <rPr>
        <sz val="16"/>
        <rFont val="Times New Roman"/>
        <charset val="134"/>
      </rPr>
      <t>:5</t>
    </r>
    <r>
      <rPr>
        <sz val="16"/>
        <rFont val="方正仿宋_GBK"/>
        <charset val="134"/>
      </rPr>
      <t>人参与前期项目确定会议、决议，</t>
    </r>
    <r>
      <rPr>
        <sz val="16"/>
        <rFont val="Times New Roman"/>
        <charset val="134"/>
      </rPr>
      <t>15</t>
    </r>
    <r>
      <rPr>
        <sz val="16"/>
        <rFont val="方正仿宋_GBK"/>
        <charset val="134"/>
      </rPr>
      <t>余人参与入库项目的选择，</t>
    </r>
    <r>
      <rPr>
        <sz val="16"/>
        <rFont val="Times New Roman"/>
        <charset val="134"/>
      </rPr>
      <t>2</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二、利益联结机制：带动畜牧村群众大木漆产业收入约</t>
    </r>
    <r>
      <rPr>
        <sz val="16"/>
        <rFont val="Times New Roman"/>
        <charset val="134"/>
      </rPr>
      <t>1</t>
    </r>
    <r>
      <rPr>
        <sz val="16"/>
        <rFont val="方正仿宋_GBK"/>
        <charset val="134"/>
      </rPr>
      <t>万元</t>
    </r>
    <r>
      <rPr>
        <sz val="16"/>
        <rFont val="Times New Roman"/>
        <charset val="134"/>
      </rPr>
      <t>/</t>
    </r>
    <r>
      <rPr>
        <sz val="16"/>
        <rFont val="方正仿宋_GBK"/>
        <charset val="134"/>
      </rPr>
      <t>年</t>
    </r>
    <r>
      <rPr>
        <sz val="16"/>
        <rFont val="Times New Roman"/>
        <charset val="134"/>
      </rPr>
      <t>.</t>
    </r>
  </si>
  <si>
    <t>完成工坊及配套设施建设。</t>
  </si>
  <si>
    <r>
      <rPr>
        <sz val="16"/>
        <rFont val="方正仿宋_GBK"/>
        <charset val="134"/>
      </rPr>
      <t>工坊</t>
    </r>
    <r>
      <rPr>
        <sz val="16"/>
        <rFont val="Times New Roman"/>
        <charset val="134"/>
      </rPr>
      <t>1</t>
    </r>
    <r>
      <rPr>
        <sz val="16"/>
        <rFont val="方正仿宋_GBK"/>
        <charset val="134"/>
      </rPr>
      <t>座</t>
    </r>
  </si>
  <si>
    <r>
      <rPr>
        <sz val="16"/>
        <rFont val="方正仿宋_GBK"/>
        <charset val="134"/>
      </rPr>
      <t>项目总投资</t>
    </r>
    <r>
      <rPr>
        <sz val="16"/>
        <rFont val="Times New Roman"/>
        <charset val="134"/>
      </rPr>
      <t>≤50</t>
    </r>
    <r>
      <rPr>
        <sz val="16"/>
        <rFont val="方正仿宋_GBK"/>
        <charset val="134"/>
      </rPr>
      <t>万</t>
    </r>
  </si>
  <si>
    <r>
      <rPr>
        <sz val="16"/>
        <rFont val="方正仿宋_GBK"/>
        <charset val="134"/>
      </rPr>
      <t>增加群众大木漆产业收入</t>
    </r>
    <r>
      <rPr>
        <sz val="16"/>
        <rFont val="Times New Roman"/>
        <charset val="134"/>
      </rPr>
      <t>≥1</t>
    </r>
    <r>
      <rPr>
        <sz val="16"/>
        <rFont val="方正仿宋_GBK"/>
        <charset val="134"/>
      </rPr>
      <t>万元</t>
    </r>
    <r>
      <rPr>
        <sz val="16"/>
        <rFont val="Times New Roman"/>
        <charset val="134"/>
      </rPr>
      <t>/</t>
    </r>
    <r>
      <rPr>
        <sz val="16"/>
        <rFont val="方正仿宋_GBK"/>
        <charset val="134"/>
      </rPr>
      <t>年</t>
    </r>
    <r>
      <rPr>
        <sz val="16"/>
        <rFont val="Times New Roman"/>
        <charset val="134"/>
      </rPr>
      <t>.</t>
    </r>
  </si>
  <si>
    <r>
      <rPr>
        <sz val="16"/>
        <rFont val="方正仿宋_GBK"/>
        <charset val="134"/>
      </rPr>
      <t>受益脱贫人口约</t>
    </r>
    <r>
      <rPr>
        <sz val="16"/>
        <rFont val="Times New Roman"/>
        <charset val="134"/>
      </rPr>
      <t>20</t>
    </r>
    <r>
      <rPr>
        <sz val="16"/>
        <rFont val="方正仿宋_GBK"/>
        <charset val="134"/>
      </rPr>
      <t>余人</t>
    </r>
  </si>
  <si>
    <r>
      <rPr>
        <sz val="16"/>
        <rFont val="方正仿宋_GBK"/>
        <charset val="134"/>
      </rPr>
      <t>城口县</t>
    </r>
    <r>
      <rPr>
        <sz val="16"/>
        <rFont val="Times New Roman"/>
        <charset val="134"/>
      </rPr>
      <t>2024</t>
    </r>
    <r>
      <rPr>
        <sz val="16"/>
        <rFont val="方正仿宋_GBK"/>
        <charset val="134"/>
      </rPr>
      <t>年河鱼乡平溪村大木漆工坊建设项目</t>
    </r>
  </si>
  <si>
    <r>
      <rPr>
        <sz val="16"/>
        <rFont val="方正仿宋_GBK"/>
        <charset val="134"/>
      </rPr>
      <t>在平溪村新建大木漆工坊</t>
    </r>
    <r>
      <rPr>
        <sz val="16"/>
        <rFont val="Times New Roman"/>
        <charset val="134"/>
      </rPr>
      <t>1</t>
    </r>
    <r>
      <rPr>
        <sz val="16"/>
        <rFont val="方正仿宋_GBK"/>
        <charset val="134"/>
      </rPr>
      <t>个等</t>
    </r>
  </si>
  <si>
    <t>河鱼乡平溪村</t>
  </si>
  <si>
    <r>
      <rPr>
        <sz val="16"/>
        <rFont val="方正仿宋_GBK"/>
        <charset val="134"/>
      </rPr>
      <t>通过新建大木漆工坊，将有效推进一二三产融合发展，带动平溪村群众大木漆产业收入约</t>
    </r>
    <r>
      <rPr>
        <sz val="16"/>
        <rFont val="Times New Roman"/>
        <charset val="134"/>
      </rPr>
      <t>1</t>
    </r>
    <r>
      <rPr>
        <sz val="16"/>
        <rFont val="方正仿宋_GBK"/>
        <charset val="134"/>
      </rPr>
      <t>万元</t>
    </r>
    <r>
      <rPr>
        <sz val="16"/>
        <rFont val="Times New Roman"/>
        <charset val="134"/>
      </rPr>
      <t>/</t>
    </r>
    <r>
      <rPr>
        <sz val="16"/>
        <rFont val="方正仿宋_GBK"/>
        <charset val="134"/>
      </rPr>
      <t>年</t>
    </r>
    <r>
      <rPr>
        <sz val="16"/>
        <rFont val="Times New Roman"/>
        <charset val="134"/>
      </rPr>
      <t>.</t>
    </r>
  </si>
  <si>
    <r>
      <rPr>
        <sz val="16"/>
        <rFont val="方正仿宋_GBK"/>
        <charset val="134"/>
      </rPr>
      <t>一、群众参与</t>
    </r>
    <r>
      <rPr>
        <sz val="16"/>
        <rFont val="Times New Roman"/>
        <charset val="134"/>
      </rPr>
      <t>:5</t>
    </r>
    <r>
      <rPr>
        <sz val="16"/>
        <rFont val="方正仿宋_GBK"/>
        <charset val="134"/>
      </rPr>
      <t>人参与前期项目确定会议、决议，</t>
    </r>
    <r>
      <rPr>
        <sz val="16"/>
        <rFont val="Times New Roman"/>
        <charset val="134"/>
      </rPr>
      <t>15</t>
    </r>
    <r>
      <rPr>
        <sz val="16"/>
        <rFont val="方正仿宋_GBK"/>
        <charset val="134"/>
      </rPr>
      <t>余人参与入库项目的选择，</t>
    </r>
    <r>
      <rPr>
        <sz val="16"/>
        <rFont val="Times New Roman"/>
        <charset val="134"/>
      </rPr>
      <t>2</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二、利益联结机制：带动平溪村群众大木漆产业收入约</t>
    </r>
    <r>
      <rPr>
        <sz val="16"/>
        <rFont val="Times New Roman"/>
        <charset val="134"/>
      </rPr>
      <t>1</t>
    </r>
    <r>
      <rPr>
        <sz val="16"/>
        <rFont val="方正仿宋_GBK"/>
        <charset val="134"/>
      </rPr>
      <t>万元</t>
    </r>
    <r>
      <rPr>
        <sz val="16"/>
        <rFont val="Times New Roman"/>
        <charset val="134"/>
      </rPr>
      <t>/</t>
    </r>
    <r>
      <rPr>
        <sz val="16"/>
        <rFont val="方正仿宋_GBK"/>
        <charset val="134"/>
      </rPr>
      <t>年</t>
    </r>
    <r>
      <rPr>
        <sz val="16"/>
        <rFont val="Times New Roman"/>
        <charset val="134"/>
      </rPr>
      <t>.</t>
    </r>
  </si>
  <si>
    <r>
      <rPr>
        <sz val="16"/>
        <rFont val="方正仿宋_GBK"/>
        <charset val="134"/>
      </rPr>
      <t>工坊</t>
    </r>
    <r>
      <rPr>
        <sz val="16"/>
        <rFont val="Times New Roman"/>
        <charset val="134"/>
      </rPr>
      <t>1</t>
    </r>
    <r>
      <rPr>
        <sz val="16"/>
        <rFont val="方正仿宋_GBK"/>
        <charset val="134"/>
      </rPr>
      <t>个</t>
    </r>
  </si>
  <si>
    <r>
      <rPr>
        <sz val="16"/>
        <rFont val="方正仿宋_GBK"/>
        <charset val="134"/>
      </rPr>
      <t>受益脱贫人口约</t>
    </r>
    <r>
      <rPr>
        <sz val="16"/>
        <rFont val="Times New Roman"/>
        <charset val="134"/>
      </rPr>
      <t>34</t>
    </r>
    <r>
      <rPr>
        <sz val="16"/>
        <rFont val="方正仿宋_GBK"/>
        <charset val="134"/>
      </rPr>
      <t>余人</t>
    </r>
  </si>
  <si>
    <r>
      <rPr>
        <sz val="16"/>
        <rFont val="方正仿宋_GBK"/>
        <charset val="134"/>
      </rPr>
      <t>约</t>
    </r>
    <r>
      <rPr>
        <sz val="16"/>
        <rFont val="Times New Roman"/>
        <charset val="134"/>
      </rPr>
      <t>140</t>
    </r>
    <r>
      <rPr>
        <sz val="16"/>
        <rFont val="方正仿宋_GBK"/>
        <charset val="134"/>
      </rPr>
      <t>余人</t>
    </r>
  </si>
  <si>
    <r>
      <rPr>
        <sz val="16"/>
        <rFont val="方正仿宋_GBK"/>
        <charset val="134"/>
      </rPr>
      <t>约</t>
    </r>
    <r>
      <rPr>
        <sz val="16"/>
        <rFont val="Times New Roman"/>
        <charset val="134"/>
      </rPr>
      <t>30</t>
    </r>
    <r>
      <rPr>
        <sz val="16"/>
        <rFont val="方正仿宋_GBK"/>
        <charset val="134"/>
      </rPr>
      <t>余人</t>
    </r>
  </si>
  <si>
    <r>
      <rPr>
        <sz val="16"/>
        <rFont val="方正仿宋_GBK"/>
        <charset val="134"/>
      </rPr>
      <t>城口县</t>
    </r>
    <r>
      <rPr>
        <sz val="16"/>
        <rFont val="Times New Roman"/>
        <charset val="134"/>
      </rPr>
      <t>2024</t>
    </r>
    <r>
      <rPr>
        <sz val="16"/>
        <rFont val="方正仿宋_GBK"/>
        <charset val="134"/>
      </rPr>
      <t>年修齐镇白果村大木漆示范基地建设项目</t>
    </r>
  </si>
  <si>
    <r>
      <rPr>
        <sz val="16"/>
        <rFont val="方正仿宋_GBK"/>
        <charset val="134"/>
      </rPr>
      <t>依托白果村产业链综合体项目，打造大木漆工坊</t>
    </r>
    <r>
      <rPr>
        <sz val="16"/>
        <rFont val="Times New Roman"/>
        <charset val="134"/>
      </rPr>
      <t>1</t>
    </r>
    <r>
      <rPr>
        <sz val="16"/>
        <rFont val="方正仿宋_GBK"/>
        <charset val="134"/>
      </rPr>
      <t>个等。</t>
    </r>
  </si>
  <si>
    <t>白果村</t>
  </si>
  <si>
    <t>通过项目实施，持续推进大木漆产业发展，丰富产业类型，提高群众收入。</t>
  </si>
  <si>
    <r>
      <rPr>
        <sz val="16"/>
        <rFont val="方正仿宋_GBK"/>
        <charset val="134"/>
      </rPr>
      <t>一、群众参与</t>
    </r>
    <r>
      <rPr>
        <sz val="16"/>
        <rFont val="Times New Roman"/>
        <charset val="134"/>
      </rPr>
      <t>:20</t>
    </r>
    <r>
      <rPr>
        <sz val="16"/>
        <rFont val="方正仿宋_GBK"/>
        <charset val="134"/>
      </rPr>
      <t>人参与前期项目确定会议、决议</t>
    </r>
    <r>
      <rPr>
        <sz val="16"/>
        <rFont val="Times New Roman"/>
        <charset val="134"/>
      </rPr>
      <t>20</t>
    </r>
    <r>
      <rPr>
        <sz val="16"/>
        <rFont val="方正仿宋_GBK"/>
        <charset val="134"/>
      </rPr>
      <t>人参与入库项目的选择，</t>
    </r>
    <r>
      <rPr>
        <sz val="16"/>
        <rFont val="Times New Roman"/>
        <charset val="134"/>
      </rPr>
      <t>4</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t>
    </r>
    <r>
      <rPr>
        <sz val="16"/>
        <rFont val="方正仿宋_GBK"/>
        <charset val="134"/>
      </rPr>
      <t>可以提供就业岗位</t>
    </r>
    <r>
      <rPr>
        <sz val="16"/>
        <rFont val="Times New Roman"/>
        <charset val="134"/>
      </rPr>
      <t>5</t>
    </r>
    <r>
      <rPr>
        <sz val="16"/>
        <rFont val="方正仿宋_GBK"/>
        <charset val="134"/>
      </rPr>
      <t>个，增加工资向收入</t>
    </r>
    <r>
      <rPr>
        <sz val="16"/>
        <rFont val="Times New Roman"/>
        <charset val="134"/>
      </rPr>
      <t>5000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t>
    </r>
  </si>
  <si>
    <r>
      <rPr>
        <sz val="16"/>
        <rFont val="方正仿宋_GBK"/>
        <charset val="134"/>
      </rPr>
      <t>新建大木漆示范基地相关基础设施，打造大木漆工坊</t>
    </r>
    <r>
      <rPr>
        <sz val="16"/>
        <rFont val="Times New Roman"/>
        <charset val="134"/>
      </rPr>
      <t>1</t>
    </r>
    <r>
      <rPr>
        <sz val="16"/>
        <rFont val="方正仿宋_GBK"/>
        <charset val="134"/>
      </rPr>
      <t>个。</t>
    </r>
  </si>
  <si>
    <r>
      <rPr>
        <sz val="16"/>
        <rFont val="方正仿宋_GBK"/>
        <charset val="134"/>
      </rPr>
      <t>项目竣工验收合格</t>
    </r>
    <r>
      <rPr>
        <sz val="16"/>
        <rFont val="Times New Roman"/>
        <charset val="134"/>
      </rPr>
      <t>100</t>
    </r>
    <r>
      <rPr>
        <sz val="16"/>
        <rFont val="方正仿宋_GBK"/>
        <charset val="134"/>
      </rPr>
      <t>％</t>
    </r>
  </si>
  <si>
    <r>
      <rPr>
        <sz val="16"/>
        <rFont val="方正仿宋_GBK"/>
        <charset val="134"/>
      </rPr>
      <t>项目完工及时率</t>
    </r>
    <r>
      <rPr>
        <sz val="16"/>
        <rFont val="Times New Roman"/>
        <charset val="134"/>
      </rPr>
      <t>100</t>
    </r>
    <r>
      <rPr>
        <sz val="16"/>
        <rFont val="方正仿宋_GBK"/>
        <charset val="134"/>
      </rPr>
      <t>％</t>
    </r>
  </si>
  <si>
    <t>周边群众可参与务工，增加收入</t>
  </si>
  <si>
    <r>
      <rPr>
        <sz val="16"/>
        <rFont val="方正仿宋_GBK"/>
        <charset val="134"/>
      </rPr>
      <t>受益农户</t>
    </r>
    <r>
      <rPr>
        <sz val="16"/>
        <rFont val="Times New Roman"/>
        <charset val="134"/>
      </rPr>
      <t>400</t>
    </r>
    <r>
      <rPr>
        <sz val="16"/>
        <rFont val="方正仿宋_GBK"/>
        <charset val="134"/>
      </rPr>
      <t>余户</t>
    </r>
  </si>
  <si>
    <r>
      <rPr>
        <sz val="16"/>
        <rFont val="Times New Roman"/>
        <charset val="134"/>
      </rPr>
      <t>404</t>
    </r>
    <r>
      <rPr>
        <sz val="16"/>
        <rFont val="方正仿宋_GBK"/>
        <charset val="134"/>
      </rPr>
      <t>户</t>
    </r>
    <r>
      <rPr>
        <sz val="16"/>
        <rFont val="Times New Roman"/>
        <charset val="134"/>
      </rPr>
      <t>1545</t>
    </r>
    <r>
      <rPr>
        <sz val="16"/>
        <rFont val="方正仿宋_GBK"/>
        <charset val="134"/>
      </rPr>
      <t>人</t>
    </r>
  </si>
  <si>
    <r>
      <rPr>
        <sz val="16"/>
        <rFont val="Times New Roman"/>
        <charset val="134"/>
      </rPr>
      <t>71</t>
    </r>
    <r>
      <rPr>
        <sz val="16"/>
        <rFont val="方正仿宋_GBK"/>
        <charset val="134"/>
      </rPr>
      <t>户</t>
    </r>
    <r>
      <rPr>
        <sz val="16"/>
        <rFont val="Times New Roman"/>
        <charset val="134"/>
      </rPr>
      <t>355</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</si>
  <si>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年东安镇兴隆村大木漆工坊建设项目</t>
    </r>
  </si>
  <si>
    <r>
      <rPr>
        <sz val="16"/>
        <rFont val="方正仿宋_GBK"/>
        <charset val="134"/>
      </rPr>
      <t>建设漆艺工坊</t>
    </r>
    <r>
      <rPr>
        <sz val="16"/>
        <rFont val="Times New Roman"/>
        <charset val="134"/>
      </rPr>
      <t>1</t>
    </r>
    <r>
      <rPr>
        <sz val="16"/>
        <rFont val="方正仿宋_GBK"/>
        <charset val="134"/>
      </rPr>
      <t>处等</t>
    </r>
  </si>
  <si>
    <r>
      <rPr>
        <sz val="16"/>
        <rFont val="方正仿宋_GBK"/>
        <charset val="134"/>
      </rPr>
      <t>兴隆村</t>
    </r>
    <r>
      <rPr>
        <sz val="16"/>
        <rFont val="Times New Roman"/>
        <charset val="134"/>
      </rPr>
      <t>6,7,
8,9</t>
    </r>
    <r>
      <rPr>
        <sz val="16"/>
        <rFont val="方正仿宋_GBK"/>
        <charset val="134"/>
      </rPr>
      <t>社</t>
    </r>
  </si>
  <si>
    <t>通过建设漆树培育基地，利用各种培育方法培育漆树，起到示范带头作用，增长群众产业发展积极性和收入</t>
  </si>
  <si>
    <r>
      <rPr>
        <sz val="16"/>
        <rFont val="Times New Roman"/>
        <charset val="134"/>
      </rPr>
      <t>1.</t>
    </r>
    <r>
      <rPr>
        <sz val="16"/>
        <rFont val="方正仿宋_GBK"/>
        <charset val="134"/>
      </rPr>
      <t>直接参与生产，</t>
    </r>
    <r>
      <rPr>
        <sz val="16"/>
        <rFont val="Times New Roman"/>
        <charset val="134"/>
      </rPr>
      <t>2.</t>
    </r>
    <r>
      <rPr>
        <sz val="16"/>
        <rFont val="方正仿宋_GBK"/>
        <charset val="134"/>
      </rPr>
      <t>出售相关产品，</t>
    </r>
    <r>
      <rPr>
        <sz val="16"/>
        <rFont val="Times New Roman"/>
        <charset val="134"/>
      </rPr>
      <t>3.</t>
    </r>
    <r>
      <rPr>
        <sz val="16"/>
        <rFont val="方正仿宋_GBK"/>
        <charset val="134"/>
      </rPr>
      <t>参与利益分红，</t>
    </r>
  </si>
  <si>
    <r>
      <rPr>
        <sz val="16"/>
        <rFont val="Times New Roman"/>
        <charset val="134"/>
      </rPr>
      <t xml:space="preserve">
</t>
    </r>
    <r>
      <rPr>
        <sz val="16"/>
        <rFont val="方正仿宋_GBK"/>
        <charset val="134"/>
      </rPr>
      <t>建设漆艺工坊</t>
    </r>
    <r>
      <rPr>
        <sz val="16"/>
        <rFont val="Times New Roman"/>
        <charset val="134"/>
      </rPr>
      <t>1</t>
    </r>
    <r>
      <rPr>
        <sz val="16"/>
        <rFont val="方正仿宋_GBK"/>
        <charset val="134"/>
      </rPr>
      <t>个，</t>
    </r>
    <r>
      <rPr>
        <sz val="16"/>
        <rFont val="Times New Roman"/>
        <charset val="134"/>
      </rPr>
      <t xml:space="preserve">
</t>
    </r>
  </si>
  <si>
    <r>
      <rPr>
        <sz val="16"/>
        <rFont val="方正仿宋_GBK"/>
        <charset val="134"/>
      </rPr>
      <t>漆艺工坊</t>
    </r>
    <r>
      <rPr>
        <sz val="16"/>
        <rFont val="Times New Roman"/>
        <charset val="134"/>
      </rPr>
      <t>1</t>
    </r>
    <r>
      <rPr>
        <sz val="16"/>
        <rFont val="方正仿宋_GBK"/>
        <charset val="134"/>
      </rPr>
      <t>个</t>
    </r>
  </si>
  <si>
    <r>
      <rPr>
        <sz val="16"/>
        <rFont val="方正仿宋_GBK"/>
        <charset val="134"/>
      </rPr>
      <t>年收入</t>
    </r>
    <r>
      <rPr>
        <sz val="16"/>
        <rFont val="Times New Roman"/>
        <charset val="134"/>
      </rPr>
      <t xml:space="preserve">100
</t>
    </r>
    <r>
      <rPr>
        <sz val="16"/>
        <rFont val="方正仿宋_GBK"/>
        <charset val="134"/>
      </rPr>
      <t>万元以上</t>
    </r>
  </si>
  <si>
    <r>
      <rPr>
        <sz val="16"/>
        <rFont val="方正仿宋_GBK"/>
        <charset val="134"/>
      </rPr>
      <t>解决</t>
    </r>
    <r>
      <rPr>
        <sz val="16"/>
        <rFont val="Times New Roman"/>
        <charset val="134"/>
      </rPr>
      <t>40</t>
    </r>
    <r>
      <rPr>
        <sz val="16"/>
        <rFont val="方正仿宋_GBK"/>
        <charset val="134"/>
      </rPr>
      <t>户</t>
    </r>
    <r>
      <rPr>
        <sz val="16"/>
        <rFont val="Times New Roman"/>
        <charset val="134"/>
      </rPr>
      <t xml:space="preserve">
</t>
    </r>
    <r>
      <rPr>
        <sz val="16"/>
        <rFont val="方正仿宋_GBK"/>
        <charset val="134"/>
      </rPr>
      <t>村民就业</t>
    </r>
    <r>
      <rPr>
        <sz val="16"/>
        <rFont val="Times New Roman"/>
        <charset val="134"/>
      </rPr>
      <t xml:space="preserve">
</t>
    </r>
    <r>
      <rPr>
        <sz val="16"/>
        <rFont val="方正仿宋_GBK"/>
        <charset val="134"/>
      </rPr>
      <t>问题</t>
    </r>
  </si>
  <si>
    <r>
      <rPr>
        <sz val="16"/>
        <rFont val="Times New Roman"/>
        <charset val="134"/>
      </rPr>
      <t>1.</t>
    </r>
    <r>
      <rPr>
        <sz val="16"/>
        <rFont val="方正仿宋_GBK"/>
        <charset val="134"/>
      </rPr>
      <t>每年可</t>
    </r>
    <r>
      <rPr>
        <sz val="16"/>
        <rFont val="Times New Roman"/>
        <charset val="134"/>
      </rPr>
      <t xml:space="preserve">
</t>
    </r>
    <r>
      <rPr>
        <sz val="16"/>
        <rFont val="方正仿宋_GBK"/>
        <charset val="134"/>
      </rPr>
      <t>生产优质</t>
    </r>
    <r>
      <rPr>
        <sz val="16"/>
        <rFont val="Times New Roman"/>
        <charset val="134"/>
      </rPr>
      <t xml:space="preserve">
</t>
    </r>
    <r>
      <rPr>
        <sz val="16"/>
        <rFont val="方正仿宋_GBK"/>
        <charset val="134"/>
      </rPr>
      <t>大木漆</t>
    </r>
  </si>
  <si>
    <r>
      <rPr>
        <sz val="16"/>
        <rFont val="Times New Roman"/>
        <charset val="134"/>
      </rPr>
      <t>1200</t>
    </r>
    <r>
      <rPr>
        <sz val="16"/>
        <rFont val="方正仿宋_GBK"/>
        <charset val="134"/>
      </rPr>
      <t>人</t>
    </r>
  </si>
  <si>
    <r>
      <rPr>
        <sz val="16"/>
        <rFont val="方正仿宋_GBK"/>
        <charset val="134"/>
      </rPr>
      <t>脱贫户：</t>
    </r>
    <r>
      <rPr>
        <sz val="16"/>
        <rFont val="Times New Roman"/>
        <charset val="134"/>
      </rPr>
      <t xml:space="preserve">
88</t>
    </r>
    <r>
      <rPr>
        <sz val="16"/>
        <rFont val="方正仿宋_GBK"/>
        <charset val="134"/>
      </rPr>
      <t>户</t>
    </r>
    <r>
      <rPr>
        <sz val="16"/>
        <rFont val="Times New Roman"/>
        <charset val="134"/>
      </rPr>
      <t>330</t>
    </r>
    <r>
      <rPr>
        <sz val="16"/>
        <rFont val="方正仿宋_GBK"/>
        <charset val="134"/>
      </rPr>
      <t>人</t>
    </r>
    <r>
      <rPr>
        <sz val="16"/>
        <rFont val="Times New Roman"/>
        <charset val="134"/>
      </rPr>
      <t xml:space="preserve">
</t>
    </r>
    <r>
      <rPr>
        <sz val="16"/>
        <rFont val="方正仿宋_GBK"/>
        <charset val="134"/>
      </rPr>
      <t>监测户；</t>
    </r>
    <r>
      <rPr>
        <sz val="16"/>
        <rFont val="Times New Roman"/>
        <charset val="134"/>
      </rPr>
      <t xml:space="preserve">
4</t>
    </r>
    <r>
      <rPr>
        <sz val="16"/>
        <rFont val="方正仿宋_GBK"/>
        <charset val="134"/>
      </rPr>
      <t>户</t>
    </r>
  </si>
  <si>
    <r>
      <rPr>
        <sz val="16"/>
        <rFont val="方正仿宋_GBK"/>
        <charset val="134"/>
      </rPr>
      <t>按每年纯利润的百分之</t>
    </r>
    <r>
      <rPr>
        <sz val="16"/>
        <rFont val="Times New Roman"/>
        <charset val="134"/>
      </rPr>
      <t>30</t>
    </r>
    <r>
      <rPr>
        <sz val="16"/>
        <rFont val="方正仿宋_GBK"/>
        <charset val="134"/>
      </rPr>
      <t>留给村民分红</t>
    </r>
  </si>
  <si>
    <t>程依东</t>
  </si>
  <si>
    <r>
      <rPr>
        <sz val="16"/>
        <rFont val="方正仿宋_GBK"/>
        <charset val="134"/>
      </rPr>
      <t>城口县</t>
    </r>
    <r>
      <rPr>
        <sz val="16"/>
        <rFont val="Times New Roman"/>
        <charset val="134"/>
      </rPr>
      <t>2024</t>
    </r>
    <r>
      <rPr>
        <sz val="16"/>
        <rFont val="方正仿宋_GBK"/>
        <charset val="134"/>
      </rPr>
      <t>年东安镇兴隆村大木漆低效林改造项目</t>
    </r>
  </si>
  <si>
    <r>
      <rPr>
        <sz val="16"/>
        <rFont val="方正仿宋_GBK"/>
        <charset val="134"/>
      </rPr>
      <t>低效林改造大木漆</t>
    </r>
    <r>
      <rPr>
        <sz val="16"/>
        <rFont val="Times New Roman"/>
        <charset val="134"/>
      </rPr>
      <t>1000</t>
    </r>
    <r>
      <rPr>
        <sz val="16"/>
        <rFont val="方正仿宋_GBK"/>
        <charset val="134"/>
      </rPr>
      <t>亩</t>
    </r>
  </si>
  <si>
    <t>通过合理方法对漆树进行抚育，增加现有漆树生漆产量，带动群众增收</t>
  </si>
  <si>
    <r>
      <rPr>
        <sz val="16"/>
        <rFont val="Times New Roman"/>
        <charset val="134"/>
      </rPr>
      <t>1.</t>
    </r>
    <r>
      <rPr>
        <sz val="16"/>
        <rFont val="方正仿宋_GBK"/>
        <charset val="134"/>
      </rPr>
      <t>直接参与生产；</t>
    </r>
    <r>
      <rPr>
        <sz val="16"/>
        <rFont val="Times New Roman"/>
        <charset val="134"/>
      </rPr>
      <t>2.</t>
    </r>
    <r>
      <rPr>
        <sz val="16"/>
        <rFont val="方正仿宋_GBK"/>
        <charset val="134"/>
      </rPr>
      <t>通过改造后的漆树林采漆增收。</t>
    </r>
  </si>
  <si>
    <r>
      <rPr>
        <sz val="16"/>
        <rFont val="方正仿宋_GBK"/>
        <charset val="134"/>
      </rPr>
      <t>培育漆树基地</t>
    </r>
    <r>
      <rPr>
        <sz val="16"/>
        <rFont val="Times New Roman"/>
        <charset val="134"/>
      </rPr>
      <t>1000</t>
    </r>
    <r>
      <rPr>
        <sz val="16"/>
        <rFont val="方正仿宋_GBK"/>
        <charset val="134"/>
      </rPr>
      <t>亩</t>
    </r>
  </si>
  <si>
    <r>
      <rPr>
        <sz val="16"/>
        <rFont val="方正仿宋_GBK"/>
        <charset val="134"/>
      </rPr>
      <t>培育漆树</t>
    </r>
    <r>
      <rPr>
        <sz val="16"/>
        <rFont val="Times New Roman"/>
        <charset val="134"/>
      </rPr>
      <t xml:space="preserve">1000
</t>
    </r>
    <r>
      <rPr>
        <sz val="16"/>
        <rFont val="方正仿宋_GBK"/>
        <charset val="134"/>
      </rPr>
      <t>亩</t>
    </r>
  </si>
  <si>
    <r>
      <rPr>
        <sz val="16"/>
        <rFont val="方正仿宋_GBK"/>
        <charset val="134"/>
      </rPr>
      <t>受益总人数</t>
    </r>
    <r>
      <rPr>
        <sz val="16"/>
        <rFont val="Times New Roman"/>
        <charset val="134"/>
      </rPr>
      <t>1200</t>
    </r>
    <r>
      <rPr>
        <sz val="16"/>
        <rFont val="方正仿宋_GBK"/>
        <charset val="134"/>
      </rPr>
      <t>人</t>
    </r>
  </si>
  <si>
    <r>
      <rPr>
        <sz val="16"/>
        <rFont val="Times New Roman"/>
        <charset val="134"/>
      </rPr>
      <t>1.</t>
    </r>
    <r>
      <rPr>
        <sz val="16"/>
        <rFont val="方正仿宋_GBK"/>
        <charset val="134"/>
      </rPr>
      <t>对以前</t>
    </r>
    <r>
      <rPr>
        <sz val="16"/>
        <rFont val="Times New Roman"/>
        <charset val="134"/>
      </rPr>
      <t xml:space="preserve">
</t>
    </r>
    <r>
      <rPr>
        <sz val="16"/>
        <rFont val="方正仿宋_GBK"/>
        <charset val="134"/>
      </rPr>
      <t>的采漆的</t>
    </r>
    <r>
      <rPr>
        <sz val="16"/>
        <rFont val="Times New Roman"/>
        <charset val="134"/>
      </rPr>
      <t xml:space="preserve">
</t>
    </r>
    <r>
      <rPr>
        <sz val="16"/>
        <rFont val="方正仿宋_GBK"/>
        <charset val="134"/>
      </rPr>
      <t>树木损毁</t>
    </r>
    <r>
      <rPr>
        <sz val="16"/>
        <rFont val="Times New Roman"/>
        <charset val="134"/>
      </rPr>
      <t xml:space="preserve">
</t>
    </r>
    <r>
      <rPr>
        <sz val="16"/>
        <rFont val="方正仿宋_GBK"/>
        <charset val="134"/>
      </rPr>
      <t>得到恢复，</t>
    </r>
    <r>
      <rPr>
        <sz val="16"/>
        <rFont val="Times New Roman"/>
        <charset val="134"/>
      </rPr>
      <t xml:space="preserve">
2.</t>
    </r>
    <r>
      <rPr>
        <sz val="16"/>
        <rFont val="方正仿宋_GBK"/>
        <charset val="134"/>
      </rPr>
      <t>每年可</t>
    </r>
    <r>
      <rPr>
        <sz val="16"/>
        <rFont val="Times New Roman"/>
        <charset val="134"/>
      </rPr>
      <t xml:space="preserve">
</t>
    </r>
    <r>
      <rPr>
        <sz val="16"/>
        <rFont val="方正仿宋_GBK"/>
        <charset val="134"/>
      </rPr>
      <t>生产优质</t>
    </r>
    <r>
      <rPr>
        <sz val="16"/>
        <rFont val="Times New Roman"/>
        <charset val="134"/>
      </rPr>
      <t xml:space="preserve">
</t>
    </r>
    <r>
      <rPr>
        <sz val="16"/>
        <rFont val="方正仿宋_GBK"/>
        <charset val="134"/>
      </rPr>
      <t>大木漆</t>
    </r>
  </si>
  <si>
    <r>
      <rPr>
        <sz val="16"/>
        <rFont val="方正仿宋_GBK"/>
        <charset val="134"/>
      </rPr>
      <t>城口县</t>
    </r>
    <r>
      <rPr>
        <sz val="16"/>
        <rFont val="Times New Roman"/>
        <charset val="134"/>
      </rPr>
      <t>2024</t>
    </r>
    <r>
      <rPr>
        <sz val="16"/>
        <rFont val="方正仿宋_GBK"/>
        <charset val="134"/>
      </rPr>
      <t>年高楠镇大木漆工坊建设项目</t>
    </r>
  </si>
  <si>
    <r>
      <rPr>
        <sz val="16"/>
        <rFont val="方正仿宋_GBK"/>
        <charset val="134"/>
      </rPr>
      <t>在高楠镇方斗村收储一栋传统民房，并将其改造为大木漆工坊</t>
    </r>
    <r>
      <rPr>
        <sz val="16"/>
        <rFont val="Times New Roman"/>
        <charset val="134"/>
      </rPr>
      <t>1</t>
    </r>
    <r>
      <rPr>
        <sz val="16"/>
        <rFont val="方正仿宋_GBK"/>
        <charset val="134"/>
      </rPr>
      <t>个等。</t>
    </r>
  </si>
  <si>
    <r>
      <rPr>
        <sz val="16"/>
        <rFont val="方正仿宋_GBK"/>
        <charset val="134"/>
      </rPr>
      <t>带动</t>
    </r>
    <r>
      <rPr>
        <sz val="16"/>
        <rFont val="Times New Roman"/>
        <charset val="134"/>
      </rPr>
      <t>1-2</t>
    </r>
    <r>
      <rPr>
        <sz val="16"/>
        <rFont val="方正仿宋_GBK"/>
        <charset val="134"/>
      </rPr>
      <t>人漆匠在漆房务工，帮助农户增收。</t>
    </r>
  </si>
  <si>
    <r>
      <rPr>
        <sz val="16"/>
        <rFont val="Times New Roman"/>
        <charset val="134"/>
      </rPr>
      <t>1.</t>
    </r>
    <r>
      <rPr>
        <sz val="16"/>
        <rFont val="方正仿宋_GBK"/>
        <charset val="134"/>
      </rPr>
      <t>群众参与：</t>
    </r>
    <r>
      <rPr>
        <sz val="16"/>
        <rFont val="Times New Roman"/>
        <charset val="134"/>
      </rPr>
      <t>10</t>
    </r>
    <r>
      <rPr>
        <sz val="16"/>
        <rFont val="方正仿宋_GBK"/>
        <charset val="134"/>
      </rPr>
      <t>人参与前期项目确定会议、决议，</t>
    </r>
    <r>
      <rPr>
        <sz val="16"/>
        <rFont val="Times New Roman"/>
        <charset val="134"/>
      </rPr>
      <t>5</t>
    </r>
    <r>
      <rPr>
        <sz val="16"/>
        <rFont val="方正仿宋_GBK"/>
        <charset val="134"/>
      </rPr>
      <t>人参与入库项目的选择，</t>
    </r>
    <r>
      <rPr>
        <sz val="16"/>
        <rFont val="Times New Roman"/>
        <charset val="134"/>
      </rPr>
      <t>3</t>
    </r>
    <r>
      <rPr>
        <sz val="16"/>
        <rFont val="方正仿宋_GBK"/>
        <charset val="134"/>
      </rPr>
      <t>人参与项目实施过程中施工质量和资金使用的监督等。</t>
    </r>
    <r>
      <rPr>
        <sz val="16"/>
        <rFont val="Times New Roman"/>
        <charset val="134"/>
      </rPr>
      <t xml:space="preserve">
2.</t>
    </r>
    <r>
      <rPr>
        <sz val="16"/>
        <rFont val="方正仿宋_GBK"/>
        <charset val="134"/>
      </rPr>
      <t>利益联结机制：带动</t>
    </r>
    <r>
      <rPr>
        <sz val="16"/>
        <rFont val="Times New Roman"/>
        <charset val="134"/>
      </rPr>
      <t>1-2</t>
    </r>
    <r>
      <rPr>
        <sz val="16"/>
        <rFont val="方正仿宋_GBK"/>
        <charset val="134"/>
      </rPr>
      <t>人漆匠在漆房务工</t>
    </r>
  </si>
  <si>
    <r>
      <rPr>
        <sz val="16"/>
        <rFont val="方正仿宋_GBK"/>
        <charset val="134"/>
      </rPr>
      <t>建成</t>
    </r>
    <r>
      <rPr>
        <sz val="16"/>
        <rFont val="Times New Roman"/>
        <charset val="134"/>
      </rPr>
      <t>1</t>
    </r>
    <r>
      <rPr>
        <sz val="16"/>
        <rFont val="方正仿宋_GBK"/>
        <charset val="134"/>
      </rPr>
      <t>个漆艺加工房</t>
    </r>
  </si>
  <si>
    <r>
      <rPr>
        <sz val="16"/>
        <rFont val="方正仿宋_GBK"/>
        <charset val="134"/>
      </rPr>
      <t>漆艺加工作坊</t>
    </r>
    <r>
      <rPr>
        <sz val="16"/>
        <rFont val="Times New Roman"/>
        <charset val="134"/>
      </rPr>
      <t>1</t>
    </r>
    <r>
      <rPr>
        <sz val="16"/>
        <rFont val="方正仿宋_GBK"/>
        <charset val="134"/>
      </rPr>
      <t>个</t>
    </r>
  </si>
  <si>
    <r>
      <rPr>
        <sz val="16"/>
        <rFont val="方正仿宋_GBK"/>
        <charset val="134"/>
      </rPr>
      <t>受益人口</t>
    </r>
    <r>
      <rPr>
        <sz val="16"/>
        <rFont val="Times New Roman"/>
        <charset val="134"/>
      </rPr>
      <t>30</t>
    </r>
    <r>
      <rPr>
        <sz val="16"/>
        <rFont val="方正仿宋_GBK"/>
        <charset val="134"/>
      </rPr>
      <t>余人。</t>
    </r>
  </si>
  <si>
    <r>
      <rPr>
        <sz val="16"/>
        <rFont val="方正仿宋_GBK"/>
        <charset val="134"/>
      </rPr>
      <t>城口县</t>
    </r>
    <r>
      <rPr>
        <sz val="16"/>
        <rFont val="Times New Roman"/>
        <charset val="134"/>
      </rPr>
      <t>2024</t>
    </r>
    <r>
      <rPr>
        <sz val="16"/>
        <rFont val="方正仿宋_GBK"/>
        <charset val="134"/>
      </rPr>
      <t>年大木漆实训实践基地项目</t>
    </r>
  </si>
  <si>
    <r>
      <rPr>
        <sz val="16"/>
        <rFont val="方正仿宋_GBK"/>
        <charset val="134"/>
      </rPr>
      <t>城口大木漆漆艺传承创新教学实践基地</t>
    </r>
    <r>
      <rPr>
        <sz val="16"/>
        <rFont val="Times New Roman"/>
        <charset val="134"/>
      </rPr>
      <t>200</t>
    </r>
    <r>
      <rPr>
        <sz val="16"/>
        <rFont val="方正仿宋_GBK"/>
        <charset val="134"/>
      </rPr>
      <t>平方米，以最终设计为准</t>
    </r>
  </si>
  <si>
    <t>县职教中心</t>
  </si>
  <si>
    <r>
      <rPr>
        <sz val="16"/>
        <rFont val="方正仿宋_GBK"/>
        <charset val="134"/>
      </rPr>
      <t>非遗文化展示每年</t>
    </r>
    <r>
      <rPr>
        <sz val="16"/>
        <rFont val="Times New Roman"/>
        <charset val="134"/>
      </rPr>
      <t>2000</t>
    </r>
    <r>
      <rPr>
        <sz val="16"/>
        <rFont val="方正仿宋_GBK"/>
        <charset val="134"/>
      </rPr>
      <t>人参观学习；漆艺传承与创新；教学实践与体验项目收益</t>
    </r>
    <r>
      <rPr>
        <sz val="16"/>
        <rFont val="Times New Roman"/>
        <charset val="134"/>
      </rPr>
      <t>200</t>
    </r>
    <r>
      <rPr>
        <sz val="16"/>
        <rFont val="方正仿宋_GBK"/>
        <charset val="134"/>
      </rPr>
      <t>人；校企合作校校合作推动县域经济发展</t>
    </r>
    <r>
      <rPr>
        <sz val="16"/>
        <rFont val="Times New Roman"/>
        <charset val="134"/>
      </rPr>
      <t>300</t>
    </r>
    <r>
      <rPr>
        <sz val="16"/>
        <rFont val="方正仿宋_GBK"/>
        <charset val="134"/>
      </rPr>
      <t>人</t>
    </r>
  </si>
  <si>
    <r>
      <rPr>
        <sz val="16"/>
        <rFont val="方正仿宋_GBK"/>
        <charset val="134"/>
      </rPr>
      <t>一、群众参与</t>
    </r>
    <r>
      <rPr>
        <sz val="16"/>
        <rFont val="Times New Roman"/>
        <charset val="134"/>
      </rPr>
      <t>:</t>
    </r>
    <r>
      <rPr>
        <sz val="16"/>
        <rFont val="方正仿宋_GBK"/>
        <charset val="134"/>
      </rPr>
      <t>带动学生实训</t>
    </r>
    <r>
      <rPr>
        <sz val="16"/>
        <rFont val="Times New Roman"/>
        <charset val="134"/>
      </rPr>
      <t xml:space="preserve">
</t>
    </r>
    <r>
      <rPr>
        <sz val="16"/>
        <rFont val="方正仿宋_GBK"/>
        <charset val="134"/>
      </rPr>
      <t>二、利益联结机制：</t>
    </r>
    <r>
      <rPr>
        <sz val="16"/>
        <rFont val="Times New Roman"/>
        <charset val="134"/>
      </rPr>
      <t xml:space="preserve">
  </t>
    </r>
    <r>
      <rPr>
        <sz val="16"/>
        <rFont val="方正仿宋_GBK"/>
        <charset val="134"/>
      </rPr>
      <t>通过校校合作校企合作为县域经济培养专业人才带动农民致富。</t>
    </r>
    <r>
      <rPr>
        <sz val="16"/>
        <rFont val="Times New Roman"/>
        <charset val="134"/>
      </rPr>
      <t xml:space="preserve">
</t>
    </r>
  </si>
  <si>
    <r>
      <rPr>
        <sz val="16"/>
        <rFont val="Times New Roman"/>
        <charset val="134"/>
      </rPr>
      <t>1</t>
    </r>
    <r>
      <rPr>
        <sz val="16"/>
        <rFont val="方正仿宋_GBK"/>
        <charset val="134"/>
      </rPr>
      <t>、建成实训基地；</t>
    </r>
    <r>
      <rPr>
        <sz val="16"/>
        <rFont val="Times New Roman"/>
        <charset val="134"/>
      </rPr>
      <t>2</t>
    </r>
    <r>
      <rPr>
        <sz val="16"/>
        <rFont val="方正仿宋_GBK"/>
        <charset val="134"/>
      </rPr>
      <t>、师资培训和产业工人</t>
    </r>
    <r>
      <rPr>
        <sz val="16"/>
        <rFont val="Times New Roman"/>
        <charset val="134"/>
      </rPr>
      <t>200</t>
    </r>
    <r>
      <rPr>
        <sz val="16"/>
        <rFont val="方正仿宋_GBK"/>
        <charset val="134"/>
      </rPr>
      <t>人；</t>
    </r>
    <r>
      <rPr>
        <sz val="16"/>
        <rFont val="Times New Roman"/>
        <charset val="134"/>
      </rPr>
      <t>3</t>
    </r>
    <r>
      <rPr>
        <sz val="16"/>
        <rFont val="方正仿宋_GBK"/>
        <charset val="134"/>
      </rPr>
      <t>建成非遗文化教学体制与内容。</t>
    </r>
  </si>
  <si>
    <r>
      <rPr>
        <sz val="16"/>
        <rFont val="方正仿宋_GBK"/>
        <charset val="134"/>
      </rPr>
      <t>建成</t>
    </r>
    <r>
      <rPr>
        <sz val="16"/>
        <rFont val="Times New Roman"/>
        <charset val="134"/>
      </rPr>
      <t>40</t>
    </r>
    <r>
      <rPr>
        <sz val="16"/>
        <rFont val="方正仿宋_GBK"/>
        <charset val="134"/>
      </rPr>
      <t>人培训基地</t>
    </r>
  </si>
  <si>
    <r>
      <rPr>
        <sz val="16"/>
        <rFont val="方正仿宋_GBK"/>
        <charset val="134"/>
      </rPr>
      <t>项目总投资≦</t>
    </r>
    <r>
      <rPr>
        <sz val="16"/>
        <rFont val="Times New Roman"/>
        <charset val="134"/>
      </rPr>
      <t>50</t>
    </r>
    <r>
      <rPr>
        <sz val="16"/>
        <rFont val="方正仿宋_GBK"/>
        <charset val="134"/>
      </rPr>
      <t>万元</t>
    </r>
  </si>
  <si>
    <r>
      <rPr>
        <sz val="16"/>
        <rFont val="方正仿宋_GBK"/>
        <charset val="134"/>
      </rPr>
      <t>丰富市民精神文化生活，培育专业人才</t>
    </r>
    <r>
      <rPr>
        <sz val="16"/>
        <rFont val="Times New Roman"/>
        <charset val="134"/>
      </rPr>
      <t>200</t>
    </r>
    <r>
      <rPr>
        <sz val="16"/>
        <rFont val="方正仿宋_GBK"/>
        <charset val="134"/>
      </rPr>
      <t>名，带动县域经济创新与发展</t>
    </r>
  </si>
  <si>
    <t>城口大木漆非遗文化的传承与创新</t>
  </si>
  <si>
    <r>
      <rPr>
        <sz val="16"/>
        <rFont val="方正仿宋_GBK"/>
        <charset val="134"/>
      </rPr>
      <t>可长期实践和教学大于</t>
    </r>
    <r>
      <rPr>
        <sz val="16"/>
        <rFont val="Times New Roman"/>
        <charset val="134"/>
      </rPr>
      <t>10</t>
    </r>
    <r>
      <rPr>
        <sz val="16"/>
        <rFont val="方正仿宋_GBK"/>
        <charset val="134"/>
      </rPr>
      <t>年</t>
    </r>
  </si>
  <si>
    <r>
      <rPr>
        <sz val="16"/>
        <rFont val="Times New Roman"/>
        <charset val="134"/>
      </rPr>
      <t>2000</t>
    </r>
    <r>
      <rPr>
        <sz val="16"/>
        <rFont val="方正仿宋_GBK"/>
        <charset val="134"/>
      </rPr>
      <t>人</t>
    </r>
  </si>
  <si>
    <r>
      <rPr>
        <sz val="16"/>
        <rFont val="Times New Roman"/>
        <charset val="134"/>
      </rPr>
      <t>50</t>
    </r>
    <r>
      <rPr>
        <sz val="16"/>
        <rFont val="方正仿宋_GBK"/>
        <charset val="134"/>
      </rPr>
      <t>户</t>
    </r>
  </si>
  <si>
    <t>汪芝荣</t>
  </si>
  <si>
    <r>
      <rPr>
        <sz val="16"/>
        <rFont val="方正仿宋_GBK"/>
        <charset val="134"/>
      </rPr>
      <t>城口县</t>
    </r>
    <r>
      <rPr>
        <sz val="16"/>
        <rFont val="Times New Roman"/>
        <charset val="134"/>
      </rPr>
      <t>2024</t>
    </r>
    <r>
      <rPr>
        <sz val="16"/>
        <rFont val="方正仿宋_GBK"/>
        <charset val="134"/>
      </rPr>
      <t>年大木漆漆艺培训项目</t>
    </r>
  </si>
  <si>
    <t>开展大木漆漆艺培训，培训一批漆艺匠人。</t>
  </si>
  <si>
    <t>通过项目实施，培育一批漆艺工人，带动城口大木漆产业发展</t>
  </si>
  <si>
    <t>群众参与培训，增加技能。</t>
  </si>
  <si>
    <t>完成技能培训，培育一批漆艺工人。</t>
  </si>
  <si>
    <r>
      <rPr>
        <sz val="16"/>
        <rFont val="方正仿宋_GBK"/>
        <charset val="134"/>
      </rPr>
      <t>培育漆艺工人</t>
    </r>
    <r>
      <rPr>
        <sz val="16"/>
        <rFont val="Times New Roman"/>
        <charset val="134"/>
      </rPr>
      <t>30</t>
    </r>
    <r>
      <rPr>
        <sz val="16"/>
        <rFont val="方正仿宋_GBK"/>
        <charset val="134"/>
      </rPr>
      <t>人</t>
    </r>
  </si>
  <si>
    <r>
      <rPr>
        <sz val="16"/>
        <rFont val="方正仿宋_GBK"/>
        <charset val="134"/>
      </rPr>
      <t>项目总投资</t>
    </r>
    <r>
      <rPr>
        <sz val="16"/>
        <rFont val="Times New Roman"/>
        <charset val="134"/>
      </rPr>
      <t>≤30</t>
    </r>
    <r>
      <rPr>
        <sz val="16"/>
        <rFont val="方正仿宋_GBK"/>
        <charset val="134"/>
      </rPr>
      <t>万</t>
    </r>
  </si>
  <si>
    <t>通过培训带动当地群众就业，增加经济收入。</t>
  </si>
  <si>
    <t>通过培训带动当地群众就业</t>
  </si>
  <si>
    <r>
      <rPr>
        <sz val="16"/>
        <rFont val="方正仿宋_GBK"/>
        <charset val="134"/>
      </rPr>
      <t>城口县</t>
    </r>
    <r>
      <rPr>
        <sz val="16"/>
        <rFont val="Times New Roman"/>
        <charset val="134"/>
      </rPr>
      <t>2024</t>
    </r>
    <r>
      <rPr>
        <sz val="16"/>
        <rFont val="方正仿宋_GBK"/>
        <charset val="134"/>
      </rPr>
      <t>年左岚乡齐心村大木漆示范基地项目</t>
    </r>
  </si>
  <si>
    <r>
      <rPr>
        <sz val="16"/>
        <rFont val="方正仿宋_GBK"/>
        <charset val="134"/>
      </rPr>
      <t>齐心村新栽植漆林</t>
    </r>
    <r>
      <rPr>
        <sz val="16"/>
        <rFont val="Times New Roman"/>
        <charset val="134"/>
      </rPr>
      <t>2000</t>
    </r>
    <r>
      <rPr>
        <sz val="16"/>
        <rFont val="方正仿宋_GBK"/>
        <charset val="134"/>
      </rPr>
      <t>亩、现有的漆树林</t>
    </r>
    <r>
      <rPr>
        <sz val="16"/>
        <rFont val="Times New Roman"/>
        <charset val="134"/>
      </rPr>
      <t>1000</t>
    </r>
    <r>
      <rPr>
        <sz val="16"/>
        <rFont val="方正仿宋_GBK"/>
        <charset val="134"/>
      </rPr>
      <t>亩进行低效林改造，包含技改、病虫害防治。</t>
    </r>
  </si>
  <si>
    <t>左岚乡齐心村</t>
  </si>
  <si>
    <r>
      <rPr>
        <sz val="16"/>
        <rFont val="方正仿宋_GBK"/>
        <charset val="134"/>
      </rPr>
      <t>通过建设漆树培育基地，利用各种培育方法培育漆树，起到示范带头作用，增长群众产业发展积极性和收入。受益群众</t>
    </r>
    <r>
      <rPr>
        <sz val="16"/>
        <rFont val="Times New Roman"/>
        <charset val="134"/>
      </rPr>
      <t>750</t>
    </r>
    <r>
      <rPr>
        <sz val="16"/>
        <rFont val="方正仿宋_GBK"/>
        <charset val="134"/>
      </rPr>
      <t>余人，其中脱贫人口</t>
    </r>
    <r>
      <rPr>
        <sz val="16"/>
        <rFont val="Times New Roman"/>
        <charset val="134"/>
      </rPr>
      <t>170</t>
    </r>
    <r>
      <rPr>
        <sz val="16"/>
        <rFont val="方正仿宋_GBK"/>
        <charset val="134"/>
      </rPr>
      <t>余人，监测对象</t>
    </r>
    <r>
      <rPr>
        <sz val="16"/>
        <rFont val="Times New Roman"/>
        <charset val="134"/>
      </rPr>
      <t>10</t>
    </r>
    <r>
      <rPr>
        <sz val="16"/>
        <rFont val="方正仿宋_GBK"/>
        <charset val="134"/>
      </rPr>
      <t>余人。项目实施可带动</t>
    </r>
    <r>
      <rPr>
        <sz val="16"/>
        <rFont val="Times New Roman"/>
        <charset val="134"/>
      </rPr>
      <t>10</t>
    </r>
    <r>
      <rPr>
        <sz val="16"/>
        <rFont val="方正仿宋_GBK"/>
        <charset val="134"/>
      </rPr>
      <t>余户农户务工，年人均纯收入增加</t>
    </r>
    <r>
      <rPr>
        <sz val="16"/>
        <rFont val="Times New Roman"/>
        <charset val="134"/>
      </rPr>
      <t>300-500</t>
    </r>
    <r>
      <rPr>
        <sz val="16"/>
        <rFont val="方正仿宋_GBK"/>
        <charset val="134"/>
      </rPr>
      <t>元，其中脱人口</t>
    </r>
    <r>
      <rPr>
        <sz val="16"/>
        <rFont val="Times New Roman"/>
        <charset val="134"/>
      </rPr>
      <t>30</t>
    </r>
    <r>
      <rPr>
        <sz val="16"/>
        <rFont val="方正仿宋_GBK"/>
        <charset val="134"/>
      </rPr>
      <t>余人，监测对象</t>
    </r>
    <r>
      <rPr>
        <sz val="16"/>
        <rFont val="Times New Roman"/>
        <charset val="134"/>
      </rPr>
      <t>6</t>
    </r>
    <r>
      <rPr>
        <sz val="16"/>
        <rFont val="方正仿宋_GBK"/>
        <charset val="134"/>
      </rPr>
      <t>余人。</t>
    </r>
  </si>
  <si>
    <r>
      <rPr>
        <sz val="16"/>
        <rFont val="方正仿宋_GBK"/>
        <charset val="134"/>
      </rPr>
      <t>一、群众参与：</t>
    </r>
    <r>
      <rPr>
        <sz val="16"/>
        <rFont val="Times New Roman"/>
        <charset val="134"/>
      </rPr>
      <t>15</t>
    </r>
    <r>
      <rPr>
        <sz val="16"/>
        <rFont val="方正仿宋_GBK"/>
        <charset val="134"/>
      </rPr>
      <t>人参与前期项目确定会议、决议，</t>
    </r>
    <r>
      <rPr>
        <sz val="16"/>
        <rFont val="Times New Roman"/>
        <charset val="134"/>
      </rPr>
      <t>9</t>
    </r>
    <r>
      <rPr>
        <sz val="16"/>
        <rFont val="方正仿宋_GBK"/>
        <charset val="134"/>
      </rPr>
      <t>人参与入库项目的选择。</t>
    </r>
    <r>
      <rPr>
        <sz val="16"/>
        <rFont val="Times New Roman"/>
        <charset val="134"/>
      </rPr>
      <t>9</t>
    </r>
    <r>
      <rPr>
        <sz val="16"/>
        <rFont val="方正仿宋_GBK"/>
        <charset val="134"/>
      </rPr>
      <t>人参与项目实施过程中施工质量和资金使用的监督。</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提供就业岗位</t>
    </r>
    <r>
      <rPr>
        <sz val="16"/>
        <rFont val="Times New Roman"/>
        <charset val="134"/>
      </rPr>
      <t>20</t>
    </r>
    <r>
      <rPr>
        <sz val="16"/>
        <rFont val="方正仿宋_GBK"/>
        <charset val="134"/>
      </rPr>
      <t>余个，增加工资性收入</t>
    </r>
    <r>
      <rPr>
        <sz val="16"/>
        <rFont val="Times New Roman"/>
        <charset val="134"/>
      </rPr>
      <t>300-500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t>
    </r>
    <r>
      <rPr>
        <sz val="16"/>
        <rFont val="Times New Roman"/>
        <charset val="134"/>
      </rPr>
      <t>2.</t>
    </r>
    <r>
      <rPr>
        <sz val="16"/>
        <rFont val="方正仿宋_GBK"/>
        <charset val="134"/>
      </rPr>
      <t>项目建成后可增加村集体收入，收益比例按比例分红，惠及</t>
    </r>
    <r>
      <rPr>
        <sz val="16"/>
        <rFont val="Times New Roman"/>
        <charset val="134"/>
      </rPr>
      <t>450</t>
    </r>
    <r>
      <rPr>
        <sz val="16"/>
        <rFont val="方正仿宋_GBK"/>
        <charset val="134"/>
      </rPr>
      <t>余户，</t>
    </r>
  </si>
  <si>
    <r>
      <rPr>
        <sz val="16"/>
        <rFont val="方正仿宋_GBK"/>
        <charset val="134"/>
      </rPr>
      <t>在齐心村新建漆树培育基地，栽植漆树</t>
    </r>
    <r>
      <rPr>
        <sz val="16"/>
        <rFont val="Times New Roman"/>
        <charset val="134"/>
      </rPr>
      <t>3000</t>
    </r>
    <r>
      <rPr>
        <sz val="16"/>
        <rFont val="方正仿宋_GBK"/>
        <charset val="134"/>
      </rPr>
      <t>亩，有利于发动群众参与发展产业的积极性，确保群众实现增收。</t>
    </r>
  </si>
  <si>
    <r>
      <rPr>
        <sz val="16"/>
        <rFont val="方正仿宋_GBK"/>
        <charset val="134"/>
      </rPr>
      <t>培育大木漆基地</t>
    </r>
    <r>
      <rPr>
        <sz val="16"/>
        <rFont val="Times New Roman"/>
        <charset val="134"/>
      </rPr>
      <t>3000</t>
    </r>
    <r>
      <rPr>
        <sz val="16"/>
        <rFont val="方正仿宋_GBK"/>
        <charset val="134"/>
      </rPr>
      <t>亩</t>
    </r>
  </si>
  <si>
    <r>
      <rPr>
        <sz val="16"/>
        <rFont val="方正仿宋_GBK"/>
        <charset val="134"/>
      </rPr>
      <t>项目投资</t>
    </r>
    <r>
      <rPr>
        <sz val="16"/>
        <rFont val="Times New Roman"/>
        <charset val="134"/>
      </rPr>
      <t>≤900</t>
    </r>
    <r>
      <rPr>
        <sz val="16"/>
        <rFont val="方正仿宋_GBK"/>
        <charset val="134"/>
      </rPr>
      <t>元</t>
    </r>
    <r>
      <rPr>
        <sz val="16"/>
        <rFont val="Times New Roman"/>
        <charset val="134"/>
      </rPr>
      <t>/</t>
    </r>
    <r>
      <rPr>
        <sz val="16"/>
        <rFont val="方正仿宋_GBK"/>
        <charset val="134"/>
      </rPr>
      <t>亩</t>
    </r>
  </si>
  <si>
    <r>
      <rPr>
        <sz val="16"/>
        <rFont val="方正仿宋_GBK"/>
        <charset val="134"/>
      </rPr>
      <t>周边村民可以通过栽植漆树与管护进行务工，同时还可以销售生漆，增加收入</t>
    </r>
    <r>
      <rPr>
        <sz val="16"/>
        <rFont val="Times New Roman"/>
        <charset val="134"/>
      </rPr>
      <t>300-500</t>
    </r>
    <r>
      <rPr>
        <sz val="16"/>
        <rFont val="方正仿宋_GBK"/>
        <charset val="134"/>
      </rPr>
      <t>元</t>
    </r>
  </si>
  <si>
    <r>
      <rPr>
        <sz val="16"/>
        <rFont val="方正仿宋_GBK"/>
        <charset val="134"/>
      </rPr>
      <t>受益群众</t>
    </r>
    <r>
      <rPr>
        <sz val="16"/>
        <rFont val="Times New Roman"/>
        <charset val="134"/>
      </rPr>
      <t>750</t>
    </r>
    <r>
      <rPr>
        <sz val="16"/>
        <rFont val="方正仿宋_GBK"/>
        <charset val="134"/>
      </rPr>
      <t>余人，其中脱贫人口</t>
    </r>
    <r>
      <rPr>
        <sz val="16"/>
        <rFont val="Times New Roman"/>
        <charset val="134"/>
      </rPr>
      <t>170</t>
    </r>
    <r>
      <rPr>
        <sz val="16"/>
        <rFont val="方正仿宋_GBK"/>
        <charset val="134"/>
      </rPr>
      <t>余人，监测对象</t>
    </r>
    <r>
      <rPr>
        <sz val="16"/>
        <rFont val="Times New Roman"/>
        <charset val="134"/>
      </rPr>
      <t>10</t>
    </r>
    <r>
      <rPr>
        <sz val="16"/>
        <rFont val="方正仿宋_GBK"/>
        <charset val="134"/>
      </rPr>
      <t>余人。</t>
    </r>
  </si>
  <si>
    <r>
      <rPr>
        <sz val="16"/>
        <rFont val="方正仿宋_GBK"/>
        <charset val="134"/>
      </rPr>
      <t>城口县</t>
    </r>
    <r>
      <rPr>
        <sz val="16"/>
        <rFont val="Times New Roman"/>
        <charset val="134"/>
      </rPr>
      <t>2024</t>
    </r>
    <r>
      <rPr>
        <sz val="16"/>
        <rFont val="方正仿宋_GBK"/>
        <charset val="134"/>
      </rPr>
      <t>年双河乡大木漆种植示范基地项目</t>
    </r>
  </si>
  <si>
    <r>
      <rPr>
        <sz val="16"/>
        <rFont val="方正仿宋_GBK"/>
        <charset val="134"/>
      </rPr>
      <t>为壮大硝水坝村集体经济，依托林地资源，拟在硝水坝村种植大木漆</t>
    </r>
    <r>
      <rPr>
        <sz val="16"/>
        <rFont val="Times New Roman"/>
        <charset val="134"/>
      </rPr>
      <t>200</t>
    </r>
    <r>
      <rPr>
        <sz val="16"/>
        <rFont val="方正仿宋_GBK"/>
        <charset val="134"/>
      </rPr>
      <t>亩左右，建成大木漆示范基地。</t>
    </r>
  </si>
  <si>
    <t>双河乡硝水坝村</t>
  </si>
  <si>
    <r>
      <rPr>
        <sz val="16"/>
        <rFont val="方正仿宋_GBK"/>
        <charset val="134"/>
      </rPr>
      <t>项目建成后，可带动</t>
    </r>
    <r>
      <rPr>
        <sz val="16"/>
        <rFont val="Times New Roman"/>
        <charset val="134"/>
      </rPr>
      <t>60</t>
    </r>
    <r>
      <rPr>
        <sz val="16"/>
        <rFont val="方正仿宋_GBK"/>
        <charset val="134"/>
      </rPr>
      <t>余户村民通过务工增收</t>
    </r>
    <r>
      <rPr>
        <sz val="16"/>
        <rFont val="Times New Roman"/>
        <charset val="134"/>
      </rPr>
      <t>1000</t>
    </r>
    <r>
      <rPr>
        <sz val="16"/>
        <rFont val="方正仿宋_GBK"/>
        <charset val="134"/>
      </rPr>
      <t>余元</t>
    </r>
    <r>
      <rPr>
        <sz val="16"/>
        <rFont val="Times New Roman"/>
        <charset val="134"/>
      </rPr>
      <t>/</t>
    </r>
    <r>
      <rPr>
        <sz val="16"/>
        <rFont val="方正仿宋_GBK"/>
        <charset val="134"/>
      </rPr>
      <t>年。丰产后增加集体经济组织收入，同时带动周边农户发展大木漆。</t>
    </r>
  </si>
  <si>
    <r>
      <rPr>
        <sz val="16"/>
        <rFont val="Times New Roman"/>
        <charset val="134"/>
      </rPr>
      <t>2024</t>
    </r>
    <r>
      <rPr>
        <sz val="16"/>
        <rFont val="方正仿宋_GBK"/>
        <charset val="134"/>
      </rPr>
      <t>年完成硝水坝村大木漆</t>
    </r>
    <r>
      <rPr>
        <sz val="16"/>
        <rFont val="Times New Roman"/>
        <charset val="134"/>
      </rPr>
      <t>200</t>
    </r>
    <r>
      <rPr>
        <sz val="16"/>
        <rFont val="方正仿宋_GBK"/>
        <charset val="134"/>
      </rPr>
      <t>亩示范基地建设，带动周边</t>
    </r>
    <r>
      <rPr>
        <sz val="16"/>
        <rFont val="Times New Roman"/>
        <charset val="134"/>
      </rPr>
      <t>60</t>
    </r>
    <r>
      <rPr>
        <sz val="16"/>
        <rFont val="方正仿宋_GBK"/>
        <charset val="134"/>
      </rPr>
      <t>余户农户务工收入</t>
    </r>
    <r>
      <rPr>
        <sz val="16"/>
        <rFont val="Times New Roman"/>
        <charset val="134"/>
      </rPr>
      <t>1000</t>
    </r>
    <r>
      <rPr>
        <sz val="16"/>
        <rFont val="方正仿宋_GBK"/>
        <charset val="134"/>
      </rPr>
      <t>元</t>
    </r>
    <r>
      <rPr>
        <sz val="16"/>
        <rFont val="Times New Roman"/>
        <charset val="134"/>
      </rPr>
      <t>/</t>
    </r>
    <r>
      <rPr>
        <sz val="16"/>
        <rFont val="方正仿宋_GBK"/>
        <charset val="134"/>
      </rPr>
      <t>年，带动周边农户发展大木漆。</t>
    </r>
  </si>
  <si>
    <r>
      <rPr>
        <sz val="16"/>
        <rFont val="方正仿宋_GBK"/>
        <charset val="134"/>
      </rPr>
      <t>种植面积</t>
    </r>
    <r>
      <rPr>
        <sz val="16"/>
        <rFont val="Times New Roman"/>
        <charset val="134"/>
      </rPr>
      <t>≥200</t>
    </r>
    <r>
      <rPr>
        <sz val="16"/>
        <rFont val="方正仿宋_GBK"/>
        <charset val="134"/>
      </rPr>
      <t>亩</t>
    </r>
  </si>
  <si>
    <r>
      <rPr>
        <sz val="16"/>
        <rFont val="方正仿宋_GBK"/>
        <charset val="134"/>
      </rPr>
      <t>项目总投资≦</t>
    </r>
    <r>
      <rPr>
        <sz val="16"/>
        <rFont val="Times New Roman"/>
        <charset val="134"/>
      </rPr>
      <t>60</t>
    </r>
    <r>
      <rPr>
        <sz val="16"/>
        <rFont val="方正仿宋_GBK"/>
        <charset val="134"/>
      </rPr>
      <t>万元</t>
    </r>
  </si>
  <si>
    <r>
      <rPr>
        <sz val="16"/>
        <rFont val="Times New Roman"/>
        <charset val="134"/>
      </rPr>
      <t>1.</t>
    </r>
    <r>
      <rPr>
        <sz val="16"/>
        <rFont val="方正仿宋_GBK"/>
        <charset val="134"/>
      </rPr>
      <t>受益群众</t>
    </r>
    <r>
      <rPr>
        <sz val="16"/>
        <rFont val="Times New Roman"/>
        <charset val="134"/>
      </rPr>
      <t>≥60</t>
    </r>
    <r>
      <rPr>
        <sz val="16"/>
        <rFont val="方正仿宋_GBK"/>
        <charset val="134"/>
      </rPr>
      <t>人；</t>
    </r>
    <r>
      <rPr>
        <sz val="16"/>
        <rFont val="Times New Roman"/>
        <charset val="134"/>
      </rPr>
      <t>2.</t>
    </r>
    <r>
      <rPr>
        <sz val="16"/>
        <rFont val="方正仿宋_GBK"/>
        <charset val="134"/>
      </rPr>
      <t>受益脱贫户和监测户人数</t>
    </r>
    <r>
      <rPr>
        <sz val="16"/>
        <rFont val="Times New Roman"/>
        <charset val="134"/>
      </rPr>
      <t>≥20</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</si>
  <si>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年治平乡大木漆产业发展项目</t>
    </r>
  </si>
  <si>
    <r>
      <rPr>
        <sz val="16"/>
        <rFont val="Times New Roman"/>
        <charset val="134"/>
      </rPr>
      <t xml:space="preserve">  </t>
    </r>
    <r>
      <rPr>
        <sz val="16"/>
        <rFont val="方正仿宋_GBK"/>
        <charset val="134"/>
      </rPr>
      <t>对治平乡惠民社区、新红村、新胜村、岩湾村、阳河村</t>
    </r>
    <r>
      <rPr>
        <sz val="16"/>
        <rFont val="Times New Roman"/>
        <charset val="134"/>
      </rPr>
      <t>5</t>
    </r>
    <r>
      <rPr>
        <sz val="16"/>
        <rFont val="方正仿宋_GBK"/>
        <charset val="134"/>
      </rPr>
      <t>个村（社区）现有的漆树林</t>
    </r>
    <r>
      <rPr>
        <sz val="16"/>
        <rFont val="Times New Roman"/>
        <charset val="134"/>
      </rPr>
      <t>1000</t>
    </r>
    <r>
      <rPr>
        <sz val="16"/>
        <rFont val="方正仿宋_GBK"/>
        <charset val="134"/>
      </rPr>
      <t>亩进行低效林改造，促进漆木生长与利用；在全乡范围内进行漆树补植补栽</t>
    </r>
    <r>
      <rPr>
        <sz val="16"/>
        <rFont val="Times New Roman"/>
        <charset val="134"/>
      </rPr>
      <t>500</t>
    </r>
    <r>
      <rPr>
        <sz val="16"/>
        <rFont val="方正仿宋_GBK"/>
        <charset val="134"/>
      </rPr>
      <t>亩。</t>
    </r>
  </si>
  <si>
    <r>
      <rPr>
        <sz val="16"/>
        <rFont val="方正仿宋_GBK"/>
        <charset val="134"/>
      </rPr>
      <t>通过项目实施，盘活现有大木漆资源，促进生态价值转化，推动地区经济收入，促进务工农户增收，带动</t>
    </r>
    <r>
      <rPr>
        <sz val="16"/>
        <rFont val="Times New Roman"/>
        <charset val="134"/>
      </rPr>
      <t>10</t>
    </r>
    <r>
      <rPr>
        <sz val="16"/>
        <rFont val="方正仿宋_GBK"/>
        <charset val="134"/>
      </rPr>
      <t>余人农户直接参与务工，推动治平大木漆产业发展。</t>
    </r>
  </si>
  <si>
    <r>
      <rPr>
        <sz val="16"/>
        <rFont val="方正仿宋_GBK"/>
        <charset val="134"/>
      </rPr>
      <t>一、群众参与：</t>
    </r>
    <r>
      <rPr>
        <sz val="16"/>
        <rFont val="Times New Roman"/>
        <charset val="134"/>
      </rPr>
      <t>30</t>
    </r>
    <r>
      <rPr>
        <sz val="16"/>
        <rFont val="方正仿宋_GBK"/>
        <charset val="134"/>
      </rPr>
      <t>余人参与前期项目确定会议、决议，</t>
    </r>
    <r>
      <rPr>
        <sz val="16"/>
        <rFont val="Times New Roman"/>
        <charset val="134"/>
      </rPr>
      <t>30</t>
    </r>
    <r>
      <rPr>
        <sz val="16"/>
        <rFont val="方正仿宋_GBK"/>
        <charset val="134"/>
      </rPr>
      <t>余人参与入库项目的选择，</t>
    </r>
    <r>
      <rPr>
        <sz val="16"/>
        <rFont val="Times New Roman"/>
        <charset val="134"/>
      </rPr>
      <t>150</t>
    </r>
    <r>
      <rPr>
        <sz val="16"/>
        <rFont val="方正仿宋_GBK"/>
        <charset val="134"/>
      </rPr>
      <t>余人参与项目实施过程中施工质量和资金使用的监督等。</t>
    </r>
    <r>
      <rPr>
        <sz val="16"/>
        <rFont val="Times New Roman"/>
        <charset val="134"/>
      </rPr>
      <t xml:space="preserve">
</t>
    </r>
    <r>
      <rPr>
        <sz val="16"/>
        <rFont val="方正仿宋_GBK"/>
        <charset val="134"/>
      </rPr>
      <t>二、利益联结机制：提供就业岗位约</t>
    </r>
    <r>
      <rPr>
        <sz val="16"/>
        <rFont val="Times New Roman"/>
        <charset val="134"/>
      </rPr>
      <t>10</t>
    </r>
    <r>
      <rPr>
        <sz val="16"/>
        <rFont val="方正仿宋_GBK"/>
        <charset val="134"/>
      </rPr>
      <t>个，增加工资性收入</t>
    </r>
    <r>
      <rPr>
        <sz val="16"/>
        <rFont val="Times New Roman"/>
        <charset val="134"/>
      </rPr>
      <t>2000</t>
    </r>
    <r>
      <rPr>
        <sz val="16"/>
        <rFont val="方正仿宋_GBK"/>
        <charset val="134"/>
      </rPr>
      <t>元</t>
    </r>
    <r>
      <rPr>
        <sz val="16"/>
        <rFont val="Times New Roman"/>
        <charset val="134"/>
      </rPr>
      <t>/</t>
    </r>
    <r>
      <rPr>
        <sz val="16"/>
        <rFont val="方正仿宋_GBK"/>
        <charset val="134"/>
      </rPr>
      <t>人</t>
    </r>
    <r>
      <rPr>
        <sz val="16"/>
        <rFont val="Times New Roman"/>
        <charset val="134"/>
      </rPr>
      <t xml:space="preserve"> •</t>
    </r>
    <r>
      <rPr>
        <sz val="16"/>
        <rFont val="方正仿宋_GBK"/>
        <charset val="134"/>
      </rPr>
      <t>年。</t>
    </r>
  </si>
  <si>
    <r>
      <rPr>
        <sz val="16"/>
        <rFont val="Times New Roman"/>
        <charset val="134"/>
      </rPr>
      <t xml:space="preserve">  </t>
    </r>
    <r>
      <rPr>
        <sz val="16"/>
        <rFont val="方正仿宋_GBK"/>
        <charset val="134"/>
      </rPr>
      <t>对治平乡惠民社区、新红村、新胜村、岩湾村、阳河村等</t>
    </r>
    <r>
      <rPr>
        <sz val="16"/>
        <rFont val="Times New Roman"/>
        <charset val="134"/>
      </rPr>
      <t>5</t>
    </r>
    <r>
      <rPr>
        <sz val="16"/>
        <rFont val="方正仿宋_GBK"/>
        <charset val="134"/>
      </rPr>
      <t>个村（社区）现有的漆树林</t>
    </r>
    <r>
      <rPr>
        <sz val="16"/>
        <rFont val="Times New Roman"/>
        <charset val="134"/>
      </rPr>
      <t>1000</t>
    </r>
    <r>
      <rPr>
        <sz val="16"/>
        <rFont val="方正仿宋_GBK"/>
        <charset val="134"/>
      </rPr>
      <t>亩进行低效林改造，包含技改、病虫害防治，促进漆木生长与利用；在全乡范围内进行漆树补植补栽</t>
    </r>
    <r>
      <rPr>
        <sz val="16"/>
        <rFont val="Times New Roman"/>
        <charset val="134"/>
      </rPr>
      <t>500</t>
    </r>
    <r>
      <rPr>
        <sz val="16"/>
        <rFont val="方正仿宋_GBK"/>
        <charset val="134"/>
      </rPr>
      <t>亩。</t>
    </r>
  </si>
  <si>
    <r>
      <rPr>
        <sz val="16"/>
        <rFont val="方正仿宋_GBK"/>
        <charset val="134"/>
      </rPr>
      <t>培育大木漆基地</t>
    </r>
    <r>
      <rPr>
        <sz val="16"/>
        <rFont val="Times New Roman"/>
        <charset val="134"/>
      </rPr>
      <t>1500</t>
    </r>
    <r>
      <rPr>
        <sz val="16"/>
        <rFont val="方正仿宋_GBK"/>
        <charset val="134"/>
      </rPr>
      <t>亩</t>
    </r>
  </si>
  <si>
    <r>
      <rPr>
        <sz val="16"/>
        <rFont val="方正仿宋_GBK"/>
        <charset val="134"/>
      </rPr>
      <t>受益脱贫人口数</t>
    </r>
    <r>
      <rPr>
        <sz val="16"/>
        <rFont val="Times New Roman"/>
        <charset val="134"/>
      </rPr>
      <t>≥42</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</si>
  <si>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年周溪乡大木漆产业高质量发展项目</t>
    </r>
  </si>
  <si>
    <r>
      <rPr>
        <sz val="16"/>
        <rFont val="方正仿宋_GBK"/>
        <charset val="134"/>
      </rPr>
      <t>对凉风村现有</t>
    </r>
    <r>
      <rPr>
        <sz val="16"/>
        <rFont val="Times New Roman"/>
        <charset val="134"/>
      </rPr>
      <t>500</t>
    </r>
    <r>
      <rPr>
        <sz val="16"/>
        <rFont val="方正仿宋_GBK"/>
        <charset val="134"/>
      </rPr>
      <t>亩大木漆树进行低效林改造（含修枝、除草、杀虫、施肥等），栽植漆树苗</t>
    </r>
    <r>
      <rPr>
        <sz val="16"/>
        <rFont val="Times New Roman"/>
        <charset val="134"/>
      </rPr>
      <t>100</t>
    </r>
    <r>
      <rPr>
        <sz val="16"/>
        <rFont val="方正仿宋_GBK"/>
        <charset val="134"/>
      </rPr>
      <t>亩等（以主管部门备案实施方案为准）</t>
    </r>
  </si>
  <si>
    <r>
      <rPr>
        <sz val="16"/>
        <rFont val="方正仿宋_GBK"/>
        <charset val="134"/>
      </rPr>
      <t>通过项目实施，推动我乡大木漆产业高质量发展，推进产业多元化发展，持续巩固脱贫攻坚成果同乡村振兴有效衔接；增加集体经济组织收入；发展大木漆产业，带动辖区</t>
    </r>
    <r>
      <rPr>
        <sz val="16"/>
        <rFont val="Times New Roman"/>
        <charset val="134"/>
      </rPr>
      <t>10</t>
    </r>
    <r>
      <rPr>
        <sz val="16"/>
        <rFont val="方正仿宋_GBK"/>
        <charset val="134"/>
      </rPr>
      <t>户脱贫人口或监测对象增收。</t>
    </r>
  </si>
  <si>
    <r>
      <rPr>
        <sz val="16"/>
        <rFont val="方正仿宋_GBK"/>
        <charset val="134"/>
      </rPr>
      <t>一、群众参与</t>
    </r>
    <r>
      <rPr>
        <sz val="16"/>
        <rFont val="Times New Roman"/>
        <charset val="134"/>
      </rPr>
      <t>:20</t>
    </r>
    <r>
      <rPr>
        <sz val="16"/>
        <rFont val="方正仿宋_GBK"/>
        <charset val="134"/>
      </rPr>
      <t>余人参与前期项目确定会议、决议，</t>
    </r>
    <r>
      <rPr>
        <sz val="16"/>
        <rFont val="Times New Roman"/>
        <charset val="134"/>
      </rPr>
      <t>10</t>
    </r>
    <r>
      <rPr>
        <sz val="16"/>
        <rFont val="方正仿宋_GBK"/>
        <charset val="134"/>
      </rPr>
      <t>人参与入库项目的选择，</t>
    </r>
    <r>
      <rPr>
        <sz val="16"/>
        <rFont val="Times New Roman"/>
        <charset val="134"/>
      </rPr>
      <t>10</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二、利益联结机制：由集体经济负责项目实施，增加集体经济组织收入，年底分行，带动群众</t>
    </r>
    <r>
      <rPr>
        <sz val="16"/>
        <rFont val="Times New Roman"/>
        <charset val="134"/>
      </rPr>
      <t>10</t>
    </r>
    <r>
      <rPr>
        <sz val="16"/>
        <rFont val="方正仿宋_GBK"/>
        <charset val="134"/>
      </rPr>
      <t>人务工增收，</t>
    </r>
    <r>
      <rPr>
        <sz val="16"/>
        <rFont val="Times New Roman"/>
        <charset val="134"/>
      </rPr>
      <t>100</t>
    </r>
    <r>
      <rPr>
        <sz val="16"/>
        <rFont val="方正仿宋_GBK"/>
        <charset val="134"/>
      </rPr>
      <t>元</t>
    </r>
    <r>
      <rPr>
        <sz val="16"/>
        <rFont val="Times New Roman"/>
        <charset val="134"/>
      </rPr>
      <t>/</t>
    </r>
    <r>
      <rPr>
        <sz val="16"/>
        <rFont val="方正仿宋_GBK"/>
        <charset val="134"/>
      </rPr>
      <t>天</t>
    </r>
    <r>
      <rPr>
        <sz val="16"/>
        <rFont val="Times New Roman"/>
        <charset val="134"/>
      </rPr>
      <t>/</t>
    </r>
    <r>
      <rPr>
        <sz val="16"/>
        <rFont val="方正仿宋_GBK"/>
        <charset val="134"/>
      </rPr>
      <t>人。</t>
    </r>
  </si>
  <si>
    <r>
      <rPr>
        <sz val="16"/>
        <rFont val="方正仿宋_GBK"/>
        <charset val="134"/>
      </rPr>
      <t>凉风村现有</t>
    </r>
    <r>
      <rPr>
        <sz val="16"/>
        <rFont val="Times New Roman"/>
        <charset val="134"/>
      </rPr>
      <t>500</t>
    </r>
    <r>
      <rPr>
        <sz val="16"/>
        <rFont val="方正仿宋_GBK"/>
        <charset val="134"/>
      </rPr>
      <t>亩大木漆树进行低效林改造，连片补植补栽漆树苗</t>
    </r>
    <r>
      <rPr>
        <sz val="16"/>
        <rFont val="Times New Roman"/>
        <charset val="134"/>
      </rPr>
      <t>100</t>
    </r>
    <r>
      <rPr>
        <sz val="16"/>
        <rFont val="方正仿宋_GBK"/>
        <charset val="134"/>
      </rPr>
      <t>亩，</t>
    </r>
  </si>
  <si>
    <r>
      <rPr>
        <sz val="16"/>
        <rFont val="方正仿宋_GBK"/>
        <charset val="134"/>
      </rPr>
      <t>大木漆管护</t>
    </r>
    <r>
      <rPr>
        <sz val="16"/>
        <rFont val="Times New Roman"/>
        <charset val="134"/>
      </rPr>
      <t>500</t>
    </r>
    <r>
      <rPr>
        <sz val="16"/>
        <rFont val="方正仿宋_GBK"/>
        <charset val="134"/>
      </rPr>
      <t>亩，补植补栽</t>
    </r>
    <r>
      <rPr>
        <sz val="16"/>
        <rFont val="Times New Roman"/>
        <charset val="134"/>
      </rPr>
      <t>100</t>
    </r>
    <r>
      <rPr>
        <sz val="16"/>
        <rFont val="方正仿宋_GBK"/>
        <charset val="134"/>
      </rPr>
      <t>亩。</t>
    </r>
  </si>
  <si>
    <r>
      <rPr>
        <sz val="16"/>
        <rFont val="方正仿宋_GBK"/>
        <charset val="134"/>
      </rPr>
      <t>使用年限</t>
    </r>
    <r>
      <rPr>
        <sz val="16"/>
        <rFont val="Times New Roman"/>
        <charset val="134"/>
      </rPr>
      <t>≥5</t>
    </r>
    <r>
      <rPr>
        <sz val="16"/>
        <rFont val="方正仿宋_GBK"/>
        <charset val="134"/>
      </rPr>
      <t>年</t>
    </r>
    <r>
      <rPr>
        <sz val="16"/>
        <rFont val="Times New Roman"/>
        <charset val="134"/>
      </rPr>
      <t xml:space="preserve"> </t>
    </r>
  </si>
  <si>
    <r>
      <rPr>
        <sz val="16"/>
        <rFont val="方正仿宋_GBK"/>
        <charset val="134"/>
      </rPr>
      <t>城口县</t>
    </r>
    <r>
      <rPr>
        <sz val="16"/>
        <rFont val="Times New Roman"/>
        <charset val="134"/>
      </rPr>
      <t>2024</t>
    </r>
    <r>
      <rPr>
        <sz val="16"/>
        <rFont val="方正仿宋_GBK"/>
        <charset val="134"/>
      </rPr>
      <t>年双河乡大木漆产业发展项目</t>
    </r>
  </si>
  <si>
    <r>
      <rPr>
        <sz val="16"/>
        <rFont val="Times New Roman"/>
        <charset val="134"/>
      </rPr>
      <t xml:space="preserve">  </t>
    </r>
    <r>
      <rPr>
        <sz val="16"/>
        <rFont val="方正仿宋_GBK"/>
        <charset val="134"/>
      </rPr>
      <t>对店坪村现有的漆树林</t>
    </r>
    <r>
      <rPr>
        <sz val="16"/>
        <rFont val="Times New Roman"/>
        <charset val="134"/>
      </rPr>
      <t>1000</t>
    </r>
    <r>
      <rPr>
        <sz val="16"/>
        <rFont val="方正仿宋_GBK"/>
        <charset val="134"/>
      </rPr>
      <t>亩进行低效林改造，包含技改、病虫害防治，促进漆木生长与利用；配套建设大木漆产业发展的基础设施等</t>
    </r>
  </si>
  <si>
    <r>
      <rPr>
        <sz val="16"/>
        <rFont val="方正仿宋_GBK"/>
        <charset val="134"/>
      </rPr>
      <t>通过项目实施，盘活现有万亩大木漆资源，促进生态价值转化，推动地区经济收入，促进务工农户增收，带动</t>
    </r>
    <r>
      <rPr>
        <sz val="16"/>
        <rFont val="Times New Roman"/>
        <charset val="134"/>
      </rPr>
      <t>95</t>
    </r>
    <r>
      <rPr>
        <sz val="16"/>
        <rFont val="方正仿宋_GBK"/>
        <charset val="134"/>
      </rPr>
      <t>余人农户直接参与务工，其中脱贫户约</t>
    </r>
    <r>
      <rPr>
        <sz val="16"/>
        <rFont val="Times New Roman"/>
        <charset val="134"/>
      </rPr>
      <t>26</t>
    </r>
    <r>
      <rPr>
        <sz val="16"/>
        <rFont val="方正仿宋_GBK"/>
        <charset val="134"/>
      </rPr>
      <t>人。参与农户户均增收</t>
    </r>
    <r>
      <rPr>
        <sz val="16"/>
        <rFont val="Times New Roman"/>
        <charset val="134"/>
      </rPr>
      <t>2000</t>
    </r>
    <r>
      <rPr>
        <sz val="16"/>
        <rFont val="方正仿宋_GBK"/>
        <charset val="134"/>
      </rPr>
      <t>元以上。</t>
    </r>
  </si>
  <si>
    <r>
      <rPr>
        <sz val="16"/>
        <rFont val="方正仿宋_GBK"/>
        <charset val="134"/>
      </rPr>
      <t>一、群众参与：</t>
    </r>
    <r>
      <rPr>
        <sz val="16"/>
        <rFont val="Times New Roman"/>
        <charset val="134"/>
      </rPr>
      <t>50</t>
    </r>
    <r>
      <rPr>
        <sz val="16"/>
        <rFont val="方正仿宋_GBK"/>
        <charset val="134"/>
      </rPr>
      <t>参与前期项目确定讨论申报会议、决议，</t>
    </r>
    <r>
      <rPr>
        <sz val="16"/>
        <rFont val="Times New Roman"/>
        <charset val="134"/>
      </rPr>
      <t>17</t>
    </r>
    <r>
      <rPr>
        <sz val="16"/>
        <rFont val="方正仿宋_GBK"/>
        <charset val="134"/>
      </rPr>
      <t>人参与入库项目的选择，</t>
    </r>
    <r>
      <rPr>
        <sz val="16"/>
        <rFont val="Times New Roman"/>
        <charset val="134"/>
      </rPr>
      <t>30</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二、利益联结机制：提供就业岗位约</t>
    </r>
    <r>
      <rPr>
        <sz val="16"/>
        <rFont val="Times New Roman"/>
        <charset val="134"/>
      </rPr>
      <t>95</t>
    </r>
    <r>
      <rPr>
        <sz val="16"/>
        <rFont val="方正仿宋_GBK"/>
        <charset val="134"/>
      </rPr>
      <t>个，增加工资性收入</t>
    </r>
    <r>
      <rPr>
        <sz val="16"/>
        <rFont val="Times New Roman"/>
        <charset val="134"/>
      </rPr>
      <t>5000</t>
    </r>
    <r>
      <rPr>
        <sz val="16"/>
        <rFont val="方正仿宋_GBK"/>
        <charset val="134"/>
      </rPr>
      <t>元</t>
    </r>
    <r>
      <rPr>
        <sz val="16"/>
        <rFont val="Times New Roman"/>
        <charset val="134"/>
      </rPr>
      <t>/</t>
    </r>
    <r>
      <rPr>
        <sz val="16"/>
        <rFont val="方正仿宋_GBK"/>
        <charset val="134"/>
      </rPr>
      <t>人</t>
    </r>
    <r>
      <rPr>
        <sz val="16"/>
        <rFont val="Times New Roman"/>
        <charset val="134"/>
      </rPr>
      <t xml:space="preserve"> •</t>
    </r>
    <r>
      <rPr>
        <sz val="16"/>
        <rFont val="方正仿宋_GBK"/>
        <charset val="134"/>
      </rPr>
      <t>年。</t>
    </r>
  </si>
  <si>
    <r>
      <rPr>
        <sz val="16"/>
        <rFont val="方正仿宋_GBK"/>
        <charset val="134"/>
      </rPr>
      <t>实施店坪村漆树林</t>
    </r>
    <r>
      <rPr>
        <sz val="16"/>
        <rFont val="Times New Roman"/>
        <charset val="134"/>
      </rPr>
      <t>1000</t>
    </r>
    <r>
      <rPr>
        <sz val="16"/>
        <rFont val="方正仿宋_GBK"/>
        <charset val="134"/>
      </rPr>
      <t>亩进行低效林改造及基础设施建设，建成双河乡大木漆树林基地</t>
    </r>
    <r>
      <rPr>
        <sz val="16"/>
        <rFont val="Times New Roman"/>
        <charset val="134"/>
      </rPr>
      <t>1</t>
    </r>
    <r>
      <rPr>
        <sz val="16"/>
        <rFont val="方正仿宋_GBK"/>
        <charset val="134"/>
      </rPr>
      <t>个，盘活现有万亩大木漆资源，促进生态价值转化，推动地区经济收入，促进务工农户增收，带动</t>
    </r>
    <r>
      <rPr>
        <sz val="16"/>
        <rFont val="Times New Roman"/>
        <charset val="134"/>
      </rPr>
      <t>95</t>
    </r>
    <r>
      <rPr>
        <sz val="16"/>
        <rFont val="方正仿宋_GBK"/>
        <charset val="134"/>
      </rPr>
      <t>人农户直接参与务工，其中脱贫户约</t>
    </r>
    <r>
      <rPr>
        <sz val="16"/>
        <rFont val="Times New Roman"/>
        <charset val="134"/>
      </rPr>
      <t>26</t>
    </r>
    <r>
      <rPr>
        <sz val="16"/>
        <rFont val="方正仿宋_GBK"/>
        <charset val="134"/>
      </rPr>
      <t>人。参与农户户均增收</t>
    </r>
    <r>
      <rPr>
        <sz val="16"/>
        <rFont val="Times New Roman"/>
        <charset val="134"/>
      </rPr>
      <t>5000</t>
    </r>
    <r>
      <rPr>
        <sz val="16"/>
        <rFont val="方正仿宋_GBK"/>
        <charset val="134"/>
      </rPr>
      <t>元以上。</t>
    </r>
  </si>
  <si>
    <r>
      <rPr>
        <sz val="16"/>
        <rFont val="方正仿宋_GBK"/>
        <charset val="134"/>
      </rPr>
      <t>大木漆树林基地</t>
    </r>
    <r>
      <rPr>
        <sz val="16"/>
        <rFont val="Times New Roman"/>
        <charset val="134"/>
      </rPr>
      <t>≥1000</t>
    </r>
    <r>
      <rPr>
        <sz val="16"/>
        <rFont val="方正仿宋_GBK"/>
        <charset val="134"/>
      </rPr>
      <t>亩</t>
    </r>
  </si>
  <si>
    <r>
      <rPr>
        <sz val="16"/>
        <rFont val="方正仿宋_GBK"/>
        <charset val="134"/>
      </rPr>
      <t>项目总投资</t>
    </r>
    <r>
      <rPr>
        <sz val="16"/>
        <rFont val="Times New Roman"/>
        <charset val="134"/>
      </rPr>
      <t>≤120</t>
    </r>
    <r>
      <rPr>
        <sz val="16"/>
        <rFont val="方正仿宋_GBK"/>
        <charset val="134"/>
      </rPr>
      <t>万</t>
    </r>
  </si>
  <si>
    <r>
      <rPr>
        <sz val="16"/>
        <rFont val="方正仿宋_GBK"/>
        <charset val="134"/>
      </rPr>
      <t>带动约</t>
    </r>
    <r>
      <rPr>
        <sz val="16"/>
        <rFont val="Times New Roman"/>
        <charset val="134"/>
      </rPr>
      <t>95</t>
    </r>
    <r>
      <rPr>
        <sz val="16"/>
        <rFont val="方正仿宋_GBK"/>
        <charset val="134"/>
      </rPr>
      <t>人务工收入</t>
    </r>
    <r>
      <rPr>
        <sz val="16"/>
        <rFont val="Times New Roman"/>
        <charset val="134"/>
      </rPr>
      <t>5000</t>
    </r>
    <r>
      <rPr>
        <sz val="16"/>
        <rFont val="方正仿宋_GBK"/>
        <charset val="134"/>
      </rPr>
      <t>元</t>
    </r>
    <r>
      <rPr>
        <sz val="16"/>
        <rFont val="Times New Roman"/>
        <charset val="134"/>
      </rPr>
      <t>/</t>
    </r>
    <r>
      <rPr>
        <sz val="16"/>
        <rFont val="方正仿宋_GBK"/>
        <charset val="134"/>
      </rPr>
      <t>年，</t>
    </r>
  </si>
  <si>
    <t>按股分配</t>
  </si>
  <si>
    <r>
      <rPr>
        <sz val="16"/>
        <rFont val="方正仿宋_GBK"/>
        <charset val="134"/>
      </rPr>
      <t>城口县</t>
    </r>
    <r>
      <rPr>
        <sz val="16"/>
        <rFont val="Times New Roman"/>
        <charset val="134"/>
      </rPr>
      <t>2024</t>
    </r>
    <r>
      <rPr>
        <sz val="16"/>
        <rFont val="方正仿宋_GBK"/>
        <charset val="134"/>
      </rPr>
      <t>年高楠镇大木漆低效林改造项目</t>
    </r>
  </si>
  <si>
    <r>
      <rPr>
        <sz val="16"/>
        <rFont val="方正仿宋_GBK"/>
        <charset val="134"/>
      </rPr>
      <t>在高楠镇方斗村、岭楠村、黄河村进行漆林低效林改造</t>
    </r>
    <r>
      <rPr>
        <sz val="16"/>
        <rFont val="Times New Roman"/>
        <charset val="134"/>
      </rPr>
      <t>2000</t>
    </r>
    <r>
      <rPr>
        <sz val="16"/>
        <rFont val="方正仿宋_GBK"/>
        <charset val="134"/>
      </rPr>
      <t>亩。</t>
    </r>
  </si>
  <si>
    <t>高楠镇方斗村、岭楠村、黄河村</t>
  </si>
  <si>
    <r>
      <rPr>
        <sz val="16"/>
        <rFont val="方正仿宋_GBK"/>
        <charset val="134"/>
      </rPr>
      <t>带动</t>
    </r>
    <r>
      <rPr>
        <sz val="16"/>
        <rFont val="Times New Roman"/>
        <charset val="134"/>
      </rPr>
      <t>30</t>
    </r>
    <r>
      <rPr>
        <sz val="16"/>
        <rFont val="方正仿宋_GBK"/>
        <charset val="134"/>
      </rPr>
      <t>余人参与漆林抚育务工就业，增收，</t>
    </r>
    <r>
      <rPr>
        <sz val="16"/>
        <rFont val="Times New Roman"/>
        <charset val="134"/>
      </rPr>
      <t>80</t>
    </r>
    <r>
      <rPr>
        <sz val="16"/>
        <rFont val="方正仿宋_GBK"/>
        <charset val="134"/>
      </rPr>
      <t>元</t>
    </r>
    <r>
      <rPr>
        <sz val="16"/>
        <rFont val="Times New Roman"/>
        <charset val="134"/>
      </rPr>
      <t>/</t>
    </r>
    <r>
      <rPr>
        <sz val="16"/>
        <rFont val="方正仿宋_GBK"/>
        <charset val="134"/>
      </rPr>
      <t>天</t>
    </r>
    <r>
      <rPr>
        <sz val="16"/>
        <rFont val="Times New Roman"/>
        <charset val="134"/>
      </rPr>
      <t>.</t>
    </r>
    <r>
      <rPr>
        <sz val="16"/>
        <rFont val="方正仿宋_GBK"/>
        <charset val="134"/>
      </rPr>
      <t>人</t>
    </r>
  </si>
  <si>
    <r>
      <rPr>
        <sz val="16"/>
        <rFont val="Times New Roman"/>
        <charset val="134"/>
      </rPr>
      <t>1.</t>
    </r>
    <r>
      <rPr>
        <sz val="16"/>
        <rFont val="方正仿宋_GBK"/>
        <charset val="134"/>
      </rPr>
      <t>群众参与：</t>
    </r>
    <r>
      <rPr>
        <sz val="16"/>
        <rFont val="Times New Roman"/>
        <charset val="134"/>
      </rPr>
      <t>10</t>
    </r>
    <r>
      <rPr>
        <sz val="16"/>
        <rFont val="方正仿宋_GBK"/>
        <charset val="134"/>
      </rPr>
      <t>人参与前期项目确定会议、决议，</t>
    </r>
    <r>
      <rPr>
        <sz val="16"/>
        <rFont val="Times New Roman"/>
        <charset val="134"/>
      </rPr>
      <t>5</t>
    </r>
    <r>
      <rPr>
        <sz val="16"/>
        <rFont val="方正仿宋_GBK"/>
        <charset val="134"/>
      </rPr>
      <t>人参与入库项目的选择，</t>
    </r>
    <r>
      <rPr>
        <sz val="16"/>
        <rFont val="Times New Roman"/>
        <charset val="134"/>
      </rPr>
      <t>3</t>
    </r>
    <r>
      <rPr>
        <sz val="16"/>
        <rFont val="方正仿宋_GBK"/>
        <charset val="134"/>
      </rPr>
      <t>人参与项目实施过程中施工质量和资金使用的监督等。</t>
    </r>
    <r>
      <rPr>
        <sz val="16"/>
        <rFont val="Times New Roman"/>
        <charset val="134"/>
      </rPr>
      <t xml:space="preserve">
2.</t>
    </r>
    <r>
      <rPr>
        <sz val="16"/>
        <rFont val="方正仿宋_GBK"/>
        <charset val="134"/>
      </rPr>
      <t>利益联结机制：带动</t>
    </r>
    <r>
      <rPr>
        <sz val="16"/>
        <rFont val="Times New Roman"/>
        <charset val="134"/>
      </rPr>
      <t>30</t>
    </r>
    <r>
      <rPr>
        <sz val="16"/>
        <rFont val="方正仿宋_GBK"/>
        <charset val="134"/>
      </rPr>
      <t>余人参与漆林抚育务工就业，增收，</t>
    </r>
    <r>
      <rPr>
        <sz val="16"/>
        <rFont val="Times New Roman"/>
        <charset val="134"/>
      </rPr>
      <t>80</t>
    </r>
    <r>
      <rPr>
        <sz val="16"/>
        <rFont val="方正仿宋_GBK"/>
        <charset val="134"/>
      </rPr>
      <t>元</t>
    </r>
    <r>
      <rPr>
        <sz val="16"/>
        <rFont val="Times New Roman"/>
        <charset val="134"/>
      </rPr>
      <t>/</t>
    </r>
    <r>
      <rPr>
        <sz val="16"/>
        <rFont val="方正仿宋_GBK"/>
        <charset val="134"/>
      </rPr>
      <t>天</t>
    </r>
    <r>
      <rPr>
        <sz val="16"/>
        <rFont val="Times New Roman"/>
        <charset val="134"/>
      </rPr>
      <t>.</t>
    </r>
    <r>
      <rPr>
        <sz val="16"/>
        <rFont val="方正仿宋_GBK"/>
        <charset val="134"/>
      </rPr>
      <t>人</t>
    </r>
  </si>
  <si>
    <r>
      <rPr>
        <sz val="16"/>
        <rFont val="方正仿宋_GBK"/>
        <charset val="134"/>
      </rPr>
      <t>完成漆林抚育</t>
    </r>
    <r>
      <rPr>
        <sz val="16"/>
        <rFont val="Times New Roman"/>
        <charset val="134"/>
      </rPr>
      <t>2000</t>
    </r>
    <r>
      <rPr>
        <sz val="16"/>
        <rFont val="方正仿宋_GBK"/>
        <charset val="134"/>
      </rPr>
      <t>亩</t>
    </r>
  </si>
  <si>
    <r>
      <rPr>
        <sz val="16"/>
        <rFont val="Times New Roman"/>
        <charset val="134"/>
      </rPr>
      <t>2000</t>
    </r>
    <r>
      <rPr>
        <sz val="16"/>
        <rFont val="方正仿宋_GBK"/>
        <charset val="134"/>
      </rPr>
      <t>亩</t>
    </r>
  </si>
  <si>
    <r>
      <rPr>
        <sz val="16"/>
        <rFont val="方正仿宋_GBK"/>
        <charset val="134"/>
      </rPr>
      <t>每亩</t>
    </r>
    <r>
      <rPr>
        <sz val="16"/>
        <rFont val="Times New Roman"/>
        <charset val="134"/>
      </rPr>
      <t>≤650</t>
    </r>
    <r>
      <rPr>
        <sz val="16"/>
        <rFont val="方正仿宋_GBK"/>
        <charset val="134"/>
      </rPr>
      <t>元</t>
    </r>
  </si>
  <si>
    <r>
      <rPr>
        <sz val="16"/>
        <rFont val="方正仿宋_GBK"/>
        <charset val="134"/>
      </rPr>
      <t>城口县</t>
    </r>
    <r>
      <rPr>
        <sz val="16"/>
        <rFont val="Times New Roman"/>
        <charset val="134"/>
      </rPr>
      <t>2024</t>
    </r>
    <r>
      <rPr>
        <sz val="16"/>
        <rFont val="方正仿宋_GBK"/>
        <charset val="134"/>
      </rPr>
      <t>年沿河乡大木漆树产业示范提升项目</t>
    </r>
  </si>
  <si>
    <r>
      <rPr>
        <sz val="16"/>
        <rFont val="方正仿宋_GBK"/>
        <charset val="134"/>
      </rPr>
      <t>针对全乡现有</t>
    </r>
    <r>
      <rPr>
        <sz val="16"/>
        <rFont val="Times New Roman"/>
        <charset val="134"/>
      </rPr>
      <t>2000</t>
    </r>
    <r>
      <rPr>
        <sz val="16"/>
        <rFont val="方正仿宋_GBK"/>
        <charset val="134"/>
      </rPr>
      <t>余亩漆树进行低效林改造，实施病虫害防治、除草施肥</t>
    </r>
  </si>
  <si>
    <r>
      <rPr>
        <sz val="16"/>
        <rFont val="方正仿宋_GBK"/>
        <charset val="134"/>
      </rPr>
      <t>沿河乡</t>
    </r>
    <r>
      <rPr>
        <sz val="16"/>
        <rFont val="Times New Roman"/>
        <charset val="134"/>
      </rPr>
      <t>6</t>
    </r>
    <r>
      <rPr>
        <sz val="16"/>
        <rFont val="方正仿宋_GBK"/>
        <charset val="134"/>
      </rPr>
      <t>个村</t>
    </r>
  </si>
  <si>
    <r>
      <rPr>
        <sz val="16"/>
        <rFont val="方正仿宋_GBK"/>
        <charset val="134"/>
      </rPr>
      <t>项目实施可增强沿河乡大木漆产业基础，提高漆树经济效益，强化产业带动作用，增加村集体经济组织收入，持续巩固脱贫攻坚成果，带动全乡</t>
    </r>
    <r>
      <rPr>
        <sz val="16"/>
        <rFont val="Times New Roman"/>
        <charset val="134"/>
      </rPr>
      <t>83</t>
    </r>
    <r>
      <rPr>
        <sz val="16"/>
        <rFont val="方正仿宋_GBK"/>
        <charset val="134"/>
      </rPr>
      <t>人人均增收</t>
    </r>
    <r>
      <rPr>
        <sz val="16"/>
        <rFont val="Times New Roman"/>
        <charset val="134"/>
      </rPr>
      <t>1000</t>
    </r>
    <r>
      <rPr>
        <sz val="16"/>
        <rFont val="方正仿宋_GBK"/>
        <charset val="134"/>
      </rPr>
      <t>元以上，其中脱贫户和监测对象</t>
    </r>
    <r>
      <rPr>
        <sz val="16"/>
        <rFont val="Times New Roman"/>
        <charset val="134"/>
      </rPr>
      <t>16</t>
    </r>
    <r>
      <rPr>
        <sz val="16"/>
        <rFont val="方正仿宋_GBK"/>
        <charset val="134"/>
      </rPr>
      <t>人</t>
    </r>
  </si>
  <si>
    <r>
      <rPr>
        <sz val="16"/>
        <rFont val="方正仿宋_GBK"/>
        <charset val="134"/>
      </rPr>
      <t>一、群众参与：</t>
    </r>
    <r>
      <rPr>
        <sz val="16"/>
        <rFont val="Times New Roman"/>
        <charset val="134"/>
      </rPr>
      <t>18</t>
    </r>
    <r>
      <rPr>
        <sz val="16"/>
        <rFont val="方正仿宋_GBK"/>
        <charset val="134"/>
      </rPr>
      <t>人参与前期项目确定会议、决议，</t>
    </r>
    <r>
      <rPr>
        <sz val="16"/>
        <rFont val="Times New Roman"/>
        <charset val="134"/>
      </rPr>
      <t>11</t>
    </r>
    <r>
      <rPr>
        <sz val="16"/>
        <rFont val="方正仿宋_GBK"/>
        <charset val="134"/>
      </rPr>
      <t>人参与入库项目的选择，</t>
    </r>
    <r>
      <rPr>
        <sz val="16"/>
        <rFont val="Times New Roman"/>
        <charset val="134"/>
      </rPr>
      <t>12</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、组织村民实施漆树管护，增加</t>
    </r>
    <r>
      <rPr>
        <sz val="16"/>
        <rFont val="Times New Roman"/>
        <charset val="134"/>
      </rPr>
      <t>83</t>
    </r>
    <r>
      <rPr>
        <sz val="16"/>
        <rFont val="方正仿宋_GBK"/>
        <charset val="134"/>
      </rPr>
      <t>人增加收入</t>
    </r>
    <r>
      <rPr>
        <sz val="16"/>
        <rFont val="Times New Roman"/>
        <charset val="134"/>
      </rPr>
      <t>1000</t>
    </r>
    <r>
      <rPr>
        <sz val="16"/>
        <rFont val="方正仿宋_GBK"/>
        <charset val="134"/>
      </rPr>
      <t>元</t>
    </r>
    <r>
      <rPr>
        <sz val="16"/>
        <rFont val="Times New Roman"/>
        <charset val="134"/>
      </rPr>
      <t>/</t>
    </r>
    <r>
      <rPr>
        <sz val="16"/>
        <rFont val="方正仿宋_GBK"/>
        <charset val="134"/>
      </rPr>
      <t>人。</t>
    </r>
    <r>
      <rPr>
        <sz val="16"/>
        <rFont val="Times New Roman"/>
        <charset val="134"/>
      </rPr>
      <t>2</t>
    </r>
    <r>
      <rPr>
        <sz val="16"/>
        <rFont val="方正仿宋_GBK"/>
        <charset val="134"/>
      </rPr>
      <t>、村集体经济组织通过项目实施实现年分红</t>
    </r>
    <r>
      <rPr>
        <sz val="16"/>
        <rFont val="Times New Roman"/>
        <charset val="134"/>
      </rPr>
      <t>1</t>
    </r>
    <r>
      <rPr>
        <sz val="16"/>
        <rFont val="方正仿宋_GBK"/>
        <charset val="134"/>
      </rPr>
      <t>万元以上。</t>
    </r>
  </si>
  <si>
    <r>
      <rPr>
        <sz val="16"/>
        <rFont val="方正仿宋_GBK"/>
        <charset val="134"/>
      </rPr>
      <t>针对全乡现有</t>
    </r>
    <r>
      <rPr>
        <sz val="16"/>
        <rFont val="Times New Roman"/>
        <charset val="134"/>
      </rPr>
      <t>2000</t>
    </r>
    <r>
      <rPr>
        <sz val="16"/>
        <rFont val="方正仿宋_GBK"/>
        <charset val="134"/>
      </rPr>
      <t>余亩漆树进行管护，实施病虫害防治、除草施肥</t>
    </r>
  </si>
  <si>
    <r>
      <rPr>
        <sz val="16"/>
        <rFont val="Times New Roman"/>
        <charset val="134"/>
      </rPr>
      <t>650</t>
    </r>
    <r>
      <rPr>
        <sz val="16"/>
        <rFont val="方正仿宋_GBK"/>
        <charset val="134"/>
      </rPr>
      <t>元</t>
    </r>
    <r>
      <rPr>
        <sz val="16"/>
        <rFont val="Times New Roman"/>
        <charset val="134"/>
      </rPr>
      <t>/</t>
    </r>
    <r>
      <rPr>
        <sz val="16"/>
        <rFont val="方正仿宋_GBK"/>
        <charset val="134"/>
      </rPr>
      <t>亩</t>
    </r>
  </si>
  <si>
    <r>
      <rPr>
        <sz val="16"/>
        <rFont val="方正仿宋_GBK"/>
        <charset val="134"/>
      </rPr>
      <t>增加村民产业发展收入</t>
    </r>
    <r>
      <rPr>
        <sz val="16"/>
        <rFont val="Times New Roman"/>
        <charset val="134"/>
      </rPr>
      <t>1000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t>
    </r>
  </si>
  <si>
    <r>
      <rPr>
        <sz val="16"/>
        <rFont val="Times New Roman"/>
        <charset val="134"/>
      </rPr>
      <t>83</t>
    </r>
    <r>
      <rPr>
        <sz val="16"/>
        <rFont val="方正仿宋_GBK"/>
        <charset val="134"/>
      </rPr>
      <t>人受益，其中脱贫户和监测对象</t>
    </r>
    <r>
      <rPr>
        <sz val="16"/>
        <rFont val="Times New Roman"/>
        <charset val="134"/>
      </rPr>
      <t>16</t>
    </r>
    <r>
      <rPr>
        <sz val="16"/>
        <rFont val="方正仿宋_GBK"/>
        <charset val="134"/>
      </rPr>
      <t>人</t>
    </r>
  </si>
  <si>
    <r>
      <rPr>
        <sz val="16"/>
        <rFont val="方正仿宋_GBK"/>
        <charset val="134"/>
      </rPr>
      <t>项目实施后受益年限达</t>
    </r>
    <r>
      <rPr>
        <sz val="16"/>
        <rFont val="Times New Roman"/>
        <charset val="134"/>
      </rPr>
      <t>2</t>
    </r>
    <r>
      <rPr>
        <sz val="16"/>
        <rFont val="方正仿宋_GBK"/>
        <charset val="134"/>
      </rPr>
      <t>年</t>
    </r>
  </si>
  <si>
    <r>
      <rPr>
        <sz val="16"/>
        <rFont val="方正仿宋_GBK"/>
        <charset val="134"/>
      </rPr>
      <t>所受益群众满意度达</t>
    </r>
    <r>
      <rPr>
        <sz val="16"/>
        <rFont val="Times New Roman"/>
        <charset val="134"/>
      </rPr>
      <t>95%</t>
    </r>
    <r>
      <rPr>
        <sz val="16"/>
        <rFont val="方正仿宋_GBK"/>
        <charset val="134"/>
      </rPr>
      <t>以上</t>
    </r>
  </si>
  <si>
    <r>
      <rPr>
        <sz val="16"/>
        <rFont val="方正仿宋_GBK"/>
        <charset val="134"/>
      </rPr>
      <t>城口县巴山镇</t>
    </r>
    <r>
      <rPr>
        <sz val="16"/>
        <rFont val="Times New Roman"/>
        <charset val="134"/>
      </rPr>
      <t>2024</t>
    </r>
    <r>
      <rPr>
        <sz val="16"/>
        <rFont val="方正仿宋_GBK"/>
        <charset val="134"/>
      </rPr>
      <t>年大木漆提升项目</t>
    </r>
  </si>
  <si>
    <r>
      <rPr>
        <sz val="16"/>
        <rFont val="方正仿宋_GBK"/>
        <charset val="134"/>
      </rPr>
      <t>对巴山镇农民村、黄溪村现有的漆树林地约</t>
    </r>
    <r>
      <rPr>
        <sz val="16"/>
        <rFont val="Times New Roman"/>
        <charset val="134"/>
      </rPr>
      <t>2000</t>
    </r>
    <r>
      <rPr>
        <sz val="16"/>
        <rFont val="方正仿宋_GBK"/>
        <charset val="134"/>
      </rPr>
      <t>亩低效林改造、补植补栽漆树约</t>
    </r>
    <r>
      <rPr>
        <sz val="16"/>
        <rFont val="Times New Roman"/>
        <charset val="134"/>
      </rPr>
      <t>1000</t>
    </r>
    <r>
      <rPr>
        <sz val="16"/>
        <rFont val="方正仿宋_GBK"/>
        <charset val="134"/>
      </rPr>
      <t>亩</t>
    </r>
  </si>
  <si>
    <r>
      <rPr>
        <sz val="16"/>
        <rFont val="方正仿宋_GBK"/>
        <charset val="134"/>
      </rPr>
      <t>带动约</t>
    </r>
    <r>
      <rPr>
        <sz val="16"/>
        <rFont val="Times New Roman"/>
        <charset val="134"/>
      </rPr>
      <t>100</t>
    </r>
    <r>
      <rPr>
        <sz val="16"/>
        <rFont val="方正仿宋_GBK"/>
        <charset val="134"/>
      </rPr>
      <t>余名群众就近务工，增加收入；梳林改造后提高大木漆产量，直接培育大木漆工匠</t>
    </r>
    <r>
      <rPr>
        <sz val="16"/>
        <rFont val="Times New Roman"/>
        <charset val="134"/>
      </rPr>
      <t>20</t>
    </r>
    <r>
      <rPr>
        <sz val="16"/>
        <rFont val="方正仿宋_GBK"/>
        <charset val="134"/>
      </rPr>
      <t>名，带动全镇大木漆产业发展。</t>
    </r>
  </si>
  <si>
    <r>
      <rPr>
        <sz val="16"/>
        <rFont val="Times New Roman"/>
        <charset val="134"/>
      </rPr>
      <t>35</t>
    </r>
    <r>
      <rPr>
        <sz val="16"/>
        <rFont val="方正仿宋_GBK"/>
        <charset val="134"/>
      </rPr>
      <t>名群众代表参与项目前期申报，带动周边群众约</t>
    </r>
    <r>
      <rPr>
        <sz val="16"/>
        <rFont val="Times New Roman"/>
        <charset val="134"/>
      </rPr>
      <t>1000</t>
    </r>
    <r>
      <rPr>
        <sz val="16"/>
        <rFont val="方正仿宋_GBK"/>
        <charset val="134"/>
      </rPr>
      <t>余人增加收入，其中困难群众约</t>
    </r>
    <r>
      <rPr>
        <sz val="16"/>
        <rFont val="Times New Roman"/>
        <charset val="134"/>
      </rPr>
      <t>500</t>
    </r>
    <r>
      <rPr>
        <sz val="16"/>
        <rFont val="方正仿宋_GBK"/>
        <charset val="134"/>
      </rPr>
      <t>人。</t>
    </r>
  </si>
  <si>
    <r>
      <rPr>
        <sz val="16"/>
        <rFont val="方正仿宋_GBK"/>
        <charset val="134"/>
      </rPr>
      <t>对巴山镇农民村、黄溪村现有的漆树林地约</t>
    </r>
    <r>
      <rPr>
        <sz val="16"/>
        <rFont val="Times New Roman"/>
        <charset val="134"/>
      </rPr>
      <t>2000</t>
    </r>
    <r>
      <rPr>
        <sz val="16"/>
        <rFont val="方正仿宋_GBK"/>
        <charset val="134"/>
      </rPr>
      <t>亩，进行梳林改造和补植补栽，带动约</t>
    </r>
    <r>
      <rPr>
        <sz val="16"/>
        <rFont val="Times New Roman"/>
        <charset val="134"/>
      </rPr>
      <t>100</t>
    </r>
    <r>
      <rPr>
        <sz val="16"/>
        <rFont val="方正仿宋_GBK"/>
        <charset val="134"/>
      </rPr>
      <t>余名群众就近务工，增加收入。</t>
    </r>
  </si>
  <si>
    <r>
      <rPr>
        <sz val="16"/>
        <rFont val="方正仿宋_GBK"/>
        <charset val="134"/>
      </rPr>
      <t>漆树林地约</t>
    </r>
    <r>
      <rPr>
        <sz val="16"/>
        <rFont val="Times New Roman"/>
        <charset val="134"/>
      </rPr>
      <t>2000</t>
    </r>
    <r>
      <rPr>
        <sz val="16"/>
        <rFont val="方正仿宋_GBK"/>
        <charset val="134"/>
      </rPr>
      <t>亩，进行梳林改造，补植补栽漆树约</t>
    </r>
    <r>
      <rPr>
        <sz val="16"/>
        <rFont val="Times New Roman"/>
        <charset val="134"/>
      </rPr>
      <t>1000</t>
    </r>
    <r>
      <rPr>
        <sz val="16"/>
        <rFont val="方正仿宋_GBK"/>
        <charset val="134"/>
      </rPr>
      <t>亩</t>
    </r>
  </si>
  <si>
    <r>
      <rPr>
        <sz val="16"/>
        <rFont val="方正仿宋_GBK"/>
        <charset val="134"/>
      </rPr>
      <t>受益人数</t>
    </r>
    <r>
      <rPr>
        <sz val="16"/>
        <rFont val="Times New Roman"/>
        <charset val="134"/>
      </rPr>
      <t>≥1000</t>
    </r>
    <r>
      <rPr>
        <sz val="16"/>
        <rFont val="方正仿宋_GBK"/>
        <charset val="134"/>
      </rPr>
      <t>人</t>
    </r>
  </si>
  <si>
    <r>
      <rPr>
        <sz val="16"/>
        <rFont val="方正仿宋_GBK"/>
        <charset val="134"/>
      </rPr>
      <t>约</t>
    </r>
    <r>
      <rPr>
        <sz val="16"/>
        <rFont val="Times New Roman"/>
        <charset val="134"/>
      </rPr>
      <t>1000</t>
    </r>
    <r>
      <rPr>
        <sz val="16"/>
        <rFont val="方正仿宋_GBK"/>
        <charset val="134"/>
      </rPr>
      <t>人</t>
    </r>
  </si>
  <si>
    <r>
      <rPr>
        <sz val="16"/>
        <rFont val="方正仿宋_GBK"/>
        <charset val="134"/>
      </rPr>
      <t>约</t>
    </r>
    <r>
      <rPr>
        <sz val="16"/>
        <rFont val="Times New Roman"/>
        <charset val="134"/>
      </rPr>
      <t>501</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</si>
  <si>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年岚天乡三河村生产便道基础设施建设项目</t>
    </r>
  </si>
  <si>
    <r>
      <rPr>
        <sz val="16"/>
        <rFont val="方正仿宋_GBK"/>
        <charset val="134"/>
      </rPr>
      <t>岚天乡三河村五社至锅底凼人行步道约</t>
    </r>
    <r>
      <rPr>
        <sz val="16"/>
        <rFont val="Times New Roman"/>
        <charset val="134"/>
      </rPr>
      <t>6</t>
    </r>
    <r>
      <rPr>
        <sz val="16"/>
        <rFont val="方正仿宋_GBK"/>
        <charset val="134"/>
      </rPr>
      <t>公里等相关设施建设。</t>
    </r>
  </si>
  <si>
    <t>三河村</t>
  </si>
  <si>
    <r>
      <rPr>
        <sz val="16"/>
        <rFont val="方正仿宋_GBK"/>
        <charset val="134"/>
      </rPr>
      <t>完善基础设施，方便农民农业生产需求。通过畜牧放养土黄牛山羊等实现养殖收入</t>
    </r>
    <r>
      <rPr>
        <sz val="16"/>
        <rFont val="Times New Roman"/>
        <charset val="134"/>
      </rPr>
      <t>200</t>
    </r>
    <r>
      <rPr>
        <sz val="16"/>
        <rFont val="方正仿宋_GBK"/>
        <charset val="134"/>
      </rPr>
      <t>万元。改善沿途环境，实现便捷出行旅游，引导徒步驴友露营等增加旅游收入，实现旅游收入增收。</t>
    </r>
  </si>
  <si>
    <r>
      <rPr>
        <sz val="16"/>
        <rFont val="方正仿宋_GBK"/>
        <charset val="134"/>
      </rPr>
      <t>一、群众参与：</t>
    </r>
    <r>
      <rPr>
        <sz val="16"/>
        <rFont val="Times New Roman"/>
        <charset val="134"/>
      </rPr>
      <t>10</t>
    </r>
    <r>
      <rPr>
        <sz val="16"/>
        <rFont val="方正仿宋_GBK"/>
        <charset val="134"/>
      </rPr>
      <t>余人参与前期项目确定讨论申报会议、决议，</t>
    </r>
    <r>
      <rPr>
        <sz val="16"/>
        <rFont val="Times New Roman"/>
        <charset val="134"/>
      </rPr>
      <t>10</t>
    </r>
    <r>
      <rPr>
        <sz val="16"/>
        <rFont val="方正仿宋_GBK"/>
        <charset val="134"/>
      </rPr>
      <t>余人参与入库项目的选择，</t>
    </r>
    <r>
      <rPr>
        <sz val="16"/>
        <rFont val="Times New Roman"/>
        <charset val="134"/>
      </rPr>
      <t>20</t>
    </r>
    <r>
      <rPr>
        <sz val="16"/>
        <rFont val="方正仿宋_GBK"/>
        <charset val="134"/>
      </rPr>
      <t>余人参与项目实施过程中施工质量和资金使用的监督等。</t>
    </r>
    <r>
      <rPr>
        <sz val="16"/>
        <rFont val="Times New Roman"/>
        <charset val="134"/>
      </rPr>
      <t xml:space="preserve">  </t>
    </r>
    <r>
      <rPr>
        <sz val="16"/>
        <rFont val="方正仿宋_GBK"/>
        <charset val="134"/>
      </rPr>
      <t>二、利益联结机制本地百姓</t>
    </r>
    <r>
      <rPr>
        <sz val="16"/>
        <rFont val="Times New Roman"/>
        <charset val="134"/>
      </rPr>
      <t>20</t>
    </r>
    <r>
      <rPr>
        <sz val="16"/>
        <rFont val="方正仿宋_GBK"/>
        <charset val="134"/>
      </rPr>
      <t>余人实现务工参与建设，</t>
    </r>
    <r>
      <rPr>
        <sz val="16"/>
        <rFont val="Times New Roman"/>
        <charset val="134"/>
      </rPr>
      <t>10</t>
    </r>
    <r>
      <rPr>
        <sz val="16"/>
        <rFont val="方正仿宋_GBK"/>
        <charset val="134"/>
      </rPr>
      <t>多人实现高山草甸放养牛羊，</t>
    </r>
    <r>
      <rPr>
        <sz val="16"/>
        <rFont val="Times New Roman"/>
        <charset val="134"/>
      </rPr>
      <t>20</t>
    </r>
    <r>
      <rPr>
        <sz val="16"/>
        <rFont val="方正仿宋_GBK"/>
        <charset val="134"/>
      </rPr>
      <t>多人通过提供露营装备，引路向导等事项实现增收。</t>
    </r>
  </si>
  <si>
    <r>
      <rPr>
        <sz val="16"/>
        <rFont val="方正仿宋_GBK"/>
        <charset val="134"/>
      </rPr>
      <t>建设步道约</t>
    </r>
    <r>
      <rPr>
        <sz val="16"/>
        <rFont val="Times New Roman"/>
        <charset val="134"/>
      </rPr>
      <t>6</t>
    </r>
    <r>
      <rPr>
        <sz val="16"/>
        <rFont val="方正仿宋_GBK"/>
        <charset val="134"/>
      </rPr>
      <t>公里，休息驿站</t>
    </r>
    <r>
      <rPr>
        <sz val="16"/>
        <rFont val="Times New Roman"/>
        <charset val="134"/>
      </rPr>
      <t>4</t>
    </r>
    <r>
      <rPr>
        <sz val="16"/>
        <rFont val="方正仿宋_GBK"/>
        <charset val="134"/>
      </rPr>
      <t>个</t>
    </r>
  </si>
  <si>
    <r>
      <rPr>
        <sz val="16"/>
        <rFont val="方正仿宋_GBK"/>
        <charset val="134"/>
      </rPr>
      <t>人行步道约</t>
    </r>
    <r>
      <rPr>
        <sz val="16"/>
        <rFont val="Times New Roman"/>
        <charset val="134"/>
      </rPr>
      <t>6</t>
    </r>
    <r>
      <rPr>
        <sz val="16"/>
        <rFont val="方正仿宋_GBK"/>
        <charset val="134"/>
      </rPr>
      <t>公里</t>
    </r>
  </si>
  <si>
    <r>
      <rPr>
        <sz val="16"/>
        <rFont val="方正仿宋_GBK"/>
        <charset val="134"/>
      </rPr>
      <t>约</t>
    </r>
    <r>
      <rPr>
        <sz val="16"/>
        <rFont val="Times New Roman"/>
        <charset val="134"/>
      </rPr>
      <t>10</t>
    </r>
    <r>
      <rPr>
        <sz val="16"/>
        <rFont val="方正仿宋_GBK"/>
        <charset val="134"/>
      </rPr>
      <t>人增加务工收入约</t>
    </r>
    <r>
      <rPr>
        <sz val="16"/>
        <rFont val="Times New Roman"/>
        <charset val="134"/>
      </rPr>
      <t>2</t>
    </r>
    <r>
      <rPr>
        <sz val="16"/>
        <rFont val="方正仿宋_GBK"/>
        <charset val="134"/>
      </rPr>
      <t>万元，约</t>
    </r>
    <r>
      <rPr>
        <sz val="16"/>
        <rFont val="Times New Roman"/>
        <charset val="134"/>
      </rPr>
      <t>20</t>
    </r>
    <r>
      <rPr>
        <sz val="16"/>
        <rFont val="方正仿宋_GBK"/>
        <charset val="134"/>
      </rPr>
      <t>人通过提供露营装备，引路向导、高山养殖等事项实现增收。</t>
    </r>
  </si>
  <si>
    <r>
      <rPr>
        <sz val="16"/>
        <rFont val="方正仿宋_GBK"/>
        <charset val="134"/>
      </rPr>
      <t>带动</t>
    </r>
    <r>
      <rPr>
        <sz val="16"/>
        <rFont val="Times New Roman"/>
        <charset val="134"/>
      </rPr>
      <t>50</t>
    </r>
    <r>
      <rPr>
        <sz val="16"/>
        <rFont val="方正仿宋_GBK"/>
        <charset val="134"/>
      </rPr>
      <t>余人其中脱贫户</t>
    </r>
    <r>
      <rPr>
        <sz val="16"/>
        <rFont val="Times New Roman"/>
        <charset val="134"/>
      </rPr>
      <t>10</t>
    </r>
    <r>
      <rPr>
        <sz val="16"/>
        <rFont val="方正仿宋_GBK"/>
        <charset val="134"/>
      </rPr>
      <t>余人受益</t>
    </r>
  </si>
  <si>
    <r>
      <rPr>
        <sz val="16"/>
        <rFont val="方正仿宋_GBK"/>
        <charset val="134"/>
      </rPr>
      <t>城口县</t>
    </r>
    <r>
      <rPr>
        <sz val="16"/>
        <rFont val="Times New Roman"/>
        <charset val="134"/>
      </rPr>
      <t>2024</t>
    </r>
    <r>
      <rPr>
        <sz val="16"/>
        <rFont val="方正仿宋_GBK"/>
        <charset val="134"/>
      </rPr>
      <t>年岚天乡农文旅产业融合发展综合提升项目</t>
    </r>
  </si>
  <si>
    <r>
      <rPr>
        <sz val="16"/>
        <rFont val="方正仿宋_GBK"/>
        <charset val="134"/>
      </rPr>
      <t>打造一个农文旅示范片区，包括新建乡村农产品加工工坊、展销平台</t>
    </r>
    <r>
      <rPr>
        <sz val="16"/>
        <rFont val="Times New Roman"/>
        <charset val="134"/>
      </rPr>
      <t>500</t>
    </r>
    <r>
      <rPr>
        <sz val="16"/>
        <rFont val="方正仿宋_GBK"/>
        <charset val="134"/>
      </rPr>
      <t>平米，耕种生产步道、水渠等设施约</t>
    </r>
    <r>
      <rPr>
        <sz val="16"/>
        <rFont val="Times New Roman"/>
        <charset val="134"/>
      </rPr>
      <t>1000</t>
    </r>
    <r>
      <rPr>
        <sz val="16"/>
        <rFont val="方正仿宋_GBK"/>
        <charset val="134"/>
      </rPr>
      <t>米，建成集加工、销售、观光、采摘、沉浸式农事体验等于一体的乡村旅游与休闲农业融合发展示范基地。</t>
    </r>
  </si>
  <si>
    <r>
      <rPr>
        <sz val="16"/>
        <rFont val="方正仿宋_GBK"/>
        <charset val="134"/>
      </rPr>
      <t>建设一个农文旅融合基地，增加本地农产品销售额，盘活现有资产，吸引游客和市场主体，提升本乡农文旅发展品质，增加群众生产收益≧</t>
    </r>
    <r>
      <rPr>
        <sz val="16"/>
        <rFont val="Times New Roman"/>
        <charset val="134"/>
      </rPr>
      <t>2</t>
    </r>
    <r>
      <rPr>
        <sz val="16"/>
        <rFont val="方正仿宋_GBK"/>
        <charset val="134"/>
      </rPr>
      <t>万元，受益脱贫人口数约</t>
    </r>
    <r>
      <rPr>
        <sz val="16"/>
        <rFont val="Times New Roman"/>
        <charset val="134"/>
      </rPr>
      <t>28</t>
    </r>
    <r>
      <rPr>
        <sz val="16"/>
        <rFont val="方正仿宋_GBK"/>
        <charset val="134"/>
      </rPr>
      <t>人。</t>
    </r>
  </si>
  <si>
    <r>
      <rPr>
        <sz val="16"/>
        <rFont val="Times New Roman"/>
        <charset val="134"/>
      </rPr>
      <t>1.</t>
    </r>
    <r>
      <rPr>
        <sz val="16"/>
        <rFont val="方正仿宋_GBK"/>
        <charset val="134"/>
      </rPr>
      <t>群众参与：</t>
    </r>
    <r>
      <rPr>
        <sz val="16"/>
        <rFont val="Times New Roman"/>
        <charset val="134"/>
      </rPr>
      <t>21</t>
    </r>
    <r>
      <rPr>
        <sz val="16"/>
        <rFont val="方正仿宋_GBK"/>
        <charset val="134"/>
      </rPr>
      <t>人参与前期项目确定会议，</t>
    </r>
    <r>
      <rPr>
        <sz val="16"/>
        <rFont val="Times New Roman"/>
        <charset val="134"/>
      </rPr>
      <t>16</t>
    </r>
    <r>
      <rPr>
        <sz val="16"/>
        <rFont val="方正仿宋_GBK"/>
        <charset val="134"/>
      </rPr>
      <t>人参与申报，以及建设过程</t>
    </r>
    <r>
      <rPr>
        <sz val="16"/>
        <rFont val="Times New Roman"/>
        <charset val="134"/>
      </rPr>
      <t>4</t>
    </r>
    <r>
      <rPr>
        <sz val="16"/>
        <rFont val="方正仿宋_GBK"/>
        <charset val="134"/>
      </rPr>
      <t>人参与监督。</t>
    </r>
    <r>
      <rPr>
        <sz val="16"/>
        <rFont val="Times New Roman"/>
        <charset val="134"/>
      </rPr>
      <t xml:space="preserve">
2.</t>
    </r>
    <r>
      <rPr>
        <sz val="16"/>
        <rFont val="方正仿宋_GBK"/>
        <charset val="134"/>
      </rPr>
      <t>利益联结机制：增加集体收益≧</t>
    </r>
    <r>
      <rPr>
        <sz val="16"/>
        <rFont val="Times New Roman"/>
        <charset val="134"/>
      </rPr>
      <t>2</t>
    </r>
    <r>
      <rPr>
        <sz val="16"/>
        <rFont val="方正仿宋_GBK"/>
        <charset val="134"/>
      </rPr>
      <t>万元，收益按比例分红，惠及全乡约</t>
    </r>
    <r>
      <rPr>
        <sz val="16"/>
        <rFont val="Times New Roman"/>
        <charset val="134"/>
      </rPr>
      <t>200</t>
    </r>
    <r>
      <rPr>
        <sz val="16"/>
        <rFont val="方正仿宋_GBK"/>
        <charset val="134"/>
      </rPr>
      <t>余户户均增收</t>
    </r>
    <r>
      <rPr>
        <sz val="16"/>
        <rFont val="Times New Roman"/>
        <charset val="134"/>
      </rPr>
      <t>100</t>
    </r>
    <r>
      <rPr>
        <sz val="16"/>
        <rFont val="方正仿宋_GBK"/>
        <charset val="134"/>
      </rPr>
      <t>元。</t>
    </r>
  </si>
  <si>
    <r>
      <rPr>
        <sz val="16"/>
        <rFont val="方正仿宋_GBK"/>
        <charset val="134"/>
      </rPr>
      <t>至少吸引游客</t>
    </r>
    <r>
      <rPr>
        <sz val="16"/>
        <rFont val="Times New Roman"/>
        <charset val="134"/>
      </rPr>
      <t>3000</t>
    </r>
    <r>
      <rPr>
        <sz val="16"/>
        <rFont val="方正仿宋_GBK"/>
        <charset val="134"/>
      </rPr>
      <t>人，推广本乡特色农产品销售，增加群众收益。</t>
    </r>
  </si>
  <si>
    <r>
      <rPr>
        <sz val="16"/>
        <rFont val="方正仿宋_GBK"/>
        <charset val="134"/>
      </rPr>
      <t>建设一个农文旅融合示范基地，吸引游客</t>
    </r>
    <r>
      <rPr>
        <sz val="16"/>
        <rFont val="Times New Roman"/>
        <charset val="134"/>
      </rPr>
      <t>3000</t>
    </r>
    <r>
      <rPr>
        <sz val="16"/>
        <rFont val="方正仿宋_GBK"/>
        <charset val="134"/>
      </rPr>
      <t>余人。</t>
    </r>
  </si>
  <si>
    <r>
      <rPr>
        <sz val="16"/>
        <rFont val="方正仿宋_GBK"/>
        <charset val="134"/>
      </rPr>
      <t>特色产业带动增加贫困人口收入（总收入）≧</t>
    </r>
    <r>
      <rPr>
        <sz val="16"/>
        <rFont val="Times New Roman"/>
        <charset val="134"/>
      </rPr>
      <t>2</t>
    </r>
    <r>
      <rPr>
        <sz val="16"/>
        <rFont val="方正仿宋_GBK"/>
        <charset val="134"/>
      </rPr>
      <t>万元</t>
    </r>
  </si>
  <si>
    <r>
      <rPr>
        <sz val="16"/>
        <rFont val="方正仿宋_GBK"/>
        <charset val="134"/>
      </rPr>
      <t>受益脱贫人口数约</t>
    </r>
    <r>
      <rPr>
        <sz val="16"/>
        <rFont val="Times New Roman"/>
        <charset val="134"/>
      </rPr>
      <t>28</t>
    </r>
    <r>
      <rPr>
        <sz val="16"/>
        <rFont val="方正仿宋_GBK"/>
        <charset val="134"/>
      </rPr>
      <t>人</t>
    </r>
  </si>
  <si>
    <t>每年按照一定比例固定分红，按照一定比例营业额分红。</t>
  </si>
  <si>
    <r>
      <rPr>
        <sz val="16"/>
        <rFont val="方正仿宋_GBK"/>
        <charset val="134"/>
      </rPr>
      <t>城口县</t>
    </r>
    <r>
      <rPr>
        <sz val="16"/>
        <rFont val="Times New Roman"/>
        <charset val="134"/>
      </rPr>
      <t>2024</t>
    </r>
    <r>
      <rPr>
        <sz val="16"/>
        <rFont val="方正仿宋_GBK"/>
        <charset val="134"/>
      </rPr>
      <t>年河鱼乡两扇门农文旅融合发展项目</t>
    </r>
  </si>
  <si>
    <r>
      <rPr>
        <sz val="16"/>
        <rFont val="方正仿宋_GBK"/>
        <charset val="134"/>
      </rPr>
      <t>对畜牧民房庭院微改造约</t>
    </r>
    <r>
      <rPr>
        <sz val="16"/>
        <rFont val="Times New Roman"/>
        <charset val="134"/>
      </rPr>
      <t>10</t>
    </r>
    <r>
      <rPr>
        <sz val="16"/>
        <rFont val="方正仿宋_GBK"/>
        <charset val="134"/>
      </rPr>
      <t>户，新建产业步道约</t>
    </r>
    <r>
      <rPr>
        <sz val="16"/>
        <rFont val="Times New Roman"/>
        <charset val="134"/>
      </rPr>
      <t>300</t>
    </r>
    <r>
      <rPr>
        <sz val="16"/>
        <rFont val="方正仿宋_GBK"/>
        <charset val="134"/>
      </rPr>
      <t>米。</t>
    </r>
  </si>
  <si>
    <r>
      <rPr>
        <sz val="16"/>
        <rFont val="方正仿宋_GBK"/>
        <charset val="134"/>
      </rPr>
      <t>通过改造，将有效推进农文旅产业融合发展，带动畜牧村群众务工收入</t>
    </r>
    <r>
      <rPr>
        <sz val="16"/>
        <rFont val="Times New Roman"/>
        <charset val="134"/>
      </rPr>
      <t>20</t>
    </r>
    <r>
      <rPr>
        <sz val="16"/>
        <rFont val="方正仿宋_GBK"/>
        <charset val="134"/>
      </rPr>
      <t>万元，带动</t>
    </r>
    <r>
      <rPr>
        <sz val="16"/>
        <rFont val="Times New Roman"/>
        <charset val="134"/>
      </rPr>
      <t>15</t>
    </r>
    <r>
      <rPr>
        <sz val="16"/>
        <rFont val="方正仿宋_GBK"/>
        <charset val="134"/>
      </rPr>
      <t>余</t>
    </r>
    <r>
      <rPr>
        <sz val="16"/>
        <rFont val="Times New Roman"/>
        <charset val="134"/>
      </rPr>
      <t>30</t>
    </r>
    <r>
      <rPr>
        <sz val="16"/>
        <rFont val="方正仿宋_GBK"/>
        <charset val="134"/>
      </rPr>
      <t>余人户群众发展旅游产业，年收入约</t>
    </r>
    <r>
      <rPr>
        <sz val="16"/>
        <rFont val="Times New Roman"/>
        <charset val="134"/>
      </rPr>
      <t>5</t>
    </r>
    <r>
      <rPr>
        <sz val="16"/>
        <rFont val="方正仿宋_GBK"/>
        <charset val="134"/>
      </rPr>
      <t>万元。</t>
    </r>
  </si>
  <si>
    <r>
      <rPr>
        <sz val="16"/>
        <rFont val="方正仿宋_GBK"/>
        <charset val="134"/>
      </rPr>
      <t>一、群众参与</t>
    </r>
    <r>
      <rPr>
        <sz val="16"/>
        <rFont val="Times New Roman"/>
        <charset val="134"/>
      </rPr>
      <t>:5</t>
    </r>
    <r>
      <rPr>
        <sz val="16"/>
        <rFont val="方正仿宋_GBK"/>
        <charset val="134"/>
      </rPr>
      <t>人参与前期项目确定会议、决议，</t>
    </r>
    <r>
      <rPr>
        <sz val="16"/>
        <rFont val="Times New Roman"/>
        <charset val="134"/>
      </rPr>
      <t>15</t>
    </r>
    <r>
      <rPr>
        <sz val="16"/>
        <rFont val="方正仿宋_GBK"/>
        <charset val="134"/>
      </rPr>
      <t>余人参与入库项目的选择，</t>
    </r>
    <r>
      <rPr>
        <sz val="16"/>
        <rFont val="Times New Roman"/>
        <charset val="134"/>
      </rPr>
      <t>2</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二、利益联结机制：通过老街改造，将有效推进农文旅产业融合发展，带动畜牧村群众务工收入</t>
    </r>
    <r>
      <rPr>
        <sz val="16"/>
        <rFont val="Times New Roman"/>
        <charset val="134"/>
      </rPr>
      <t>30</t>
    </r>
    <r>
      <rPr>
        <sz val="16"/>
        <rFont val="方正仿宋_GBK"/>
        <charset val="134"/>
      </rPr>
      <t>万元，带动</t>
    </r>
    <r>
      <rPr>
        <sz val="16"/>
        <rFont val="Times New Roman"/>
        <charset val="134"/>
      </rPr>
      <t>15</t>
    </r>
    <r>
      <rPr>
        <sz val="16"/>
        <rFont val="方正仿宋_GBK"/>
        <charset val="134"/>
      </rPr>
      <t>余户群众发展旅游产业，年收入约</t>
    </r>
    <r>
      <rPr>
        <sz val="16"/>
        <rFont val="Times New Roman"/>
        <charset val="134"/>
      </rPr>
      <t>5</t>
    </r>
    <r>
      <rPr>
        <sz val="16"/>
        <rFont val="方正仿宋_GBK"/>
        <charset val="134"/>
      </rPr>
      <t>万元。</t>
    </r>
  </si>
  <si>
    <t>完成两扇门老街改造及配套设施建设</t>
  </si>
  <si>
    <r>
      <rPr>
        <sz val="16"/>
        <rFont val="方正仿宋_GBK"/>
        <charset val="134"/>
      </rPr>
      <t>民房庭院微改造约</t>
    </r>
    <r>
      <rPr>
        <sz val="16"/>
        <rFont val="Times New Roman"/>
        <charset val="134"/>
      </rPr>
      <t>10</t>
    </r>
    <r>
      <rPr>
        <sz val="16"/>
        <rFont val="方正仿宋_GBK"/>
        <charset val="134"/>
      </rPr>
      <t>户</t>
    </r>
  </si>
  <si>
    <r>
      <rPr>
        <sz val="16"/>
        <rFont val="方正仿宋_GBK"/>
        <charset val="134"/>
      </rPr>
      <t>项目总投资</t>
    </r>
    <r>
      <rPr>
        <sz val="16"/>
        <rFont val="Times New Roman"/>
        <charset val="134"/>
      </rPr>
      <t>≤200</t>
    </r>
    <r>
      <rPr>
        <sz val="16"/>
        <rFont val="方正仿宋_GBK"/>
        <charset val="134"/>
      </rPr>
      <t>万</t>
    </r>
  </si>
  <si>
    <r>
      <rPr>
        <sz val="16"/>
        <rFont val="方正仿宋_GBK"/>
        <charset val="134"/>
      </rPr>
      <t>增加群众务工收入</t>
    </r>
    <r>
      <rPr>
        <sz val="16"/>
        <rFont val="Times New Roman"/>
        <charset val="134"/>
      </rPr>
      <t>≥20</t>
    </r>
    <r>
      <rPr>
        <sz val="16"/>
        <rFont val="方正仿宋_GBK"/>
        <charset val="134"/>
      </rPr>
      <t>万元</t>
    </r>
  </si>
  <si>
    <r>
      <rPr>
        <sz val="16"/>
        <rFont val="方正仿宋_GBK"/>
        <charset val="134"/>
      </rPr>
      <t>受益脱贫人口约</t>
    </r>
    <r>
      <rPr>
        <sz val="16"/>
        <rFont val="Times New Roman"/>
        <charset val="134"/>
      </rPr>
      <t>200</t>
    </r>
    <r>
      <rPr>
        <sz val="16"/>
        <rFont val="方正仿宋_GBK"/>
        <charset val="134"/>
      </rPr>
      <t>余人</t>
    </r>
  </si>
  <si>
    <r>
      <rPr>
        <sz val="16"/>
        <rFont val="方正仿宋_GBK"/>
        <charset val="134"/>
      </rPr>
      <t>约</t>
    </r>
    <r>
      <rPr>
        <sz val="16"/>
        <rFont val="Times New Roman"/>
        <charset val="134"/>
      </rPr>
      <t>10</t>
    </r>
    <r>
      <rPr>
        <sz val="16"/>
        <rFont val="方正仿宋_GBK"/>
        <charset val="134"/>
      </rPr>
      <t>余人</t>
    </r>
  </si>
  <si>
    <r>
      <rPr>
        <sz val="16"/>
        <rFont val="方正仿宋_GBK"/>
        <charset val="134"/>
      </rPr>
      <t>城口县</t>
    </r>
    <r>
      <rPr>
        <sz val="16"/>
        <rFont val="Times New Roman"/>
        <charset val="134"/>
      </rPr>
      <t>2024</t>
    </r>
    <r>
      <rPr>
        <sz val="16"/>
        <rFont val="方正仿宋_GBK"/>
        <charset val="134"/>
      </rPr>
      <t>年修齐镇农文旅融合发展项目</t>
    </r>
  </si>
  <si>
    <r>
      <rPr>
        <sz val="16"/>
        <rFont val="方正仿宋_GBK"/>
        <charset val="134"/>
      </rPr>
      <t>新建机耕道</t>
    </r>
    <r>
      <rPr>
        <sz val="16"/>
        <rFont val="Times New Roman"/>
        <charset val="134"/>
      </rPr>
      <t>5</t>
    </r>
    <r>
      <rPr>
        <sz val="16"/>
        <rFont val="方正仿宋_GBK"/>
        <charset val="134"/>
      </rPr>
      <t>公里、安装安全防护栏</t>
    </r>
    <r>
      <rPr>
        <sz val="16"/>
        <rFont val="Times New Roman"/>
        <charset val="134"/>
      </rPr>
      <t>500m</t>
    </r>
    <r>
      <rPr>
        <sz val="16"/>
        <rFont val="方正仿宋_GBK"/>
        <charset val="134"/>
      </rPr>
      <t>、建设农村电商平台</t>
    </r>
    <r>
      <rPr>
        <sz val="16"/>
        <rFont val="Times New Roman"/>
        <charset val="134"/>
      </rPr>
      <t>2</t>
    </r>
    <r>
      <rPr>
        <sz val="16"/>
        <rFont val="方正仿宋_GBK"/>
        <charset val="134"/>
      </rPr>
      <t>处，农事工坊</t>
    </r>
    <r>
      <rPr>
        <sz val="16"/>
        <rFont val="Times New Roman"/>
        <charset val="134"/>
      </rPr>
      <t>2</t>
    </r>
    <r>
      <rPr>
        <sz val="16"/>
        <rFont val="方正仿宋_GBK"/>
        <charset val="134"/>
      </rPr>
      <t>处，排水沟整治</t>
    </r>
    <r>
      <rPr>
        <sz val="16"/>
        <rFont val="Times New Roman"/>
        <charset val="134"/>
      </rPr>
      <t>200</t>
    </r>
    <r>
      <rPr>
        <sz val="16"/>
        <rFont val="方正仿宋_GBK"/>
        <charset val="134"/>
      </rPr>
      <t>米，乡村集市</t>
    </r>
    <r>
      <rPr>
        <sz val="16"/>
        <rFont val="Times New Roman"/>
        <charset val="134"/>
      </rPr>
      <t>1</t>
    </r>
    <r>
      <rPr>
        <sz val="16"/>
        <rFont val="方正仿宋_GBK"/>
        <charset val="134"/>
      </rPr>
      <t>处</t>
    </r>
    <r>
      <rPr>
        <sz val="16"/>
        <rFont val="Times New Roman"/>
        <charset val="134"/>
      </rPr>
      <t>800</t>
    </r>
    <r>
      <rPr>
        <sz val="16"/>
        <rFont val="方正仿宋_GBK"/>
        <charset val="134"/>
      </rPr>
      <t>平方米，配套相关设施设备。</t>
    </r>
  </si>
  <si>
    <t>修齐镇枇杷村、东河村</t>
  </si>
  <si>
    <r>
      <rPr>
        <sz val="16"/>
        <rFont val="方正仿宋_GBK"/>
        <charset val="134"/>
      </rPr>
      <t>通过项目实施，增加群众务工收入，解决本村在家剩余劳动力就业问题；帮助群众增收致富；带动本地旅游发展。受益农户</t>
    </r>
    <r>
      <rPr>
        <sz val="16"/>
        <rFont val="Times New Roman"/>
        <charset val="134"/>
      </rPr>
      <t>80</t>
    </r>
    <r>
      <rPr>
        <sz val="16"/>
        <rFont val="方正仿宋_GBK"/>
        <charset val="134"/>
      </rPr>
      <t>余户，其中脱贫户和监测对象</t>
    </r>
    <r>
      <rPr>
        <sz val="16"/>
        <rFont val="Times New Roman"/>
        <charset val="134"/>
      </rPr>
      <t>70</t>
    </r>
    <r>
      <rPr>
        <sz val="16"/>
        <rFont val="方正仿宋_GBK"/>
        <charset val="134"/>
      </rPr>
      <t>余人。</t>
    </r>
  </si>
  <si>
    <r>
      <rPr>
        <sz val="16"/>
        <rFont val="方正仿宋_GBK"/>
        <charset val="134"/>
      </rPr>
      <t>一、群众参与</t>
    </r>
    <r>
      <rPr>
        <sz val="16"/>
        <rFont val="Times New Roman"/>
        <charset val="134"/>
      </rPr>
      <t>:20</t>
    </r>
    <r>
      <rPr>
        <sz val="16"/>
        <rFont val="方正仿宋_GBK"/>
        <charset val="134"/>
      </rPr>
      <t>人参与前期项目确定会议、决议</t>
    </r>
    <r>
      <rPr>
        <sz val="16"/>
        <rFont val="Times New Roman"/>
        <charset val="134"/>
      </rPr>
      <t>20</t>
    </r>
    <r>
      <rPr>
        <sz val="16"/>
        <rFont val="方正仿宋_GBK"/>
        <charset val="134"/>
      </rPr>
      <t>人参与入库项目的选择，</t>
    </r>
    <r>
      <rPr>
        <sz val="16"/>
        <rFont val="Times New Roman"/>
        <charset val="134"/>
      </rPr>
      <t>4</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t>
    </r>
    <r>
      <rPr>
        <sz val="16"/>
        <rFont val="方正仿宋_GBK"/>
        <charset val="134"/>
      </rPr>
      <t>可以带动</t>
    </r>
    <r>
      <rPr>
        <sz val="16"/>
        <rFont val="Times New Roman"/>
        <charset val="134"/>
      </rPr>
      <t>20</t>
    </r>
    <r>
      <rPr>
        <sz val="16"/>
        <rFont val="方正仿宋_GBK"/>
        <charset val="134"/>
      </rPr>
      <t>余户农户务工增加收入户均约</t>
    </r>
    <r>
      <rPr>
        <sz val="16"/>
        <rFont val="Times New Roman"/>
        <charset val="134"/>
      </rPr>
      <t>2000</t>
    </r>
    <r>
      <rPr>
        <sz val="16"/>
        <rFont val="方正仿宋_GBK"/>
        <charset val="134"/>
      </rPr>
      <t>元。</t>
    </r>
  </si>
  <si>
    <t>完成枇杷村、东河村农文旅融合产业配套设施项目，解决农村在家剩余劳动力就业问题；帮助群众增收致富；带动本地旅游发展</t>
  </si>
  <si>
    <r>
      <rPr>
        <sz val="16"/>
        <rFont val="方正仿宋_GBK"/>
        <charset val="134"/>
      </rPr>
      <t>新建机耕道</t>
    </r>
    <r>
      <rPr>
        <sz val="16"/>
        <rFont val="Times New Roman"/>
        <charset val="134"/>
      </rPr>
      <t>5</t>
    </r>
    <r>
      <rPr>
        <sz val="16"/>
        <rFont val="方正仿宋_GBK"/>
        <charset val="134"/>
      </rPr>
      <t>公里、种植场地平整</t>
    </r>
    <r>
      <rPr>
        <sz val="16"/>
        <rFont val="Times New Roman"/>
        <charset val="134"/>
      </rPr>
      <t>30</t>
    </r>
    <r>
      <rPr>
        <sz val="16"/>
        <rFont val="方正仿宋_GBK"/>
        <charset val="134"/>
      </rPr>
      <t>亩、安装安全防护栏</t>
    </r>
    <r>
      <rPr>
        <sz val="16"/>
        <rFont val="Times New Roman"/>
        <charset val="134"/>
      </rPr>
      <t>500m</t>
    </r>
    <r>
      <rPr>
        <sz val="16"/>
        <rFont val="方正仿宋_GBK"/>
        <charset val="134"/>
      </rPr>
      <t>、建设农村电商平台</t>
    </r>
    <r>
      <rPr>
        <sz val="16"/>
        <rFont val="Times New Roman"/>
        <charset val="134"/>
      </rPr>
      <t>2</t>
    </r>
    <r>
      <rPr>
        <sz val="16"/>
        <rFont val="方正仿宋_GBK"/>
        <charset val="134"/>
      </rPr>
      <t>处，并配套相关设施设备</t>
    </r>
  </si>
  <si>
    <r>
      <rPr>
        <sz val="16"/>
        <rFont val="方正仿宋_GBK"/>
        <charset val="134"/>
      </rPr>
      <t>城口县</t>
    </r>
    <r>
      <rPr>
        <sz val="16"/>
        <rFont val="Times New Roman"/>
        <charset val="134"/>
      </rPr>
      <t>2024</t>
    </r>
    <r>
      <rPr>
        <sz val="16"/>
        <rFont val="方正仿宋_GBK"/>
        <charset val="134"/>
      </rPr>
      <t>年修齐镇茶丰村城口老腊肉</t>
    </r>
    <r>
      <rPr>
        <sz val="16"/>
        <rFont val="Times New Roman"/>
        <charset val="134"/>
      </rPr>
      <t>“</t>
    </r>
    <r>
      <rPr>
        <sz val="16"/>
        <rFont val="方正仿宋_GBK"/>
        <charset val="134"/>
      </rPr>
      <t>产</t>
    </r>
    <r>
      <rPr>
        <sz val="16"/>
        <rFont val="Times New Roman"/>
        <charset val="134"/>
      </rPr>
      <t>+</t>
    </r>
    <r>
      <rPr>
        <sz val="16"/>
        <rFont val="方正仿宋_GBK"/>
        <charset val="134"/>
      </rPr>
      <t>销</t>
    </r>
    <r>
      <rPr>
        <sz val="16"/>
        <rFont val="Times New Roman"/>
        <charset val="134"/>
      </rPr>
      <t>”</t>
    </r>
    <r>
      <rPr>
        <sz val="16"/>
        <rFont val="方正仿宋_GBK"/>
        <charset val="134"/>
      </rPr>
      <t>示范基地建设项目</t>
    </r>
  </si>
  <si>
    <r>
      <rPr>
        <sz val="16"/>
        <rFont val="方正仿宋_GBK"/>
        <charset val="134"/>
      </rPr>
      <t>建设城口老腊肉</t>
    </r>
    <r>
      <rPr>
        <sz val="16"/>
        <rFont val="Times New Roman"/>
        <charset val="134"/>
      </rPr>
      <t>“</t>
    </r>
    <r>
      <rPr>
        <sz val="16"/>
        <rFont val="方正仿宋_GBK"/>
        <charset val="134"/>
      </rPr>
      <t>产</t>
    </r>
    <r>
      <rPr>
        <sz val="16"/>
        <rFont val="Times New Roman"/>
        <charset val="134"/>
      </rPr>
      <t>+</t>
    </r>
    <r>
      <rPr>
        <sz val="16"/>
        <rFont val="方正仿宋_GBK"/>
        <charset val="134"/>
      </rPr>
      <t>销</t>
    </r>
    <r>
      <rPr>
        <sz val="16"/>
        <rFont val="Times New Roman"/>
        <charset val="134"/>
      </rPr>
      <t>”</t>
    </r>
    <r>
      <rPr>
        <sz val="16"/>
        <rFont val="方正仿宋_GBK"/>
        <charset val="134"/>
      </rPr>
      <t>平台</t>
    </r>
    <r>
      <rPr>
        <sz val="16"/>
        <rFont val="Times New Roman"/>
        <charset val="134"/>
      </rPr>
      <t>1</t>
    </r>
    <r>
      <rPr>
        <sz val="16"/>
        <rFont val="方正仿宋_GBK"/>
        <charset val="134"/>
      </rPr>
      <t>处、生产便道</t>
    </r>
    <r>
      <rPr>
        <sz val="16"/>
        <rFont val="Times New Roman"/>
        <charset val="134"/>
      </rPr>
      <t>700</t>
    </r>
    <r>
      <rPr>
        <sz val="16"/>
        <rFont val="方正仿宋_GBK"/>
        <charset val="134"/>
      </rPr>
      <t>米及相关配套设施。</t>
    </r>
  </si>
  <si>
    <t>修齐镇茶丰村</t>
  </si>
  <si>
    <r>
      <rPr>
        <sz val="16"/>
        <rFont val="方正仿宋_GBK"/>
        <charset val="134"/>
      </rPr>
      <t>通过项目实施，增加群众务工收入，解决本村在家剩余劳动力就业问题；帮助群众增收致富；带动本地旅游发展。受益农户</t>
    </r>
    <r>
      <rPr>
        <sz val="16"/>
        <rFont val="Times New Roman"/>
        <charset val="134"/>
      </rPr>
      <t>40</t>
    </r>
    <r>
      <rPr>
        <sz val="16"/>
        <rFont val="方正仿宋_GBK"/>
        <charset val="134"/>
      </rPr>
      <t>余户，其中脱贫户和监测对象</t>
    </r>
    <r>
      <rPr>
        <sz val="16"/>
        <rFont val="Times New Roman"/>
        <charset val="134"/>
      </rPr>
      <t>20</t>
    </r>
    <r>
      <rPr>
        <sz val="16"/>
        <rFont val="方正仿宋_GBK"/>
        <charset val="134"/>
      </rPr>
      <t>余人。</t>
    </r>
  </si>
  <si>
    <r>
      <rPr>
        <sz val="16"/>
        <rFont val="Times New Roman"/>
        <charset val="0"/>
      </rPr>
      <t>20</t>
    </r>
    <r>
      <rPr>
        <sz val="16"/>
        <rFont val="方正仿宋_GBK"/>
        <charset val="0"/>
      </rPr>
      <t>余人</t>
    </r>
  </si>
  <si>
    <r>
      <rPr>
        <sz val="16"/>
        <rFont val="方正仿宋_GBK"/>
        <charset val="134"/>
      </rPr>
      <t>城口县</t>
    </r>
    <r>
      <rPr>
        <sz val="16"/>
        <rFont val="Times New Roman"/>
        <charset val="134"/>
      </rPr>
      <t>2024</t>
    </r>
    <r>
      <rPr>
        <sz val="16"/>
        <rFont val="方正仿宋_GBK"/>
        <charset val="134"/>
      </rPr>
      <t>年高观镇核桃产业链延伸项目</t>
    </r>
  </si>
  <si>
    <r>
      <rPr>
        <sz val="16"/>
        <rFont val="方正仿宋_GBK"/>
        <charset val="134"/>
      </rPr>
      <t>以现有核桃园（</t>
    </r>
    <r>
      <rPr>
        <sz val="16"/>
        <rFont val="Times New Roman"/>
        <charset val="134"/>
      </rPr>
      <t>50</t>
    </r>
    <r>
      <rPr>
        <sz val="16"/>
        <rFont val="方正仿宋_GBK"/>
        <charset val="134"/>
      </rPr>
      <t>余亩的核桃科技园）和核桃加工企业为基础，建设核桃种植技术推广中心</t>
    </r>
    <r>
      <rPr>
        <sz val="16"/>
        <rFont val="Times New Roman"/>
        <charset val="134"/>
      </rPr>
      <t>1</t>
    </r>
    <r>
      <rPr>
        <sz val="16"/>
        <rFont val="方正仿宋_GBK"/>
        <charset val="134"/>
      </rPr>
      <t>处，利用核桃开发核桃相关菜品，建设野核桃特色手工工坊</t>
    </r>
    <r>
      <rPr>
        <sz val="16"/>
        <rFont val="Times New Roman"/>
        <charset val="134"/>
      </rPr>
      <t>300</t>
    </r>
    <r>
      <rPr>
        <sz val="16"/>
        <rFont val="方正仿宋_GBK"/>
        <charset val="134"/>
      </rPr>
      <t>平方米，实现核桃副产物综合利用，延伸核桃产业链。</t>
    </r>
  </si>
  <si>
    <t>带动周边群众务工，延伸核桃产业链链条。</t>
  </si>
  <si>
    <r>
      <rPr>
        <sz val="16"/>
        <rFont val="方正仿宋_GBK"/>
        <charset val="134"/>
      </rPr>
      <t>一、群众参与：</t>
    </r>
    <r>
      <rPr>
        <sz val="16"/>
        <rFont val="Times New Roman"/>
        <charset val="134"/>
      </rPr>
      <t>30</t>
    </r>
    <r>
      <rPr>
        <sz val="16"/>
        <rFont val="方正仿宋_GBK"/>
        <charset val="134"/>
      </rPr>
      <t>余人参与前期项目确定会议、决议，</t>
    </r>
    <r>
      <rPr>
        <sz val="16"/>
        <rFont val="Times New Roman"/>
        <charset val="134"/>
      </rPr>
      <t>30</t>
    </r>
    <r>
      <rPr>
        <sz val="16"/>
        <rFont val="方正仿宋_GBK"/>
        <charset val="134"/>
      </rPr>
      <t>余人参与入库项目的选择，</t>
    </r>
    <r>
      <rPr>
        <sz val="16"/>
        <rFont val="Times New Roman"/>
        <charset val="134"/>
      </rPr>
      <t>50</t>
    </r>
    <r>
      <rPr>
        <sz val="16"/>
        <rFont val="方正仿宋_GBK"/>
        <charset val="134"/>
      </rPr>
      <t>余人参与项目实施过程中施工质量和资金使用的监督等。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、流转农户土地，增加租金收入。</t>
    </r>
    <r>
      <rPr>
        <sz val="16"/>
        <rFont val="Times New Roman"/>
        <charset val="134"/>
      </rPr>
      <t>2</t>
    </r>
    <r>
      <rPr>
        <sz val="16"/>
        <rFont val="方正仿宋_GBK"/>
        <charset val="134"/>
      </rPr>
      <t>、提供就业岗位</t>
    </r>
    <r>
      <rPr>
        <sz val="16"/>
        <rFont val="Times New Roman"/>
        <charset val="134"/>
      </rPr>
      <t>20</t>
    </r>
    <r>
      <rPr>
        <sz val="16"/>
        <rFont val="方正仿宋_GBK"/>
        <charset val="134"/>
      </rPr>
      <t>个。</t>
    </r>
  </si>
  <si>
    <r>
      <rPr>
        <sz val="16"/>
        <rFont val="方正仿宋_GBK"/>
        <charset val="134"/>
      </rPr>
      <t>建设核桃种植技术推广中心</t>
    </r>
    <r>
      <rPr>
        <sz val="16"/>
        <rFont val="Times New Roman"/>
        <charset val="134"/>
      </rPr>
      <t>1</t>
    </r>
    <r>
      <rPr>
        <sz val="16"/>
        <rFont val="方正仿宋_GBK"/>
        <charset val="134"/>
      </rPr>
      <t>处，利用核桃开发核桃相关菜品，建设野核桃特色手工工坊</t>
    </r>
    <r>
      <rPr>
        <sz val="16"/>
        <rFont val="Times New Roman"/>
        <charset val="134"/>
      </rPr>
      <t>300</t>
    </r>
    <r>
      <rPr>
        <sz val="16"/>
        <rFont val="方正仿宋_GBK"/>
        <charset val="134"/>
      </rPr>
      <t>平方米受益农户</t>
    </r>
    <r>
      <rPr>
        <sz val="16"/>
        <rFont val="Times New Roman"/>
        <charset val="134"/>
      </rPr>
      <t>76</t>
    </r>
    <r>
      <rPr>
        <sz val="16"/>
        <rFont val="方正仿宋_GBK"/>
        <charset val="134"/>
      </rPr>
      <t>户</t>
    </r>
    <r>
      <rPr>
        <sz val="16"/>
        <rFont val="Times New Roman"/>
        <charset val="134"/>
      </rPr>
      <t>200</t>
    </r>
    <r>
      <rPr>
        <sz val="16"/>
        <rFont val="方正仿宋_GBK"/>
        <charset val="134"/>
      </rPr>
      <t>人，其中脱贫户</t>
    </r>
    <r>
      <rPr>
        <sz val="16"/>
        <rFont val="Times New Roman"/>
        <charset val="134"/>
      </rPr>
      <t>7</t>
    </r>
    <r>
      <rPr>
        <sz val="16"/>
        <rFont val="方正仿宋_GBK"/>
        <charset val="134"/>
      </rPr>
      <t>户</t>
    </r>
    <r>
      <rPr>
        <sz val="16"/>
        <rFont val="Times New Roman"/>
        <charset val="134"/>
      </rPr>
      <t>27</t>
    </r>
    <r>
      <rPr>
        <sz val="16"/>
        <rFont val="方正仿宋_GBK"/>
        <charset val="134"/>
      </rPr>
      <t>人。</t>
    </r>
  </si>
  <si>
    <t>提供就业岗位，同步提供技术指导，增加集体收益。</t>
  </si>
  <si>
    <t>通过技术推广，产品开发，提升核桃附加值。</t>
  </si>
  <si>
    <t>何治岭</t>
  </si>
  <si>
    <r>
      <rPr>
        <sz val="16"/>
        <rFont val="方正仿宋_GBK"/>
        <charset val="134"/>
      </rPr>
      <t>城口县</t>
    </r>
    <r>
      <rPr>
        <sz val="16"/>
        <rFont val="Times New Roman"/>
        <charset val="134"/>
      </rPr>
      <t>2024</t>
    </r>
    <r>
      <rPr>
        <sz val="16"/>
        <rFont val="方正仿宋_GBK"/>
        <charset val="134"/>
      </rPr>
      <t>年高观镇中药材产业综合开发项目</t>
    </r>
  </si>
  <si>
    <r>
      <rPr>
        <sz val="16"/>
        <rFont val="方正仿宋_GBK"/>
        <charset val="134"/>
      </rPr>
      <t>依托高观镇中药材种植基地（石斛基地、淫羊藿种植基地）现有中药材资源，深化药材加工利用，结合中医理论开发药品和药膳，建设集加工、展示和销售于一体的综合平台</t>
    </r>
    <r>
      <rPr>
        <sz val="16"/>
        <rFont val="Times New Roman"/>
        <charset val="134"/>
      </rPr>
      <t>1</t>
    </r>
    <r>
      <rPr>
        <sz val="16"/>
        <rFont val="方正仿宋_GBK"/>
        <charset val="134"/>
      </rPr>
      <t>处，约</t>
    </r>
    <r>
      <rPr>
        <sz val="16"/>
        <rFont val="Times New Roman"/>
        <charset val="134"/>
      </rPr>
      <t>1500</t>
    </r>
    <r>
      <rPr>
        <sz val="16"/>
        <rFont val="方正仿宋_GBK"/>
        <charset val="134"/>
      </rPr>
      <t>平方米。</t>
    </r>
  </si>
  <si>
    <t>延长高观镇中药材产业链条，带动大巴山森林人家经营商户支付增收</t>
  </si>
  <si>
    <r>
      <rPr>
        <sz val="16"/>
        <rFont val="方正仿宋_GBK"/>
        <charset val="134"/>
      </rPr>
      <t>一、群众参与：</t>
    </r>
    <r>
      <rPr>
        <sz val="16"/>
        <rFont val="Times New Roman"/>
        <charset val="134"/>
      </rPr>
      <t>30</t>
    </r>
    <r>
      <rPr>
        <sz val="16"/>
        <rFont val="方正仿宋_GBK"/>
        <charset val="134"/>
      </rPr>
      <t>余人参与前期项目确定会议、决议，</t>
    </r>
    <r>
      <rPr>
        <sz val="16"/>
        <rFont val="Times New Roman"/>
        <charset val="134"/>
      </rPr>
      <t>30</t>
    </r>
    <r>
      <rPr>
        <sz val="16"/>
        <rFont val="方正仿宋_GBK"/>
        <charset val="134"/>
      </rPr>
      <t>余人参与入库项目的选择，</t>
    </r>
    <r>
      <rPr>
        <sz val="16"/>
        <rFont val="Times New Roman"/>
        <charset val="134"/>
      </rPr>
      <t>20</t>
    </r>
    <r>
      <rPr>
        <sz val="16"/>
        <rFont val="方正仿宋_GBK"/>
        <charset val="134"/>
      </rPr>
      <t>余人参与项目实施过程中施工质量和资金使用的监督等。</t>
    </r>
    <r>
      <rPr>
        <sz val="16"/>
        <rFont val="Times New Roman"/>
        <charset val="134"/>
      </rPr>
      <t xml:space="preserve">        
</t>
    </r>
    <r>
      <rPr>
        <sz val="16"/>
        <rFont val="方正仿宋_GBK"/>
        <charset val="134"/>
      </rPr>
      <t>二、利益联结机制：提供就业岗位</t>
    </r>
    <r>
      <rPr>
        <sz val="16"/>
        <rFont val="Times New Roman"/>
        <charset val="134"/>
      </rPr>
      <t>50</t>
    </r>
    <r>
      <rPr>
        <sz val="16"/>
        <rFont val="方正仿宋_GBK"/>
        <charset val="134"/>
      </rPr>
      <t>个。</t>
    </r>
  </si>
  <si>
    <r>
      <rPr>
        <sz val="16"/>
        <rFont val="方正仿宋_GBK"/>
        <charset val="134"/>
      </rPr>
      <t>建设集加工、展示和销售于一体的综合平台</t>
    </r>
    <r>
      <rPr>
        <sz val="16"/>
        <rFont val="Times New Roman"/>
        <charset val="134"/>
      </rPr>
      <t>1</t>
    </r>
    <r>
      <rPr>
        <sz val="16"/>
        <rFont val="方正仿宋_GBK"/>
        <charset val="134"/>
      </rPr>
      <t>处带动</t>
    </r>
    <r>
      <rPr>
        <sz val="16"/>
        <rFont val="Times New Roman"/>
        <charset val="134"/>
      </rPr>
      <t>40</t>
    </r>
    <r>
      <rPr>
        <sz val="16"/>
        <rFont val="方正仿宋_GBK"/>
        <charset val="134"/>
      </rPr>
      <t>余户农户务工</t>
    </r>
  </si>
  <si>
    <t>为群众提供稳定就业岗位，促进周边农户增收</t>
  </si>
  <si>
    <t>开发县内第一个以中医药为主题的大型康养项目</t>
  </si>
  <si>
    <r>
      <rPr>
        <sz val="16"/>
        <rFont val="方正仿宋_GBK"/>
        <charset val="134"/>
      </rPr>
      <t>使用年限</t>
    </r>
    <r>
      <rPr>
        <sz val="16"/>
        <rFont val="Times New Roman"/>
        <charset val="134"/>
      </rPr>
      <t>≥5</t>
    </r>
    <r>
      <rPr>
        <sz val="16"/>
        <rFont val="方正仿宋_GBK"/>
        <charset val="134"/>
      </rPr>
      <t>年。</t>
    </r>
    <r>
      <rPr>
        <sz val="16"/>
        <rFont val="Times New Roman"/>
        <charset val="134"/>
      </rPr>
      <t xml:space="preserve">
</t>
    </r>
  </si>
  <si>
    <r>
      <rPr>
        <sz val="16"/>
        <rFont val="方正仿宋_GBK"/>
        <charset val="134"/>
      </rPr>
      <t>脱贫人口满意度</t>
    </r>
    <r>
      <rPr>
        <sz val="16"/>
        <rFont val="Times New Roman"/>
        <charset val="134"/>
      </rPr>
      <t>107%</t>
    </r>
    <r>
      <rPr>
        <sz val="16"/>
        <rFont val="方正仿宋_GBK"/>
        <charset val="134"/>
      </rPr>
      <t>以上</t>
    </r>
  </si>
  <si>
    <r>
      <rPr>
        <sz val="16"/>
        <rFont val="方正仿宋_GBK"/>
        <charset val="134"/>
      </rPr>
      <t>脱贫人口满意度</t>
    </r>
    <r>
      <rPr>
        <sz val="16"/>
        <rFont val="Times New Roman"/>
        <charset val="134"/>
      </rPr>
      <t>108%</t>
    </r>
    <r>
      <rPr>
        <sz val="16"/>
        <rFont val="方正仿宋_GBK"/>
        <charset val="134"/>
      </rPr>
      <t>以上</t>
    </r>
  </si>
  <si>
    <r>
      <rPr>
        <sz val="16"/>
        <rFont val="方正仿宋_GBK"/>
        <charset val="134"/>
      </rPr>
      <t>城口县</t>
    </r>
    <r>
      <rPr>
        <sz val="16"/>
        <rFont val="Times New Roman"/>
        <charset val="134"/>
      </rPr>
      <t>2024</t>
    </r>
    <r>
      <rPr>
        <sz val="16"/>
        <rFont val="方正仿宋_GBK"/>
        <charset val="134"/>
      </rPr>
      <t>年高楠镇方斗村传统村落农文旅融合项目</t>
    </r>
  </si>
  <si>
    <r>
      <rPr>
        <sz val="16"/>
        <rFont val="方正仿宋_GBK"/>
        <charset val="134"/>
      </rPr>
      <t>依托村集体经济组织改造高楠镇方斗村</t>
    </r>
    <r>
      <rPr>
        <sz val="16"/>
        <rFont val="Times New Roman"/>
        <charset val="134"/>
      </rPr>
      <t>2</t>
    </r>
    <r>
      <rPr>
        <sz val="16"/>
        <rFont val="方正仿宋_GBK"/>
        <charset val="134"/>
      </rPr>
      <t>栋民房约</t>
    </r>
    <r>
      <rPr>
        <sz val="16"/>
        <rFont val="Times New Roman"/>
        <charset val="134"/>
      </rPr>
      <t>300</t>
    </r>
    <r>
      <rPr>
        <sz val="16"/>
        <rFont val="方正仿宋_GBK"/>
        <charset val="134"/>
      </rPr>
      <t>㎡，并配备相关配套设施，发展庭院经济（具体以设计为准），交于市场主体经营，收益按协议进行分红。</t>
    </r>
  </si>
  <si>
    <r>
      <rPr>
        <sz val="16"/>
        <rFont val="方正仿宋_GBK"/>
        <charset val="134"/>
      </rPr>
      <t>房屋改造期间，可带动</t>
    </r>
    <r>
      <rPr>
        <sz val="16"/>
        <rFont val="Times New Roman"/>
        <charset val="134"/>
      </rPr>
      <t>3-5</t>
    </r>
    <r>
      <rPr>
        <sz val="16"/>
        <rFont val="方正仿宋_GBK"/>
        <charset val="134"/>
      </rPr>
      <t>人务工增收。改造完成后，可带动</t>
    </r>
    <r>
      <rPr>
        <sz val="16"/>
        <rFont val="Times New Roman"/>
        <charset val="134"/>
      </rPr>
      <t>5</t>
    </r>
    <r>
      <rPr>
        <sz val="16"/>
        <rFont val="方正仿宋_GBK"/>
        <charset val="134"/>
      </rPr>
      <t>人就业，为集体经济增收。</t>
    </r>
  </si>
  <si>
    <r>
      <rPr>
        <sz val="16"/>
        <rFont val="Times New Roman"/>
        <charset val="134"/>
      </rPr>
      <t>1.</t>
    </r>
    <r>
      <rPr>
        <sz val="16"/>
        <rFont val="方正仿宋_GBK"/>
        <charset val="134"/>
      </rPr>
      <t>群众参与：</t>
    </r>
    <r>
      <rPr>
        <sz val="16"/>
        <rFont val="Times New Roman"/>
        <charset val="134"/>
      </rPr>
      <t>9</t>
    </r>
    <r>
      <rPr>
        <sz val="16"/>
        <rFont val="方正仿宋_GBK"/>
        <charset val="134"/>
      </rPr>
      <t>人参与前期项目确定会议、决议，</t>
    </r>
    <r>
      <rPr>
        <sz val="16"/>
        <rFont val="Times New Roman"/>
        <charset val="134"/>
      </rPr>
      <t>7</t>
    </r>
    <r>
      <rPr>
        <sz val="16"/>
        <rFont val="方正仿宋_GBK"/>
        <charset val="134"/>
      </rPr>
      <t>人参与入库项目的选择，</t>
    </r>
    <r>
      <rPr>
        <sz val="16"/>
        <rFont val="Times New Roman"/>
        <charset val="134"/>
      </rPr>
      <t>3</t>
    </r>
    <r>
      <rPr>
        <sz val="16"/>
        <rFont val="方正仿宋_GBK"/>
        <charset val="134"/>
      </rPr>
      <t>人参与项目实施过程中施工质量和资金使用的监督等。</t>
    </r>
    <r>
      <rPr>
        <sz val="16"/>
        <rFont val="Times New Roman"/>
        <charset val="134"/>
      </rPr>
      <t xml:space="preserve">
2.</t>
    </r>
    <r>
      <rPr>
        <sz val="16"/>
        <rFont val="方正仿宋_GBK"/>
        <charset val="134"/>
      </rPr>
      <t>利益联结机制：项目实施一是带动群众就近务工，</t>
    </r>
    <r>
      <rPr>
        <sz val="16"/>
        <rFont val="Times New Roman"/>
        <charset val="134"/>
      </rPr>
      <t>80</t>
    </r>
    <r>
      <rPr>
        <sz val="16"/>
        <rFont val="方正仿宋_GBK"/>
        <charset val="134"/>
      </rPr>
      <t>元</t>
    </r>
    <r>
      <rPr>
        <sz val="16"/>
        <rFont val="Times New Roman"/>
        <charset val="134"/>
      </rPr>
      <t>/</t>
    </r>
    <r>
      <rPr>
        <sz val="16"/>
        <rFont val="方正仿宋_GBK"/>
        <charset val="134"/>
      </rPr>
      <t>天，二是为集体经济增收。</t>
    </r>
  </si>
  <si>
    <r>
      <rPr>
        <sz val="16"/>
        <rFont val="方正仿宋_GBK"/>
        <charset val="134"/>
      </rPr>
      <t>在方斗村完成</t>
    </r>
    <r>
      <rPr>
        <sz val="16"/>
        <rFont val="Times New Roman"/>
        <charset val="134"/>
      </rPr>
      <t>2</t>
    </r>
    <r>
      <rPr>
        <sz val="16"/>
        <rFont val="方正仿宋_GBK"/>
        <charset val="134"/>
      </rPr>
      <t>栋民房改造。</t>
    </r>
  </si>
  <si>
    <r>
      <rPr>
        <sz val="16"/>
        <rFont val="Times New Roman"/>
        <charset val="134"/>
      </rPr>
      <t>2</t>
    </r>
    <r>
      <rPr>
        <sz val="16"/>
        <rFont val="方正仿宋_GBK"/>
        <charset val="134"/>
      </rPr>
      <t>栋</t>
    </r>
  </si>
  <si>
    <r>
      <rPr>
        <sz val="16"/>
        <rFont val="Times New Roman"/>
        <charset val="134"/>
      </rPr>
      <t>80</t>
    </r>
    <r>
      <rPr>
        <sz val="16"/>
        <rFont val="方正仿宋_GBK"/>
        <charset val="134"/>
      </rPr>
      <t>万</t>
    </r>
    <r>
      <rPr>
        <sz val="16"/>
        <rFont val="Times New Roman"/>
        <charset val="134"/>
      </rPr>
      <t>/</t>
    </r>
    <r>
      <rPr>
        <sz val="16"/>
        <rFont val="方正仿宋_GBK"/>
        <charset val="134"/>
      </rPr>
      <t>栋</t>
    </r>
  </si>
  <si>
    <r>
      <rPr>
        <sz val="16"/>
        <rFont val="方正仿宋_GBK"/>
        <charset val="134"/>
      </rPr>
      <t>带动群众就近务工，</t>
    </r>
    <r>
      <rPr>
        <sz val="16"/>
        <rFont val="Times New Roman"/>
        <charset val="134"/>
      </rPr>
      <t>80</t>
    </r>
    <r>
      <rPr>
        <sz val="16"/>
        <rFont val="方正仿宋_GBK"/>
        <charset val="134"/>
      </rPr>
      <t>元</t>
    </r>
    <r>
      <rPr>
        <sz val="16"/>
        <rFont val="Times New Roman"/>
        <charset val="134"/>
      </rPr>
      <t>/</t>
    </r>
    <r>
      <rPr>
        <sz val="16"/>
        <rFont val="方正仿宋_GBK"/>
        <charset val="134"/>
      </rPr>
      <t>天，二是为集体经济增收。</t>
    </r>
  </si>
  <si>
    <r>
      <rPr>
        <sz val="16"/>
        <rFont val="Times New Roman"/>
        <charset val="134"/>
      </rPr>
      <t>3-5</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</si>
  <si>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年坪坝镇聚马坪生态农场基础设施项目</t>
    </r>
  </si>
  <si>
    <r>
      <rPr>
        <sz val="16"/>
        <rFont val="方正仿宋_GBK"/>
        <charset val="134"/>
      </rPr>
      <t>新建聚马坪农业生产步道，全程</t>
    </r>
    <r>
      <rPr>
        <sz val="16"/>
        <rFont val="Times New Roman"/>
        <charset val="134"/>
      </rPr>
      <t>8</t>
    </r>
    <r>
      <rPr>
        <sz val="16"/>
        <rFont val="方正仿宋_GBK"/>
        <charset val="134"/>
      </rPr>
      <t>公里，</t>
    </r>
    <r>
      <rPr>
        <sz val="16"/>
        <rFont val="Times New Roman"/>
        <charset val="134"/>
      </rPr>
      <t>1.5</t>
    </r>
    <r>
      <rPr>
        <sz val="16"/>
        <rFont val="方正仿宋_GBK"/>
        <charset val="134"/>
      </rPr>
      <t>米宽，及相关配套基础实施建设，最终以具体施工设计为准。</t>
    </r>
  </si>
  <si>
    <r>
      <rPr>
        <sz val="16"/>
        <rFont val="方正仿宋_GBK"/>
        <charset val="134"/>
      </rPr>
      <t>项目实施期间，可带动</t>
    </r>
    <r>
      <rPr>
        <sz val="16"/>
        <rFont val="Times New Roman"/>
        <charset val="134"/>
      </rPr>
      <t>50-100</t>
    </r>
    <r>
      <rPr>
        <sz val="16"/>
        <rFont val="方正仿宋_GBK"/>
        <charset val="134"/>
      </rPr>
      <t>人务工增收。</t>
    </r>
  </si>
  <si>
    <r>
      <rPr>
        <sz val="16"/>
        <rFont val="Times New Roman"/>
        <charset val="134"/>
      </rPr>
      <t>1.</t>
    </r>
    <r>
      <rPr>
        <sz val="16"/>
        <rFont val="方正仿宋_GBK"/>
        <charset val="134"/>
      </rPr>
      <t>群众参与：</t>
    </r>
    <r>
      <rPr>
        <sz val="16"/>
        <rFont val="Times New Roman"/>
        <charset val="134"/>
      </rPr>
      <t>20</t>
    </r>
    <r>
      <rPr>
        <sz val="16"/>
        <rFont val="方正仿宋_GBK"/>
        <charset val="134"/>
      </rPr>
      <t>人参与前期项目确定会议、决议，</t>
    </r>
    <r>
      <rPr>
        <sz val="16"/>
        <rFont val="Times New Roman"/>
        <charset val="134"/>
      </rPr>
      <t>10</t>
    </r>
    <r>
      <rPr>
        <sz val="16"/>
        <rFont val="方正仿宋_GBK"/>
        <charset val="134"/>
      </rPr>
      <t>人参与入库项目的选择，</t>
    </r>
    <r>
      <rPr>
        <sz val="16"/>
        <rFont val="Times New Roman"/>
        <charset val="134"/>
      </rPr>
      <t>5</t>
    </r>
    <r>
      <rPr>
        <sz val="16"/>
        <rFont val="方正仿宋_GBK"/>
        <charset val="134"/>
      </rPr>
      <t>人参与项目实施过程中施工质量和资金使用的监督等。</t>
    </r>
    <r>
      <rPr>
        <sz val="16"/>
        <rFont val="Times New Roman"/>
        <charset val="134"/>
      </rPr>
      <t xml:space="preserve">
2.</t>
    </r>
    <r>
      <rPr>
        <sz val="16"/>
        <rFont val="方正仿宋_GBK"/>
        <charset val="134"/>
      </rPr>
      <t>利益联结机制：项目实施</t>
    </r>
    <r>
      <rPr>
        <b/>
        <sz val="16"/>
        <rFont val="方正仿宋_GBK"/>
        <charset val="134"/>
      </rPr>
      <t>一是</t>
    </r>
    <r>
      <rPr>
        <sz val="16"/>
        <rFont val="方正仿宋_GBK"/>
        <charset val="134"/>
      </rPr>
      <t>工程建设带动群众就近务工，</t>
    </r>
    <r>
      <rPr>
        <sz val="16"/>
        <rFont val="Times New Roman"/>
        <charset val="134"/>
      </rPr>
      <t>150</t>
    </r>
    <r>
      <rPr>
        <sz val="16"/>
        <rFont val="方正仿宋_GBK"/>
        <charset val="134"/>
      </rPr>
      <t>元</t>
    </r>
    <r>
      <rPr>
        <sz val="16"/>
        <rFont val="Times New Roman"/>
        <charset val="134"/>
      </rPr>
      <t>/</t>
    </r>
    <r>
      <rPr>
        <sz val="16"/>
        <rFont val="方正仿宋_GBK"/>
        <charset val="134"/>
      </rPr>
      <t>天。</t>
    </r>
  </si>
  <si>
    <r>
      <rPr>
        <sz val="16"/>
        <rFont val="方正仿宋_GBK"/>
        <charset val="134"/>
      </rPr>
      <t>建成聚马坪人行步道</t>
    </r>
    <r>
      <rPr>
        <sz val="16"/>
        <rFont val="Times New Roman"/>
        <charset val="134"/>
      </rPr>
      <t>8</t>
    </r>
    <r>
      <rPr>
        <sz val="16"/>
        <rFont val="方正仿宋_GBK"/>
        <charset val="134"/>
      </rPr>
      <t>公里。</t>
    </r>
  </si>
  <si>
    <r>
      <rPr>
        <sz val="16"/>
        <rFont val="方正仿宋_GBK"/>
        <charset val="134"/>
      </rPr>
      <t>人行步道</t>
    </r>
    <r>
      <rPr>
        <sz val="16"/>
        <rFont val="Times New Roman"/>
        <charset val="134"/>
      </rPr>
      <t>8</t>
    </r>
    <r>
      <rPr>
        <sz val="16"/>
        <rFont val="方正仿宋_GBK"/>
        <charset val="134"/>
      </rPr>
      <t>公里。</t>
    </r>
  </si>
  <si>
    <r>
      <rPr>
        <sz val="16"/>
        <rFont val="方正仿宋_GBK"/>
        <charset val="134"/>
      </rPr>
      <t>配套设施建设</t>
    </r>
    <r>
      <rPr>
        <sz val="16"/>
        <rFont val="Times New Roman"/>
        <charset val="134"/>
      </rPr>
      <t>180</t>
    </r>
    <r>
      <rPr>
        <sz val="16"/>
        <rFont val="方正仿宋_GBK"/>
        <charset val="134"/>
      </rPr>
      <t>万。</t>
    </r>
  </si>
  <si>
    <r>
      <rPr>
        <sz val="16"/>
        <rFont val="方正仿宋_GBK"/>
        <charset val="134"/>
      </rPr>
      <t>项目建设带动当地群众就近务工</t>
    </r>
    <r>
      <rPr>
        <sz val="16"/>
        <rFont val="Times New Roman"/>
        <charset val="134"/>
      </rPr>
      <t>150</t>
    </r>
    <r>
      <rPr>
        <sz val="16"/>
        <rFont val="方正仿宋_GBK"/>
        <charset val="134"/>
      </rPr>
      <t>元</t>
    </r>
    <r>
      <rPr>
        <sz val="16"/>
        <rFont val="Times New Roman"/>
        <charset val="134"/>
      </rPr>
      <t>/</t>
    </r>
    <r>
      <rPr>
        <sz val="16"/>
        <rFont val="方正仿宋_GBK"/>
        <charset val="134"/>
      </rPr>
      <t>天，建设后期带动</t>
    </r>
    <r>
      <rPr>
        <sz val="16"/>
        <rFont val="Times New Roman"/>
        <charset val="134"/>
      </rPr>
      <t>50-100</t>
    </r>
    <r>
      <rPr>
        <sz val="16"/>
        <rFont val="方正仿宋_GBK"/>
        <charset val="134"/>
      </rPr>
      <t>人稳定就业，带动坪坝镇旅游业、产业经济发展。</t>
    </r>
    <r>
      <rPr>
        <sz val="16"/>
        <rFont val="Times New Roman"/>
        <charset val="134"/>
      </rPr>
      <t xml:space="preserve">
</t>
    </r>
  </si>
  <si>
    <r>
      <rPr>
        <sz val="16"/>
        <rFont val="方正仿宋_GBK"/>
        <charset val="134"/>
      </rPr>
      <t>受益人口数量</t>
    </r>
    <r>
      <rPr>
        <sz val="16"/>
        <rFont val="Times New Roman"/>
        <charset val="134"/>
      </rPr>
      <t>500</t>
    </r>
    <r>
      <rPr>
        <sz val="16"/>
        <rFont val="方正仿宋_GBK"/>
        <charset val="134"/>
      </rPr>
      <t>人，带动就业数量</t>
    </r>
    <r>
      <rPr>
        <sz val="16"/>
        <rFont val="Times New Roman"/>
        <charset val="134"/>
      </rPr>
      <t>10</t>
    </r>
    <r>
      <rPr>
        <sz val="16"/>
        <rFont val="方正仿宋_GBK"/>
        <charset val="134"/>
      </rPr>
      <t>人以上，促进坪坝镇农文旅产业融合发展。</t>
    </r>
  </si>
  <si>
    <r>
      <rPr>
        <sz val="16"/>
        <rFont val="方正仿宋_GBK"/>
        <charset val="134"/>
      </rPr>
      <t>项目持续发挥作用的期限</t>
    </r>
    <r>
      <rPr>
        <sz val="16"/>
        <rFont val="Times New Roman"/>
        <charset val="134"/>
      </rPr>
      <t>≥20</t>
    </r>
    <r>
      <rPr>
        <sz val="16"/>
        <rFont val="方正仿宋_GBK"/>
        <charset val="134"/>
      </rPr>
      <t>年</t>
    </r>
  </si>
  <si>
    <t>滕星宇</t>
  </si>
  <si>
    <r>
      <rPr>
        <sz val="16"/>
        <rFont val="方正仿宋_GBK"/>
        <charset val="134"/>
      </rPr>
      <t>城口县坪坝镇</t>
    </r>
    <r>
      <rPr>
        <sz val="16"/>
        <rFont val="Times New Roman"/>
        <charset val="134"/>
      </rPr>
      <t>2024</t>
    </r>
    <r>
      <rPr>
        <sz val="16"/>
        <rFont val="方正仿宋_GBK"/>
        <charset val="134"/>
      </rPr>
      <t>年油菜（蔬菜）种植项目</t>
    </r>
  </si>
  <si>
    <r>
      <rPr>
        <sz val="16"/>
        <rFont val="方正仿宋_GBK"/>
        <charset val="134"/>
      </rPr>
      <t>种植油菜（蔬菜）</t>
    </r>
    <r>
      <rPr>
        <sz val="16"/>
        <rFont val="Times New Roman"/>
        <charset val="134"/>
      </rPr>
      <t>1300</t>
    </r>
    <r>
      <rPr>
        <sz val="16"/>
        <rFont val="方正仿宋_GBK"/>
        <charset val="134"/>
      </rPr>
      <t>亩，按照</t>
    </r>
    <r>
      <rPr>
        <sz val="16"/>
        <rFont val="Times New Roman"/>
        <charset val="134"/>
      </rPr>
      <t>300</t>
    </r>
    <r>
      <rPr>
        <sz val="16"/>
        <rFont val="方正仿宋_GBK"/>
        <charset val="134"/>
      </rPr>
      <t>元</t>
    </r>
    <r>
      <rPr>
        <sz val="16"/>
        <rFont val="Times New Roman"/>
        <charset val="134"/>
      </rPr>
      <t>/</t>
    </r>
    <r>
      <rPr>
        <sz val="16"/>
        <rFont val="方正仿宋_GBK"/>
        <charset val="134"/>
      </rPr>
      <t>亩予以补助。</t>
    </r>
  </si>
  <si>
    <r>
      <rPr>
        <sz val="16"/>
        <rFont val="方正仿宋_GBK"/>
        <charset val="134"/>
      </rPr>
      <t>项目实施可解决坪坝镇</t>
    </r>
    <r>
      <rPr>
        <sz val="16"/>
        <rFont val="Times New Roman"/>
        <charset val="134"/>
      </rPr>
      <t>200</t>
    </r>
    <r>
      <rPr>
        <sz val="16"/>
        <rFont val="方正仿宋_GBK"/>
        <charset val="134"/>
      </rPr>
      <t>余人（其中脱贫人口和监测对象</t>
    </r>
    <r>
      <rPr>
        <sz val="16"/>
        <rFont val="Times New Roman"/>
        <charset val="134"/>
      </rPr>
      <t>30</t>
    </r>
    <r>
      <rPr>
        <sz val="16"/>
        <rFont val="方正仿宋_GBK"/>
        <charset val="134"/>
      </rPr>
      <t>余人）产业发展难的问题，可带动坪坝镇油菜（蔬菜）种植发展，提升当地村民收入水平。</t>
    </r>
  </si>
  <si>
    <r>
      <rPr>
        <sz val="16"/>
        <rFont val="方正仿宋_GBK"/>
        <charset val="134"/>
      </rPr>
      <t>一、群众参与</t>
    </r>
    <r>
      <rPr>
        <sz val="16"/>
        <rFont val="Times New Roman"/>
        <charset val="134"/>
      </rPr>
      <t>:10</t>
    </r>
    <r>
      <rPr>
        <sz val="16"/>
        <rFont val="方正仿宋_GBK"/>
        <charset val="134"/>
      </rPr>
      <t>人参与前期项目确定会议、决议，</t>
    </r>
    <r>
      <rPr>
        <sz val="16"/>
        <rFont val="Times New Roman"/>
        <charset val="134"/>
      </rPr>
      <t>20</t>
    </r>
    <r>
      <rPr>
        <sz val="16"/>
        <rFont val="方正仿宋_GBK"/>
        <charset val="134"/>
      </rPr>
      <t>余人参与入库项目的选择，</t>
    </r>
    <r>
      <rPr>
        <sz val="16"/>
        <rFont val="Times New Roman"/>
        <charset val="134"/>
      </rPr>
      <t>3</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50</t>
    </r>
    <r>
      <rPr>
        <sz val="16"/>
        <rFont val="方正仿宋_GBK"/>
        <charset val="134"/>
      </rPr>
      <t>户以上农户参与油菜种植，壮大坪坝镇油菜（蔬菜）种植产业，户均增收约</t>
    </r>
    <r>
      <rPr>
        <sz val="16"/>
        <rFont val="Times New Roman"/>
        <charset val="134"/>
      </rPr>
      <t>300</t>
    </r>
    <r>
      <rPr>
        <sz val="16"/>
        <rFont val="方正仿宋_GBK"/>
        <charset val="134"/>
      </rPr>
      <t>元。</t>
    </r>
  </si>
  <si>
    <r>
      <rPr>
        <sz val="16"/>
        <rFont val="方正仿宋_GBK"/>
        <charset val="134"/>
      </rPr>
      <t>种植油菜（蔬菜）</t>
    </r>
    <r>
      <rPr>
        <sz val="16"/>
        <rFont val="Times New Roman"/>
        <charset val="134"/>
      </rPr>
      <t>1300</t>
    </r>
    <r>
      <rPr>
        <sz val="16"/>
        <rFont val="方正仿宋_GBK"/>
        <charset val="134"/>
      </rPr>
      <t>亩。</t>
    </r>
  </si>
  <si>
    <r>
      <rPr>
        <sz val="16"/>
        <rFont val="方正仿宋_GBK"/>
        <charset val="134"/>
      </rPr>
      <t>种植补助</t>
    </r>
    <r>
      <rPr>
        <sz val="16"/>
        <rFont val="Times New Roman"/>
        <charset val="134"/>
      </rPr>
      <t>≤300</t>
    </r>
    <r>
      <rPr>
        <sz val="16"/>
        <rFont val="方正仿宋_GBK"/>
        <charset val="134"/>
      </rPr>
      <t>元</t>
    </r>
    <r>
      <rPr>
        <sz val="16"/>
        <rFont val="Times New Roman"/>
        <charset val="134"/>
      </rPr>
      <t>/</t>
    </r>
    <r>
      <rPr>
        <sz val="16"/>
        <rFont val="方正仿宋_GBK"/>
        <charset val="134"/>
      </rPr>
      <t>亩</t>
    </r>
  </si>
  <si>
    <r>
      <rPr>
        <sz val="16"/>
        <rFont val="方正仿宋_GBK"/>
        <charset val="134"/>
      </rPr>
      <t>农户家庭年收入增加</t>
    </r>
    <r>
      <rPr>
        <sz val="16"/>
        <rFont val="Times New Roman"/>
        <charset val="134"/>
      </rPr>
      <t>300</t>
    </r>
    <r>
      <rPr>
        <sz val="16"/>
        <rFont val="方正仿宋_GBK"/>
        <charset val="134"/>
      </rPr>
      <t>元以上。</t>
    </r>
  </si>
  <si>
    <r>
      <rPr>
        <sz val="16"/>
        <rFont val="方正仿宋_GBK"/>
        <charset val="134"/>
      </rPr>
      <t>产业可持续发展</t>
    </r>
    <r>
      <rPr>
        <sz val="16"/>
        <rFont val="Times New Roman"/>
        <charset val="134"/>
      </rPr>
      <t>≥1</t>
    </r>
    <r>
      <rPr>
        <sz val="16"/>
        <rFont val="方正仿宋_GBK"/>
        <charset val="134"/>
      </rPr>
      <t>年</t>
    </r>
  </si>
  <si>
    <t>—</t>
  </si>
  <si>
    <r>
      <rPr>
        <sz val="16"/>
        <rFont val="方正仿宋_GBK"/>
        <charset val="134"/>
      </rPr>
      <t>城口县坪坝镇丰田村</t>
    </r>
    <r>
      <rPr>
        <sz val="16"/>
        <rFont val="Times New Roman"/>
        <charset val="134"/>
      </rPr>
      <t>2024</t>
    </r>
    <r>
      <rPr>
        <sz val="16"/>
        <rFont val="方正仿宋_GBK"/>
        <charset val="134"/>
      </rPr>
      <t>年庭院经济项目</t>
    </r>
  </si>
  <si>
    <r>
      <rPr>
        <sz val="16"/>
        <rFont val="方正仿宋_GBK"/>
        <charset val="134"/>
      </rPr>
      <t>发展坪坝镇丰田村庭院经济，组织丰田村</t>
    </r>
    <r>
      <rPr>
        <sz val="16"/>
        <rFont val="Times New Roman"/>
        <charset val="134"/>
      </rPr>
      <t>3</t>
    </r>
    <r>
      <rPr>
        <sz val="16"/>
        <rFont val="方正仿宋_GBK"/>
        <charset val="134"/>
      </rPr>
      <t>组</t>
    </r>
    <r>
      <rPr>
        <sz val="16"/>
        <rFont val="Times New Roman"/>
        <charset val="134"/>
      </rPr>
      <t>20</t>
    </r>
    <r>
      <rPr>
        <sz val="16"/>
        <rFont val="方正仿宋_GBK"/>
        <charset val="134"/>
      </rPr>
      <t>余户农户利用房屋、庭院等发展</t>
    </r>
    <r>
      <rPr>
        <sz val="16"/>
        <rFont val="Times New Roman"/>
        <charset val="134"/>
      </rPr>
      <t>“</t>
    </r>
    <r>
      <rPr>
        <sz val="16"/>
        <rFont val="方正仿宋_GBK"/>
        <charset val="134"/>
      </rPr>
      <t>五小</t>
    </r>
    <r>
      <rPr>
        <sz val="16"/>
        <rFont val="Times New Roman"/>
        <charset val="134"/>
      </rPr>
      <t>”</t>
    </r>
    <r>
      <rPr>
        <sz val="16"/>
        <rFont val="方正仿宋_GBK"/>
        <charset val="134"/>
      </rPr>
      <t>庭院经济。</t>
    </r>
  </si>
  <si>
    <t>坪坝镇丰田村</t>
  </si>
  <si>
    <r>
      <rPr>
        <sz val="16"/>
        <rFont val="方正仿宋_GBK"/>
        <charset val="134"/>
      </rPr>
      <t>项目实施可解决坪坝镇</t>
    </r>
    <r>
      <rPr>
        <sz val="16"/>
        <rFont val="Times New Roman"/>
        <charset val="134"/>
      </rPr>
      <t>20</t>
    </r>
    <r>
      <rPr>
        <sz val="16"/>
        <rFont val="方正仿宋_GBK"/>
        <charset val="134"/>
      </rPr>
      <t>余户庭院经济发展难题，可带动坪坝镇庭院经济有序发展，提升当地村民收入水平。</t>
    </r>
  </si>
  <si>
    <r>
      <rPr>
        <sz val="16"/>
        <rFont val="方正仿宋_GBK"/>
        <charset val="134"/>
      </rPr>
      <t>一、群众参与</t>
    </r>
    <r>
      <rPr>
        <sz val="16"/>
        <rFont val="Times New Roman"/>
        <charset val="134"/>
      </rPr>
      <t>:10</t>
    </r>
    <r>
      <rPr>
        <sz val="16"/>
        <rFont val="方正仿宋_GBK"/>
        <charset val="134"/>
      </rPr>
      <t>人参与前期项目确定会议、决议，</t>
    </r>
    <r>
      <rPr>
        <sz val="16"/>
        <rFont val="Times New Roman"/>
        <charset val="134"/>
      </rPr>
      <t>20</t>
    </r>
    <r>
      <rPr>
        <sz val="16"/>
        <rFont val="方正仿宋_GBK"/>
        <charset val="134"/>
      </rPr>
      <t>余人参与入库项目的选择，</t>
    </r>
    <r>
      <rPr>
        <sz val="16"/>
        <rFont val="Times New Roman"/>
        <charset val="134"/>
      </rPr>
      <t>3</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二、利益联结机制：发展新华村庭院经济，带动辖区</t>
    </r>
    <r>
      <rPr>
        <sz val="16"/>
        <rFont val="Times New Roman"/>
        <charset val="134"/>
      </rPr>
      <t>20</t>
    </r>
    <r>
      <rPr>
        <sz val="16"/>
        <rFont val="方正仿宋_GBK"/>
        <charset val="134"/>
      </rPr>
      <t>余户农户户均增加收入</t>
    </r>
    <r>
      <rPr>
        <sz val="16"/>
        <rFont val="Times New Roman"/>
        <charset val="134"/>
      </rPr>
      <t>1000</t>
    </r>
    <r>
      <rPr>
        <sz val="16"/>
        <rFont val="方正仿宋_GBK"/>
        <charset val="134"/>
      </rPr>
      <t>余元。</t>
    </r>
  </si>
  <si>
    <r>
      <rPr>
        <sz val="16"/>
        <rFont val="方正仿宋_GBK"/>
        <charset val="134"/>
      </rPr>
      <t>户均约</t>
    </r>
    <r>
      <rPr>
        <sz val="16"/>
        <rFont val="Times New Roman"/>
        <charset val="134"/>
      </rPr>
      <t>20000</t>
    </r>
    <r>
      <rPr>
        <sz val="16"/>
        <rFont val="方正仿宋_GBK"/>
        <charset val="134"/>
      </rPr>
      <t>元</t>
    </r>
  </si>
  <si>
    <r>
      <rPr>
        <sz val="16"/>
        <rFont val="方正仿宋_GBK"/>
        <charset val="134"/>
      </rPr>
      <t>城口县坪坝镇</t>
    </r>
    <r>
      <rPr>
        <sz val="16"/>
        <rFont val="Times New Roman"/>
        <charset val="134"/>
      </rPr>
      <t>2024</t>
    </r>
    <r>
      <rPr>
        <sz val="16"/>
        <rFont val="方正仿宋_GBK"/>
        <charset val="134"/>
      </rPr>
      <t>年樱桃产业提升示范基地</t>
    </r>
  </si>
  <si>
    <r>
      <rPr>
        <sz val="16"/>
        <rFont val="方正仿宋_GBK"/>
        <charset val="134"/>
      </rPr>
      <t>樱桃种植改良约</t>
    </r>
    <r>
      <rPr>
        <sz val="16"/>
        <rFont val="Times New Roman"/>
        <charset val="134"/>
      </rPr>
      <t>200</t>
    </r>
    <r>
      <rPr>
        <sz val="16"/>
        <rFont val="方正仿宋_GBK"/>
        <charset val="134"/>
      </rPr>
      <t>亩。</t>
    </r>
  </si>
  <si>
    <r>
      <rPr>
        <sz val="16"/>
        <rFont val="方正仿宋_GBK"/>
        <charset val="134"/>
      </rPr>
      <t>项目实施可解决坪坝镇</t>
    </r>
    <r>
      <rPr>
        <sz val="16"/>
        <rFont val="Times New Roman"/>
        <charset val="134"/>
      </rPr>
      <t>200</t>
    </r>
    <r>
      <rPr>
        <sz val="16"/>
        <rFont val="方正仿宋_GBK"/>
        <charset val="134"/>
      </rPr>
      <t>余人（其中脱贫人口和监测对象</t>
    </r>
    <r>
      <rPr>
        <sz val="16"/>
        <rFont val="Times New Roman"/>
        <charset val="134"/>
      </rPr>
      <t>30</t>
    </r>
    <r>
      <rPr>
        <sz val="16"/>
        <rFont val="方正仿宋_GBK"/>
        <charset val="134"/>
      </rPr>
      <t>余人）产业发展难的问题，可带动坪坝镇樱桃种植发展，提升当地村民收入水平。</t>
    </r>
  </si>
  <si>
    <r>
      <rPr>
        <sz val="16"/>
        <rFont val="方正仿宋_GBK"/>
        <charset val="134"/>
      </rPr>
      <t>一、群众参与</t>
    </r>
    <r>
      <rPr>
        <sz val="16"/>
        <rFont val="Times New Roman"/>
        <charset val="134"/>
      </rPr>
      <t>:10</t>
    </r>
    <r>
      <rPr>
        <sz val="16"/>
        <rFont val="方正仿宋_GBK"/>
        <charset val="134"/>
      </rPr>
      <t>人参与前期项目确定会议、决议，</t>
    </r>
    <r>
      <rPr>
        <sz val="16"/>
        <rFont val="Times New Roman"/>
        <charset val="134"/>
      </rPr>
      <t>20</t>
    </r>
    <r>
      <rPr>
        <sz val="16"/>
        <rFont val="方正仿宋_GBK"/>
        <charset val="134"/>
      </rPr>
      <t>余人参与入库项目的选择，</t>
    </r>
    <r>
      <rPr>
        <sz val="16"/>
        <rFont val="Times New Roman"/>
        <charset val="134"/>
      </rPr>
      <t>3</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50</t>
    </r>
    <r>
      <rPr>
        <sz val="16"/>
        <rFont val="方正仿宋_GBK"/>
        <charset val="134"/>
      </rPr>
      <t>户以上农户参与樱桃种植，壮大坪坝镇樱桃种植产业，户均增收约</t>
    </r>
    <r>
      <rPr>
        <sz val="16"/>
        <rFont val="Times New Roman"/>
        <charset val="134"/>
      </rPr>
      <t>500</t>
    </r>
    <r>
      <rPr>
        <sz val="16"/>
        <rFont val="方正仿宋_GBK"/>
        <charset val="134"/>
      </rPr>
      <t>元。</t>
    </r>
  </si>
  <si>
    <t>实际完成投资控制在概算范围内</t>
  </si>
  <si>
    <r>
      <rPr>
        <sz val="16"/>
        <rFont val="方正仿宋_GBK"/>
        <charset val="134"/>
      </rPr>
      <t>带动</t>
    </r>
    <r>
      <rPr>
        <sz val="16"/>
        <rFont val="Times New Roman"/>
        <charset val="134"/>
      </rPr>
      <t>50</t>
    </r>
    <r>
      <rPr>
        <sz val="16"/>
        <rFont val="方正仿宋_GBK"/>
        <charset val="134"/>
      </rPr>
      <t>余户群众年增收约</t>
    </r>
    <r>
      <rPr>
        <sz val="16"/>
        <rFont val="Times New Roman"/>
        <charset val="134"/>
      </rPr>
      <t>500</t>
    </r>
    <r>
      <rPr>
        <sz val="16"/>
        <rFont val="方正仿宋_GBK"/>
        <charset val="134"/>
      </rPr>
      <t>元</t>
    </r>
  </si>
  <si>
    <r>
      <rPr>
        <sz val="16"/>
        <rFont val="方正仿宋_GBK"/>
        <charset val="134"/>
      </rPr>
      <t>城口县</t>
    </r>
    <r>
      <rPr>
        <sz val="16"/>
        <rFont val="Times New Roman"/>
        <charset val="134"/>
      </rPr>
      <t>2024</t>
    </r>
    <r>
      <rPr>
        <sz val="16"/>
        <rFont val="方正仿宋_GBK"/>
        <charset val="134"/>
      </rPr>
      <t>年坪坝镇议学村山地鸡产业扶贫基地维修项目</t>
    </r>
  </si>
  <si>
    <r>
      <rPr>
        <sz val="16"/>
        <rFont val="方正仿宋_GBK"/>
        <charset val="134"/>
      </rPr>
      <t>维修钢架厂房约</t>
    </r>
    <r>
      <rPr>
        <sz val="16"/>
        <rFont val="Times New Roman"/>
        <charset val="134"/>
      </rPr>
      <t>2500</t>
    </r>
    <r>
      <rPr>
        <sz val="16"/>
        <rFont val="方正仿宋_GBK"/>
        <charset val="134"/>
      </rPr>
      <t>平方米（含水、电、路等基础设施维修）。</t>
    </r>
  </si>
  <si>
    <r>
      <rPr>
        <sz val="16"/>
        <rFont val="方正仿宋_GBK"/>
        <charset val="134"/>
      </rPr>
      <t>维修钢架厂房约</t>
    </r>
    <r>
      <rPr>
        <sz val="16"/>
        <rFont val="Times New Roman"/>
        <charset val="134"/>
      </rPr>
      <t>2500</t>
    </r>
    <r>
      <rPr>
        <sz val="16"/>
        <rFont val="方正仿宋_GBK"/>
        <charset val="134"/>
      </rPr>
      <t>平方米，项目实施可解决坪坝镇山地鸡养殖产业发展难的问题，盘活闲置资产，增加村级集体经济组织收入。</t>
    </r>
  </si>
  <si>
    <r>
      <rPr>
        <sz val="16"/>
        <rFont val="方正仿宋_GBK"/>
        <charset val="134"/>
      </rPr>
      <t>一、群众参与</t>
    </r>
    <r>
      <rPr>
        <sz val="16"/>
        <rFont val="Times New Roman"/>
        <charset val="134"/>
      </rPr>
      <t>:10</t>
    </r>
    <r>
      <rPr>
        <sz val="16"/>
        <rFont val="方正仿宋_GBK"/>
        <charset val="134"/>
      </rPr>
      <t>人参与前期项目确定会议、决议，</t>
    </r>
    <r>
      <rPr>
        <sz val="16"/>
        <rFont val="Times New Roman"/>
        <charset val="134"/>
      </rPr>
      <t>20</t>
    </r>
    <r>
      <rPr>
        <sz val="16"/>
        <rFont val="方正仿宋_GBK"/>
        <charset val="134"/>
      </rPr>
      <t>余人参与入库项目的选择，</t>
    </r>
    <r>
      <rPr>
        <sz val="16"/>
        <rFont val="Times New Roman"/>
        <charset val="134"/>
      </rPr>
      <t>3</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二、利益联结机制：盘活议学村山地鸡厂房，带动周边</t>
    </r>
    <r>
      <rPr>
        <sz val="16"/>
        <rFont val="Times New Roman"/>
        <charset val="134"/>
      </rPr>
      <t>10</t>
    </r>
    <r>
      <rPr>
        <sz val="16"/>
        <rFont val="方正仿宋_GBK"/>
        <charset val="134"/>
      </rPr>
      <t>余户农户户均增加收入</t>
    </r>
    <r>
      <rPr>
        <sz val="16"/>
        <rFont val="Times New Roman"/>
        <charset val="134"/>
      </rPr>
      <t>5000</t>
    </r>
    <r>
      <rPr>
        <sz val="16"/>
        <rFont val="方正仿宋_GBK"/>
        <charset val="134"/>
      </rPr>
      <t>余元，壮大村级集体经济组织收入。</t>
    </r>
  </si>
  <si>
    <r>
      <rPr>
        <sz val="16"/>
        <rFont val="方正仿宋_GBK"/>
        <charset val="134"/>
      </rPr>
      <t>维修钢架</t>
    </r>
    <r>
      <rPr>
        <sz val="16"/>
        <rFont val="Times New Roman"/>
        <charset val="134"/>
      </rPr>
      <t>200</t>
    </r>
    <r>
      <rPr>
        <sz val="16"/>
        <rFont val="方正仿宋_GBK"/>
        <charset val="134"/>
      </rPr>
      <t>元</t>
    </r>
    <r>
      <rPr>
        <sz val="16"/>
        <rFont val="Times New Roman"/>
        <charset val="134"/>
      </rPr>
      <t>/</t>
    </r>
    <r>
      <rPr>
        <sz val="16"/>
        <rFont val="方正仿宋_GBK"/>
        <charset val="134"/>
      </rPr>
      <t>平方米</t>
    </r>
  </si>
  <si>
    <r>
      <rPr>
        <sz val="16"/>
        <rFont val="方正仿宋_GBK"/>
        <charset val="134"/>
      </rPr>
      <t>带动农户产业增收</t>
    </r>
    <r>
      <rPr>
        <sz val="16"/>
        <rFont val="Times New Roman"/>
        <charset val="134"/>
      </rPr>
      <t>500</t>
    </r>
    <r>
      <rPr>
        <sz val="16"/>
        <rFont val="方正仿宋_GBK"/>
        <charset val="134"/>
      </rPr>
      <t>余元。</t>
    </r>
  </si>
  <si>
    <r>
      <rPr>
        <sz val="16"/>
        <rFont val="Times New Roman"/>
        <charset val="134"/>
      </rPr>
      <t>1000</t>
    </r>
    <r>
      <rPr>
        <sz val="16"/>
        <rFont val="方正仿宋_GBK"/>
        <charset val="134"/>
      </rPr>
      <t>余人</t>
    </r>
  </si>
  <si>
    <r>
      <rPr>
        <sz val="16"/>
        <rFont val="Times New Roman"/>
        <charset val="134"/>
      </rPr>
      <t>160</t>
    </r>
    <r>
      <rPr>
        <sz val="16"/>
        <rFont val="方正仿宋_GBK"/>
        <charset val="134"/>
      </rPr>
      <t>余人</t>
    </r>
  </si>
  <si>
    <r>
      <rPr>
        <sz val="16"/>
        <rFont val="方正仿宋_GBK"/>
        <charset val="134"/>
      </rPr>
      <t>城口县高观镇</t>
    </r>
    <r>
      <rPr>
        <sz val="16"/>
        <rFont val="Times New Roman"/>
        <charset val="134"/>
      </rPr>
      <t>2024</t>
    </r>
    <r>
      <rPr>
        <sz val="16"/>
        <rFont val="方正仿宋_GBK"/>
        <charset val="134"/>
      </rPr>
      <t>年农文旅融合发展项目</t>
    </r>
  </si>
  <si>
    <r>
      <rPr>
        <sz val="16"/>
        <rFont val="方正仿宋_GBK"/>
        <charset val="134"/>
      </rPr>
      <t>升级改造闲置小学，改建农技培训中心</t>
    </r>
    <r>
      <rPr>
        <sz val="16"/>
        <rFont val="Times New Roman"/>
        <charset val="134"/>
      </rPr>
      <t>1</t>
    </r>
    <r>
      <rPr>
        <sz val="16"/>
        <rFont val="方正仿宋_GBK"/>
        <charset val="134"/>
      </rPr>
      <t>处，借助改造成果综合打造农产品展示展销中心</t>
    </r>
    <r>
      <rPr>
        <sz val="16"/>
        <rFont val="Times New Roman"/>
        <charset val="134"/>
      </rPr>
      <t>1</t>
    </r>
    <r>
      <rPr>
        <sz val="16"/>
        <rFont val="方正仿宋_GBK"/>
        <charset val="134"/>
      </rPr>
      <t>处。</t>
    </r>
  </si>
  <si>
    <t>盘活闲置资产，带动周边农户就业增收</t>
  </si>
  <si>
    <r>
      <rPr>
        <sz val="16"/>
        <rFont val="方正仿宋_GBK"/>
        <charset val="134"/>
      </rPr>
      <t>一、群众参与：</t>
    </r>
    <r>
      <rPr>
        <sz val="16"/>
        <rFont val="Times New Roman"/>
        <charset val="134"/>
      </rPr>
      <t>50</t>
    </r>
    <r>
      <rPr>
        <sz val="16"/>
        <rFont val="方正仿宋_GBK"/>
        <charset val="134"/>
      </rPr>
      <t>余人参与前期项目确定会议、决议，</t>
    </r>
    <r>
      <rPr>
        <sz val="16"/>
        <rFont val="Times New Roman"/>
        <charset val="134"/>
      </rPr>
      <t>50</t>
    </r>
    <r>
      <rPr>
        <sz val="16"/>
        <rFont val="方正仿宋_GBK"/>
        <charset val="134"/>
      </rPr>
      <t>余人参与入库项目的选择，</t>
    </r>
    <r>
      <rPr>
        <sz val="16"/>
        <rFont val="Times New Roman"/>
        <charset val="134"/>
      </rPr>
      <t>20</t>
    </r>
    <r>
      <rPr>
        <sz val="16"/>
        <rFont val="方正仿宋_GBK"/>
        <charset val="134"/>
      </rPr>
      <t>余人参与项目实施过程中施工质量和资金使用的监督等。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、提供就业岗位</t>
    </r>
    <r>
      <rPr>
        <sz val="16"/>
        <rFont val="Times New Roman"/>
        <charset val="134"/>
      </rPr>
      <t>30</t>
    </r>
    <r>
      <rPr>
        <sz val="16"/>
        <rFont val="方正仿宋_GBK"/>
        <charset val="134"/>
      </rPr>
      <t>个，建成后提供稳定长期就业岗位</t>
    </r>
    <r>
      <rPr>
        <sz val="16"/>
        <rFont val="Times New Roman"/>
        <charset val="134"/>
      </rPr>
      <t>10</t>
    </r>
    <r>
      <rPr>
        <sz val="16"/>
        <rFont val="方正仿宋_GBK"/>
        <charset val="134"/>
      </rPr>
      <t>个。</t>
    </r>
    <r>
      <rPr>
        <sz val="16"/>
        <rFont val="Times New Roman"/>
        <charset val="134"/>
      </rPr>
      <t>2</t>
    </r>
    <r>
      <rPr>
        <sz val="16"/>
        <rFont val="方正仿宋_GBK"/>
        <charset val="134"/>
      </rPr>
      <t>、增加闲置学校周围商户收入。</t>
    </r>
  </si>
  <si>
    <t>依托青龙峡景区促进农产品销售，增加农户收入。</t>
  </si>
  <si>
    <r>
      <rPr>
        <sz val="16"/>
        <rFont val="方正仿宋_GBK"/>
        <charset val="134"/>
      </rPr>
      <t>城口县</t>
    </r>
    <r>
      <rPr>
        <sz val="16"/>
        <rFont val="Times New Roman"/>
        <charset val="134"/>
      </rPr>
      <t>2024</t>
    </r>
    <r>
      <rPr>
        <sz val="16"/>
        <rFont val="方正仿宋_GBK"/>
        <charset val="134"/>
      </rPr>
      <t>年双河乡天星村八台山农文旅融合发展项目</t>
    </r>
  </si>
  <si>
    <r>
      <rPr>
        <sz val="16"/>
        <rFont val="方正仿宋_GBK"/>
        <charset val="134"/>
      </rPr>
      <t>一是农业产业生产道路约</t>
    </r>
    <r>
      <rPr>
        <sz val="16"/>
        <rFont val="Times New Roman"/>
        <charset val="134"/>
      </rPr>
      <t>7</t>
    </r>
    <r>
      <rPr>
        <sz val="16"/>
        <rFont val="方正仿宋_GBK"/>
        <charset val="134"/>
      </rPr>
      <t>公里；二是实施竹园村至后槽约</t>
    </r>
    <r>
      <rPr>
        <sz val="16"/>
        <rFont val="Times New Roman"/>
        <charset val="134"/>
      </rPr>
      <t>8</t>
    </r>
    <r>
      <rPr>
        <sz val="16"/>
        <rFont val="方正仿宋_GBK"/>
        <charset val="134"/>
      </rPr>
      <t>公里人居环境进行综合整治。</t>
    </r>
  </si>
  <si>
    <r>
      <rPr>
        <sz val="16"/>
        <rFont val="方正仿宋_GBK"/>
        <charset val="134"/>
      </rPr>
      <t>城口县</t>
    </r>
    <r>
      <rPr>
        <sz val="16"/>
        <rFont val="Times New Roman"/>
        <charset val="134"/>
      </rPr>
      <t>2024</t>
    </r>
    <r>
      <rPr>
        <sz val="16"/>
        <rFont val="方正仿宋_GBK"/>
        <charset val="134"/>
      </rPr>
      <t>年双河乡余坪村灾后恢复及产业道路修建项目</t>
    </r>
  </si>
  <si>
    <r>
      <rPr>
        <sz val="16"/>
        <rFont val="方正仿宋_GBK"/>
        <charset val="134"/>
      </rPr>
      <t>一是双河乡余坪村道路造成多处损毁，该项目拟对余坪村损毁道路进行灾后修复，更换涵管约</t>
    </r>
    <r>
      <rPr>
        <sz val="16"/>
        <rFont val="Times New Roman"/>
        <charset val="134"/>
      </rPr>
      <t>5</t>
    </r>
    <r>
      <rPr>
        <sz val="16"/>
        <rFont val="方正仿宋_GBK"/>
        <charset val="134"/>
      </rPr>
      <t>处，修复路面及挡墙</t>
    </r>
    <r>
      <rPr>
        <sz val="16"/>
        <rFont val="Times New Roman"/>
        <charset val="134"/>
      </rPr>
      <t>2</t>
    </r>
    <r>
      <rPr>
        <sz val="16"/>
        <rFont val="方正仿宋_GBK"/>
        <charset val="134"/>
      </rPr>
      <t>处。二是修建双河乡黄牛、蓝莓、淫羊藿、特色大豆产业道路约</t>
    </r>
    <r>
      <rPr>
        <sz val="16"/>
        <rFont val="Times New Roman"/>
        <charset val="134"/>
      </rPr>
      <t>2</t>
    </r>
    <r>
      <rPr>
        <sz val="16"/>
        <rFont val="方正仿宋_GBK"/>
        <charset val="134"/>
      </rPr>
      <t>公里，宽</t>
    </r>
    <r>
      <rPr>
        <sz val="16"/>
        <rFont val="Times New Roman"/>
        <charset val="134"/>
      </rPr>
      <t>4.5</t>
    </r>
    <r>
      <rPr>
        <sz val="16"/>
        <rFont val="方正仿宋_GBK"/>
        <charset val="134"/>
      </rPr>
      <t>米。</t>
    </r>
  </si>
  <si>
    <r>
      <rPr>
        <sz val="16"/>
        <rFont val="方正仿宋_GBK"/>
        <charset val="134"/>
      </rPr>
      <t>通过项目实施，修复余坪村基础设施，完善余坪村产业发展道路建设，带动余坪村不低于</t>
    </r>
    <r>
      <rPr>
        <sz val="16"/>
        <rFont val="Times New Roman"/>
        <charset val="134"/>
      </rPr>
      <t>20</t>
    </r>
    <r>
      <rPr>
        <sz val="16"/>
        <rFont val="方正仿宋_GBK"/>
        <charset val="134"/>
      </rPr>
      <t>名群众参与项目务工，激发与余坪村</t>
    </r>
    <r>
      <rPr>
        <sz val="16"/>
        <rFont val="Times New Roman"/>
        <charset val="134"/>
      </rPr>
      <t>40</t>
    </r>
    <r>
      <rPr>
        <sz val="16"/>
        <rFont val="方正仿宋_GBK"/>
        <charset val="134"/>
      </rPr>
      <t>户农户发展黄牛、特色大豆等产业，增加群众生产性收入约</t>
    </r>
    <r>
      <rPr>
        <sz val="16"/>
        <rFont val="Times New Roman"/>
        <charset val="134"/>
      </rPr>
      <t>2000</t>
    </r>
    <r>
      <rPr>
        <sz val="16"/>
        <rFont val="方正仿宋_GBK"/>
        <charset val="134"/>
      </rPr>
      <t>元</t>
    </r>
    <r>
      <rPr>
        <sz val="16"/>
        <rFont val="Times New Roman"/>
        <charset val="134"/>
      </rPr>
      <t>/</t>
    </r>
    <r>
      <rPr>
        <sz val="16"/>
        <rFont val="方正仿宋_GBK"/>
        <charset val="134"/>
      </rPr>
      <t>年</t>
    </r>
    <r>
      <rPr>
        <sz val="16"/>
        <rFont val="Times New Roman"/>
        <charset val="134"/>
      </rPr>
      <t>/</t>
    </r>
    <r>
      <rPr>
        <sz val="16"/>
        <rFont val="方正仿宋_GBK"/>
        <charset val="134"/>
      </rPr>
      <t>户，减少运输成本约</t>
    </r>
    <r>
      <rPr>
        <sz val="16"/>
        <rFont val="Times New Roman"/>
        <charset val="134"/>
      </rPr>
      <t>1000</t>
    </r>
    <r>
      <rPr>
        <sz val="16"/>
        <rFont val="方正仿宋_GBK"/>
        <charset val="134"/>
      </rPr>
      <t>元</t>
    </r>
    <r>
      <rPr>
        <sz val="16"/>
        <rFont val="Times New Roman"/>
        <charset val="134"/>
      </rPr>
      <t>/</t>
    </r>
    <r>
      <rPr>
        <sz val="16"/>
        <rFont val="方正仿宋_GBK"/>
        <charset val="134"/>
      </rPr>
      <t>年</t>
    </r>
    <r>
      <rPr>
        <sz val="16"/>
        <rFont val="Times New Roman"/>
        <charset val="134"/>
      </rPr>
      <t>/</t>
    </r>
    <r>
      <rPr>
        <sz val="16"/>
        <rFont val="方正仿宋_GBK"/>
        <charset val="134"/>
      </rPr>
      <t>户</t>
    </r>
  </si>
  <si>
    <r>
      <rPr>
        <sz val="16"/>
        <rFont val="方正仿宋_GBK"/>
        <charset val="134"/>
      </rPr>
      <t>一、群众参与：</t>
    </r>
    <r>
      <rPr>
        <sz val="16"/>
        <rFont val="Times New Roman"/>
        <charset val="134"/>
      </rPr>
      <t>42</t>
    </r>
    <r>
      <rPr>
        <sz val="16"/>
        <rFont val="方正仿宋_GBK"/>
        <charset val="134"/>
      </rPr>
      <t>人参与前期项目确定讨论申报会议、决议，</t>
    </r>
    <r>
      <rPr>
        <sz val="16"/>
        <rFont val="Times New Roman"/>
        <charset val="134"/>
      </rPr>
      <t>16</t>
    </r>
    <r>
      <rPr>
        <sz val="16"/>
        <rFont val="方正仿宋_GBK"/>
        <charset val="134"/>
      </rPr>
      <t>人参与入库项目的选择，</t>
    </r>
    <r>
      <rPr>
        <sz val="16"/>
        <rFont val="Times New Roman"/>
        <charset val="134"/>
      </rPr>
      <t>30</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、通过直接务工，使不低于</t>
    </r>
    <r>
      <rPr>
        <sz val="16"/>
        <rFont val="Times New Roman"/>
        <charset val="134"/>
      </rPr>
      <t>20</t>
    </r>
    <r>
      <rPr>
        <sz val="16"/>
        <rFont val="方正仿宋_GBK"/>
        <charset val="134"/>
      </rPr>
      <t>人增收</t>
    </r>
    <r>
      <rPr>
        <sz val="16"/>
        <rFont val="Times New Roman"/>
        <charset val="134"/>
      </rPr>
      <t>3000</t>
    </r>
    <r>
      <rPr>
        <sz val="16"/>
        <rFont val="方正仿宋_GBK"/>
        <charset val="134"/>
      </rPr>
      <t>元左右务工收入。</t>
    </r>
    <r>
      <rPr>
        <sz val="16"/>
        <rFont val="Times New Roman"/>
        <charset val="134"/>
      </rPr>
      <t>2</t>
    </r>
    <r>
      <rPr>
        <sz val="16"/>
        <rFont val="方正仿宋_GBK"/>
        <charset val="134"/>
      </rPr>
      <t>、激发与余坪村</t>
    </r>
    <r>
      <rPr>
        <sz val="16"/>
        <rFont val="Times New Roman"/>
        <charset val="134"/>
      </rPr>
      <t>40</t>
    </r>
    <r>
      <rPr>
        <sz val="16"/>
        <rFont val="方正仿宋_GBK"/>
        <charset val="134"/>
      </rPr>
      <t>户农户发展黄牛、特色大豆等产业，增加群众生产性收入约</t>
    </r>
    <r>
      <rPr>
        <sz val="16"/>
        <rFont val="Times New Roman"/>
        <charset val="134"/>
      </rPr>
      <t>2000</t>
    </r>
    <r>
      <rPr>
        <sz val="16"/>
        <rFont val="方正仿宋_GBK"/>
        <charset val="134"/>
      </rPr>
      <t>元</t>
    </r>
    <r>
      <rPr>
        <sz val="16"/>
        <rFont val="Times New Roman"/>
        <charset val="134"/>
      </rPr>
      <t>/</t>
    </r>
    <r>
      <rPr>
        <sz val="16"/>
        <rFont val="方正仿宋_GBK"/>
        <charset val="134"/>
      </rPr>
      <t>年</t>
    </r>
    <r>
      <rPr>
        <sz val="16"/>
        <rFont val="Times New Roman"/>
        <charset val="134"/>
      </rPr>
      <t>/</t>
    </r>
    <r>
      <rPr>
        <sz val="16"/>
        <rFont val="方正仿宋_GBK"/>
        <charset val="134"/>
      </rPr>
      <t>户，减少运输成本约</t>
    </r>
    <r>
      <rPr>
        <sz val="16"/>
        <rFont val="Times New Roman"/>
        <charset val="134"/>
      </rPr>
      <t>1000</t>
    </r>
    <r>
      <rPr>
        <sz val="16"/>
        <rFont val="方正仿宋_GBK"/>
        <charset val="134"/>
      </rPr>
      <t>元</t>
    </r>
    <r>
      <rPr>
        <sz val="16"/>
        <rFont val="Times New Roman"/>
        <charset val="134"/>
      </rPr>
      <t>/</t>
    </r>
    <r>
      <rPr>
        <sz val="16"/>
        <rFont val="方正仿宋_GBK"/>
        <charset val="134"/>
      </rPr>
      <t>年</t>
    </r>
    <r>
      <rPr>
        <sz val="16"/>
        <rFont val="Times New Roman"/>
        <charset val="134"/>
      </rPr>
      <t>/</t>
    </r>
    <r>
      <rPr>
        <sz val="16"/>
        <rFont val="方正仿宋_GBK"/>
        <charset val="134"/>
      </rPr>
      <t>户</t>
    </r>
  </si>
  <si>
    <r>
      <rPr>
        <sz val="16"/>
        <rFont val="方正仿宋_GBK"/>
        <charset val="134"/>
      </rPr>
      <t>一是对双河乡余坪村道路造成多处损毁，该项目拟对余坪村损毁道路进行灾后修复，更换涵管约</t>
    </r>
    <r>
      <rPr>
        <sz val="16"/>
        <rFont val="Times New Roman"/>
        <charset val="134"/>
      </rPr>
      <t>5</t>
    </r>
    <r>
      <rPr>
        <sz val="16"/>
        <rFont val="方正仿宋_GBK"/>
        <charset val="134"/>
      </rPr>
      <t>处，修复路面及挡墙</t>
    </r>
    <r>
      <rPr>
        <sz val="16"/>
        <rFont val="Times New Roman"/>
        <charset val="134"/>
      </rPr>
      <t>2</t>
    </r>
    <r>
      <rPr>
        <sz val="16"/>
        <rFont val="方正仿宋_GBK"/>
        <charset val="134"/>
      </rPr>
      <t>处。二是修建双河乡黄牛、蓝莓、淫羊藿、特色大豆产业道路约</t>
    </r>
    <r>
      <rPr>
        <sz val="16"/>
        <rFont val="Times New Roman"/>
        <charset val="134"/>
      </rPr>
      <t>2</t>
    </r>
    <r>
      <rPr>
        <sz val="16"/>
        <rFont val="方正仿宋_GBK"/>
        <charset val="134"/>
      </rPr>
      <t>公里，宽</t>
    </r>
    <r>
      <rPr>
        <sz val="16"/>
        <rFont val="Times New Roman"/>
        <charset val="134"/>
      </rPr>
      <t>4.5</t>
    </r>
    <r>
      <rPr>
        <sz val="16"/>
        <rFont val="方正仿宋_GBK"/>
        <charset val="134"/>
      </rPr>
      <t>米。带动余坪村不低于</t>
    </r>
    <r>
      <rPr>
        <sz val="16"/>
        <rFont val="Times New Roman"/>
        <charset val="134"/>
      </rPr>
      <t>20</t>
    </r>
    <r>
      <rPr>
        <sz val="16"/>
        <rFont val="方正仿宋_GBK"/>
        <charset val="134"/>
      </rPr>
      <t>名群众参与项目务工，激发与余坪村</t>
    </r>
    <r>
      <rPr>
        <sz val="16"/>
        <rFont val="Times New Roman"/>
        <charset val="134"/>
      </rPr>
      <t>40</t>
    </r>
    <r>
      <rPr>
        <sz val="16"/>
        <rFont val="方正仿宋_GBK"/>
        <charset val="134"/>
      </rPr>
      <t>户农户发展黄牛、特色大豆等产业，增加群众生产性收入约</t>
    </r>
    <r>
      <rPr>
        <sz val="16"/>
        <rFont val="Times New Roman"/>
        <charset val="134"/>
      </rPr>
      <t>2000</t>
    </r>
    <r>
      <rPr>
        <sz val="16"/>
        <rFont val="方正仿宋_GBK"/>
        <charset val="134"/>
      </rPr>
      <t>元</t>
    </r>
    <r>
      <rPr>
        <sz val="16"/>
        <rFont val="Times New Roman"/>
        <charset val="134"/>
      </rPr>
      <t>/</t>
    </r>
    <r>
      <rPr>
        <sz val="16"/>
        <rFont val="方正仿宋_GBK"/>
        <charset val="134"/>
      </rPr>
      <t>年</t>
    </r>
    <r>
      <rPr>
        <sz val="16"/>
        <rFont val="Times New Roman"/>
        <charset val="134"/>
      </rPr>
      <t>/</t>
    </r>
    <r>
      <rPr>
        <sz val="16"/>
        <rFont val="方正仿宋_GBK"/>
        <charset val="134"/>
      </rPr>
      <t>户，减少运输成本约</t>
    </r>
    <r>
      <rPr>
        <sz val="16"/>
        <rFont val="Times New Roman"/>
        <charset val="134"/>
      </rPr>
      <t>1000</t>
    </r>
    <r>
      <rPr>
        <sz val="16"/>
        <rFont val="方正仿宋_GBK"/>
        <charset val="134"/>
      </rPr>
      <t>元</t>
    </r>
    <r>
      <rPr>
        <sz val="16"/>
        <rFont val="Times New Roman"/>
        <charset val="134"/>
      </rPr>
      <t>/</t>
    </r>
    <r>
      <rPr>
        <sz val="16"/>
        <rFont val="方正仿宋_GBK"/>
        <charset val="134"/>
      </rPr>
      <t>年</t>
    </r>
    <r>
      <rPr>
        <sz val="16"/>
        <rFont val="Times New Roman"/>
        <charset val="134"/>
      </rPr>
      <t>/</t>
    </r>
    <r>
      <rPr>
        <sz val="16"/>
        <rFont val="方正仿宋_GBK"/>
        <charset val="134"/>
      </rPr>
      <t>户</t>
    </r>
  </si>
  <si>
    <r>
      <rPr>
        <sz val="16"/>
        <rFont val="方正仿宋_GBK"/>
        <charset val="134"/>
      </rPr>
      <t>道路</t>
    </r>
    <r>
      <rPr>
        <sz val="16"/>
        <rFont val="Times New Roman"/>
        <charset val="134"/>
      </rPr>
      <t>≥2</t>
    </r>
    <r>
      <rPr>
        <sz val="16"/>
        <rFont val="方正仿宋_GBK"/>
        <charset val="134"/>
      </rPr>
      <t>公里</t>
    </r>
  </si>
  <si>
    <r>
      <rPr>
        <sz val="16"/>
        <rFont val="方正仿宋_GBK"/>
        <charset val="134"/>
      </rPr>
      <t>群众直接参与务工，增加群众务工收入</t>
    </r>
    <r>
      <rPr>
        <sz val="16"/>
        <rFont val="Times New Roman"/>
        <charset val="134"/>
      </rPr>
      <t>3000</t>
    </r>
    <r>
      <rPr>
        <sz val="16"/>
        <rFont val="方正仿宋_GBK"/>
        <charset val="134"/>
      </rPr>
      <t>元</t>
    </r>
    <r>
      <rPr>
        <sz val="16"/>
        <rFont val="Times New Roman"/>
        <charset val="134"/>
      </rPr>
      <t>/</t>
    </r>
    <r>
      <rPr>
        <sz val="16"/>
        <rFont val="方正仿宋_GBK"/>
        <charset val="134"/>
      </rPr>
      <t>月，增加群众生产性收入约</t>
    </r>
    <r>
      <rPr>
        <sz val="16"/>
        <rFont val="Times New Roman"/>
        <charset val="134"/>
      </rPr>
      <t>2000</t>
    </r>
    <r>
      <rPr>
        <sz val="16"/>
        <rFont val="方正仿宋_GBK"/>
        <charset val="134"/>
      </rPr>
      <t>元</t>
    </r>
    <r>
      <rPr>
        <sz val="16"/>
        <rFont val="Times New Roman"/>
        <charset val="134"/>
      </rPr>
      <t>/</t>
    </r>
    <r>
      <rPr>
        <sz val="16"/>
        <rFont val="方正仿宋_GBK"/>
        <charset val="134"/>
      </rPr>
      <t>年</t>
    </r>
    <r>
      <rPr>
        <sz val="16"/>
        <rFont val="Times New Roman"/>
        <charset val="134"/>
      </rPr>
      <t>/</t>
    </r>
    <r>
      <rPr>
        <sz val="16"/>
        <rFont val="方正仿宋_GBK"/>
        <charset val="134"/>
      </rPr>
      <t>户，减少运输成本约</t>
    </r>
    <r>
      <rPr>
        <sz val="16"/>
        <rFont val="Times New Roman"/>
        <charset val="134"/>
      </rPr>
      <t>1000</t>
    </r>
    <r>
      <rPr>
        <sz val="16"/>
        <rFont val="方正仿宋_GBK"/>
        <charset val="134"/>
      </rPr>
      <t>元</t>
    </r>
    <r>
      <rPr>
        <sz val="16"/>
        <rFont val="Times New Roman"/>
        <charset val="134"/>
      </rPr>
      <t>/</t>
    </r>
    <r>
      <rPr>
        <sz val="16"/>
        <rFont val="方正仿宋_GBK"/>
        <charset val="134"/>
      </rPr>
      <t>年</t>
    </r>
    <r>
      <rPr>
        <sz val="16"/>
        <rFont val="Times New Roman"/>
        <charset val="134"/>
      </rPr>
      <t>/</t>
    </r>
    <r>
      <rPr>
        <sz val="16"/>
        <rFont val="方正仿宋_GBK"/>
        <charset val="134"/>
      </rPr>
      <t>户</t>
    </r>
  </si>
  <si>
    <r>
      <rPr>
        <sz val="16"/>
        <rFont val="Times New Roman"/>
        <charset val="134"/>
      </rPr>
      <t>1.</t>
    </r>
    <r>
      <rPr>
        <sz val="16"/>
        <rFont val="方正仿宋_GBK"/>
        <charset val="134"/>
      </rPr>
      <t>受益农户人数</t>
    </r>
    <r>
      <rPr>
        <sz val="16"/>
        <rFont val="Times New Roman"/>
        <charset val="134"/>
      </rPr>
      <t>≥1095</t>
    </r>
    <r>
      <rPr>
        <sz val="16"/>
        <rFont val="方正仿宋_GBK"/>
        <charset val="134"/>
      </rPr>
      <t>人；</t>
    </r>
    <r>
      <rPr>
        <sz val="16"/>
        <rFont val="Times New Roman"/>
        <charset val="134"/>
      </rPr>
      <t xml:space="preserve">
2.</t>
    </r>
    <r>
      <rPr>
        <sz val="16"/>
        <rFont val="方正仿宋_GBK"/>
        <charset val="134"/>
      </rPr>
      <t>受益脱贫户和监测户人数</t>
    </r>
    <r>
      <rPr>
        <sz val="16"/>
        <rFont val="Times New Roman"/>
        <charset val="134"/>
      </rPr>
      <t>≥87</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</si>
  <si>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年蓼子乡农文旅融合发项目</t>
    </r>
  </si>
  <si>
    <r>
      <rPr>
        <sz val="16"/>
        <rFont val="方正仿宋_GBK"/>
        <charset val="134"/>
      </rPr>
      <t>通过对现有冷水鱼养殖场及产业道路进行整治，其中包含整治产业道路边坡及挡墙</t>
    </r>
    <r>
      <rPr>
        <sz val="16"/>
        <rFont val="Times New Roman"/>
        <charset val="134"/>
      </rPr>
      <t>500</t>
    </r>
    <r>
      <rPr>
        <sz val="16"/>
        <rFont val="方正仿宋_GBK"/>
        <charset val="134"/>
      </rPr>
      <t>余方，完善养殖场内道路及安全防护网等设施约</t>
    </r>
    <r>
      <rPr>
        <sz val="16"/>
        <rFont val="Times New Roman"/>
        <charset val="134"/>
      </rPr>
      <t>600</t>
    </r>
    <r>
      <rPr>
        <sz val="16"/>
        <rFont val="方正仿宋_GBK"/>
        <charset val="134"/>
      </rPr>
      <t>余米，对现有引水明渠加盖安全防护设施约</t>
    </r>
    <r>
      <rPr>
        <sz val="16"/>
        <rFont val="Times New Roman"/>
        <charset val="134"/>
      </rPr>
      <t>600</t>
    </r>
    <r>
      <rPr>
        <sz val="16"/>
        <rFont val="方正仿宋_GBK"/>
        <charset val="134"/>
      </rPr>
      <t>余米，打造集渔业观赏体验与休闲现代农业为一体的多元化产业发展新业态。</t>
    </r>
  </si>
  <si>
    <t>蓼子乡长湾村、明安村</t>
  </si>
  <si>
    <r>
      <rPr>
        <sz val="16"/>
        <rFont val="方正仿宋_GBK"/>
        <charset val="134"/>
      </rPr>
      <t>通过实施项目，积极推进渔业与文化、生态、旅游等的深度融合，大力发展休闲垂钓、渔事体验等新型业态，逐步形成休闲渔业吃、住、行、游、教、购的综合发展格局，全面推动蓼子乡渔业养殖产业转型发展。受益农户约</t>
    </r>
    <r>
      <rPr>
        <sz val="16"/>
        <rFont val="Times New Roman"/>
        <charset val="134"/>
      </rPr>
      <t>5000</t>
    </r>
    <r>
      <rPr>
        <sz val="16"/>
        <rFont val="方正仿宋_GBK"/>
        <charset val="134"/>
      </rPr>
      <t>余人，其中脱贫户约</t>
    </r>
    <r>
      <rPr>
        <sz val="16"/>
        <rFont val="Times New Roman"/>
        <charset val="134"/>
      </rPr>
      <t>1000</t>
    </r>
    <r>
      <rPr>
        <sz val="16"/>
        <rFont val="方正仿宋_GBK"/>
        <charset val="134"/>
      </rPr>
      <t>余人。</t>
    </r>
  </si>
  <si>
    <r>
      <rPr>
        <sz val="16"/>
        <rFont val="方正仿宋_GBK"/>
        <charset val="134"/>
      </rPr>
      <t>一、群众参与：</t>
    </r>
    <r>
      <rPr>
        <sz val="16"/>
        <rFont val="Times New Roman"/>
        <charset val="134"/>
      </rPr>
      <t>100</t>
    </r>
    <r>
      <rPr>
        <sz val="16"/>
        <rFont val="方正仿宋_GBK"/>
        <charset val="134"/>
      </rPr>
      <t>余人参与前期项目确定会议、决议</t>
    </r>
    <r>
      <rPr>
        <sz val="16"/>
        <rFont val="Times New Roman"/>
        <charset val="134"/>
      </rPr>
      <t>80</t>
    </r>
    <r>
      <rPr>
        <sz val="16"/>
        <rFont val="方正仿宋_GBK"/>
        <charset val="134"/>
      </rPr>
      <t>人参与入库项目的选择，</t>
    </r>
    <r>
      <rPr>
        <sz val="16"/>
        <rFont val="Times New Roman"/>
        <charset val="134"/>
      </rPr>
      <t>5</t>
    </r>
    <r>
      <rPr>
        <sz val="16"/>
        <rFont val="方正仿宋_GBK"/>
        <charset val="134"/>
      </rPr>
      <t>人参与项目实施过程中施工质量和资金使用的监督等。二、利益联结机制：提供就业岗位</t>
    </r>
    <r>
      <rPr>
        <sz val="16"/>
        <rFont val="Times New Roman"/>
        <charset val="134"/>
      </rPr>
      <t>10</t>
    </r>
    <r>
      <rPr>
        <sz val="16"/>
        <rFont val="方正仿宋_GBK"/>
        <charset val="134"/>
      </rPr>
      <t>余个，增加工资性收入</t>
    </r>
    <r>
      <rPr>
        <sz val="16"/>
        <rFont val="Times New Roman"/>
        <charset val="134"/>
      </rPr>
      <t>0.8-1.2</t>
    </r>
    <r>
      <rPr>
        <sz val="16"/>
        <rFont val="方正仿宋_GBK"/>
        <charset val="134"/>
      </rPr>
      <t>万元</t>
    </r>
    <r>
      <rPr>
        <sz val="16"/>
        <rFont val="Times New Roman"/>
        <charset val="134"/>
      </rPr>
      <t>/</t>
    </r>
    <r>
      <rPr>
        <sz val="16"/>
        <rFont val="方正仿宋_GBK"/>
        <charset val="134"/>
      </rPr>
      <t>人</t>
    </r>
    <r>
      <rPr>
        <sz val="16"/>
        <rFont val="Times New Roman"/>
        <charset val="134"/>
      </rPr>
      <t>•</t>
    </r>
    <r>
      <rPr>
        <sz val="16"/>
        <rFont val="方正仿宋_GBK"/>
        <charset val="134"/>
      </rPr>
      <t>年</t>
    </r>
  </si>
  <si>
    <t>通过现有冷水鱼养殖场及产业道路进行整治，有效推进蓼子乡渔业发展新格局，奠定全乡旅游产业升级发展基础。</t>
  </si>
  <si>
    <r>
      <rPr>
        <sz val="16"/>
        <rFont val="方正仿宋_GBK"/>
        <charset val="134"/>
      </rPr>
      <t>道路边坡及挡墙</t>
    </r>
    <r>
      <rPr>
        <sz val="16"/>
        <rFont val="Times New Roman"/>
        <charset val="134"/>
      </rPr>
      <t>500</t>
    </r>
    <r>
      <rPr>
        <sz val="16"/>
        <rFont val="方正仿宋_GBK"/>
        <charset val="134"/>
      </rPr>
      <t>余方，道路及安全防护网等设施约</t>
    </r>
    <r>
      <rPr>
        <sz val="16"/>
        <rFont val="Times New Roman"/>
        <charset val="134"/>
      </rPr>
      <t>600</t>
    </r>
    <r>
      <rPr>
        <sz val="16"/>
        <rFont val="方正仿宋_GBK"/>
        <charset val="134"/>
      </rPr>
      <t>余米，引水明渠加盖安全防护设施约</t>
    </r>
    <r>
      <rPr>
        <sz val="16"/>
        <rFont val="Times New Roman"/>
        <charset val="134"/>
      </rPr>
      <t>600</t>
    </r>
    <r>
      <rPr>
        <sz val="16"/>
        <rFont val="方正仿宋_GBK"/>
        <charset val="134"/>
      </rPr>
      <t>余米，</t>
    </r>
  </si>
  <si>
    <r>
      <rPr>
        <sz val="16"/>
        <rFont val="Times New Roman"/>
        <charset val="134"/>
      </rPr>
      <t>1.</t>
    </r>
    <r>
      <rPr>
        <sz val="16"/>
        <rFont val="方正仿宋_GBK"/>
        <charset val="134"/>
      </rPr>
      <t>挡墙及边坡建设成本</t>
    </r>
    <r>
      <rPr>
        <sz val="16"/>
        <rFont val="Times New Roman"/>
        <charset val="134"/>
      </rPr>
      <t>≤1000</t>
    </r>
    <r>
      <rPr>
        <sz val="16"/>
        <rFont val="方正仿宋_GBK"/>
        <charset val="134"/>
      </rPr>
      <t>元</t>
    </r>
    <r>
      <rPr>
        <sz val="16"/>
        <rFont val="Times New Roman"/>
        <charset val="134"/>
      </rPr>
      <t>/</t>
    </r>
    <r>
      <rPr>
        <sz val="16"/>
        <rFont val="方正仿宋_GBK"/>
        <charset val="134"/>
      </rPr>
      <t>方。</t>
    </r>
    <r>
      <rPr>
        <sz val="16"/>
        <rFont val="Times New Roman"/>
        <charset val="134"/>
      </rPr>
      <t>2.</t>
    </r>
    <r>
      <rPr>
        <sz val="16"/>
        <rFont val="方正仿宋_GBK"/>
        <charset val="134"/>
      </rPr>
      <t>道路及安全防护网设施建设成本</t>
    </r>
    <r>
      <rPr>
        <sz val="16"/>
        <rFont val="Times New Roman"/>
        <charset val="134"/>
      </rPr>
      <t>≤300</t>
    </r>
    <r>
      <rPr>
        <sz val="16"/>
        <rFont val="方正仿宋_GBK"/>
        <charset val="134"/>
      </rPr>
      <t>元</t>
    </r>
    <r>
      <rPr>
        <sz val="16"/>
        <rFont val="Times New Roman"/>
        <charset val="134"/>
      </rPr>
      <t>/</t>
    </r>
    <r>
      <rPr>
        <sz val="16"/>
        <rFont val="方正仿宋_GBK"/>
        <charset val="134"/>
      </rPr>
      <t>米。</t>
    </r>
  </si>
  <si>
    <r>
      <rPr>
        <sz val="16"/>
        <rFont val="Times New Roman"/>
        <charset val="134"/>
      </rPr>
      <t>5000</t>
    </r>
    <r>
      <rPr>
        <sz val="16"/>
        <rFont val="方正仿宋_GBK"/>
        <charset val="134"/>
      </rPr>
      <t>余人受益，其中脱贫户约</t>
    </r>
    <r>
      <rPr>
        <sz val="16"/>
        <rFont val="Times New Roman"/>
        <charset val="134"/>
      </rPr>
      <t>1000</t>
    </r>
    <r>
      <rPr>
        <sz val="16"/>
        <rFont val="方正仿宋_GBK"/>
        <charset val="134"/>
      </rPr>
      <t>余人。</t>
    </r>
  </si>
  <si>
    <r>
      <rPr>
        <sz val="16"/>
        <rFont val="方正仿宋_GBK"/>
        <charset val="134"/>
      </rPr>
      <t>城口县</t>
    </r>
    <r>
      <rPr>
        <sz val="16"/>
        <rFont val="Times New Roman"/>
        <charset val="134"/>
      </rPr>
      <t>2024</t>
    </r>
    <r>
      <rPr>
        <sz val="16"/>
        <rFont val="方正仿宋_GBK"/>
        <charset val="134"/>
      </rPr>
      <t>年周溪乡青坪村农文旅融合发展项目二期</t>
    </r>
  </si>
  <si>
    <r>
      <rPr>
        <sz val="16"/>
        <rFont val="方正仿宋_GBK"/>
        <charset val="134"/>
      </rPr>
      <t>续建官田坝至滴水岩、偏桥湾河道沿线人行便道一条长</t>
    </r>
    <r>
      <rPr>
        <sz val="16"/>
        <rFont val="Times New Roman"/>
        <charset val="134"/>
      </rPr>
      <t>2000</t>
    </r>
    <r>
      <rPr>
        <sz val="16"/>
        <rFont val="方正仿宋_GBK"/>
        <charset val="134"/>
      </rPr>
      <t>米宽</t>
    </r>
    <r>
      <rPr>
        <sz val="16"/>
        <rFont val="Times New Roman"/>
        <charset val="134"/>
      </rPr>
      <t>1</t>
    </r>
    <r>
      <rPr>
        <sz val="16"/>
        <rFont val="方正仿宋_GBK"/>
        <charset val="134"/>
      </rPr>
      <t>米，恢复产业堰渠</t>
    </r>
    <r>
      <rPr>
        <sz val="16"/>
        <rFont val="Times New Roman"/>
        <charset val="134"/>
      </rPr>
      <t>2000</t>
    </r>
    <r>
      <rPr>
        <sz val="16"/>
        <rFont val="方正仿宋_GBK"/>
        <charset val="134"/>
      </rPr>
      <t>米，便道配套相应垃圾桶，农业生产加工区约</t>
    </r>
    <r>
      <rPr>
        <sz val="16"/>
        <rFont val="Times New Roman"/>
        <charset val="134"/>
      </rPr>
      <t>400</t>
    </r>
    <r>
      <rPr>
        <sz val="16"/>
        <rFont val="方正仿宋_GBK"/>
        <charset val="134"/>
      </rPr>
      <t>平方米（涉及平场、垫层、分区、遮阴棚及固定基础设施等）及基地部分挡土墙约</t>
    </r>
    <r>
      <rPr>
        <sz val="16"/>
        <rFont val="Times New Roman"/>
        <charset val="134"/>
      </rPr>
      <t>600</t>
    </r>
    <r>
      <rPr>
        <sz val="16"/>
        <rFont val="方正仿宋_GBK"/>
        <charset val="134"/>
      </rPr>
      <t>立方米等建设内容。（以最终设计为准</t>
    </r>
    <r>
      <rPr>
        <sz val="16"/>
        <rFont val="Times New Roman"/>
        <charset val="134"/>
      </rPr>
      <t>)</t>
    </r>
    <r>
      <rPr>
        <sz val="16"/>
        <rFont val="方正仿宋_GBK"/>
        <charset val="134"/>
      </rPr>
      <t>。</t>
    </r>
  </si>
  <si>
    <t>周溪乡青坪村</t>
  </si>
  <si>
    <r>
      <rPr>
        <sz val="16"/>
        <rFont val="方正仿宋_GBK"/>
        <charset val="134"/>
      </rPr>
      <t>通过项目实施，方便农业生产；完善设施，带动休闲产业及周边农家乐增收，吸引周边游客</t>
    </r>
    <r>
      <rPr>
        <sz val="16"/>
        <rFont val="Times New Roman"/>
        <charset val="134"/>
      </rPr>
      <t>500</t>
    </r>
    <r>
      <rPr>
        <sz val="16"/>
        <rFont val="方正仿宋_GBK"/>
        <charset val="134"/>
      </rPr>
      <t>人次前来，增加集体经济组织收入</t>
    </r>
    <r>
      <rPr>
        <sz val="16"/>
        <rFont val="Times New Roman"/>
        <charset val="134"/>
      </rPr>
      <t>2</t>
    </r>
    <r>
      <rPr>
        <sz val="16"/>
        <rFont val="方正仿宋_GBK"/>
        <charset val="134"/>
      </rPr>
      <t>万余元，持续巩固脱贫攻坚成果。项目实施可带动群众</t>
    </r>
    <r>
      <rPr>
        <sz val="16"/>
        <rFont val="Times New Roman"/>
        <charset val="134"/>
      </rPr>
      <t>10</t>
    </r>
    <r>
      <rPr>
        <sz val="16"/>
        <rFont val="方正仿宋_GBK"/>
        <charset val="134"/>
      </rPr>
      <t>余人群众务工增收，建成后由青坪村集体经济组织负责经营，年底分红，带动周边群众创业增收。借助两高时代带动周溪乡及南部片区旅游产业发展，推动县域经济。</t>
    </r>
  </si>
  <si>
    <r>
      <rPr>
        <sz val="16"/>
        <rFont val="方正仿宋_GBK"/>
        <charset val="134"/>
      </rPr>
      <t>一、群众参与</t>
    </r>
    <r>
      <rPr>
        <sz val="16"/>
        <rFont val="Times New Roman"/>
        <charset val="134"/>
      </rPr>
      <t>:20</t>
    </r>
    <r>
      <rPr>
        <sz val="16"/>
        <rFont val="方正仿宋_GBK"/>
        <charset val="134"/>
      </rPr>
      <t>余人参与前期项目确定会议、决议，</t>
    </r>
    <r>
      <rPr>
        <sz val="16"/>
        <rFont val="Times New Roman"/>
        <charset val="134"/>
      </rPr>
      <t>10</t>
    </r>
    <r>
      <rPr>
        <sz val="16"/>
        <rFont val="方正仿宋_GBK"/>
        <charset val="134"/>
      </rPr>
      <t>人参与入库项目的选择，</t>
    </r>
    <r>
      <rPr>
        <sz val="16"/>
        <rFont val="Times New Roman"/>
        <charset val="134"/>
      </rPr>
      <t>10</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二、利益联结机制：项目实施可带动</t>
    </r>
    <r>
      <rPr>
        <sz val="16"/>
        <rFont val="Times New Roman"/>
        <charset val="134"/>
      </rPr>
      <t>10</t>
    </r>
    <r>
      <rPr>
        <sz val="16"/>
        <rFont val="方正仿宋_GBK"/>
        <charset val="134"/>
      </rPr>
      <t>人务工增收，</t>
    </r>
    <r>
      <rPr>
        <sz val="16"/>
        <rFont val="Times New Roman"/>
        <charset val="134"/>
      </rPr>
      <t>100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天。</t>
    </r>
  </si>
  <si>
    <t>新建官田坝至滴水岩河道沿线人行便道一条，配套相应垃圾桶，打造农业生产加工区一处。</t>
  </si>
  <si>
    <t>新建官田坝至滴水岩河道沿线人行便道一条，配套相应垃圾桶，打造农业生产加工区一处等。</t>
  </si>
  <si>
    <r>
      <rPr>
        <sz val="16"/>
        <rFont val="方正仿宋_GBK"/>
        <charset val="134"/>
      </rPr>
      <t>预计</t>
    </r>
    <r>
      <rPr>
        <sz val="16"/>
        <rFont val="Times New Roman"/>
        <charset val="134"/>
      </rPr>
      <t>100</t>
    </r>
    <r>
      <rPr>
        <sz val="16"/>
        <rFont val="方正仿宋_GBK"/>
        <charset val="134"/>
      </rPr>
      <t>万元（按实际设计施工为准）</t>
    </r>
  </si>
  <si>
    <r>
      <rPr>
        <sz val="16"/>
        <rFont val="方正仿宋_GBK"/>
        <charset val="134"/>
      </rPr>
      <t>受益人口</t>
    </r>
    <r>
      <rPr>
        <sz val="16"/>
        <rFont val="Times New Roman"/>
        <charset val="134"/>
      </rPr>
      <t>100</t>
    </r>
    <r>
      <rPr>
        <sz val="16"/>
        <rFont val="方正仿宋_GBK"/>
        <charset val="134"/>
      </rPr>
      <t>人，其中脱贫户</t>
    </r>
    <r>
      <rPr>
        <sz val="16"/>
        <rFont val="Times New Roman"/>
        <charset val="134"/>
      </rPr>
      <t>25</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</si>
  <si>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年左岚乡幸福村小微农文旅融合项目</t>
    </r>
  </si>
  <si>
    <r>
      <rPr>
        <sz val="16"/>
        <rFont val="方正仿宋_GBK"/>
        <charset val="134"/>
      </rPr>
      <t>在幸福村打造一个以稻谷、油菜、蓝莓等农特产品为主导的小微农文旅融合产业园，面积约</t>
    </r>
    <r>
      <rPr>
        <sz val="16"/>
        <rFont val="Times New Roman"/>
        <charset val="134"/>
      </rPr>
      <t>200</t>
    </r>
    <r>
      <rPr>
        <sz val="16"/>
        <rFont val="方正仿宋_GBK"/>
        <charset val="134"/>
      </rPr>
      <t>亩，配套农产品加工体验中心、农产品陈列中心、农事采摘体验区。具体建设内容以设计方案为准。</t>
    </r>
  </si>
  <si>
    <r>
      <rPr>
        <sz val="16"/>
        <rFont val="方正仿宋_GBK"/>
        <charset val="134"/>
      </rPr>
      <t>通过项目的实施，将建成为一个集生态农业、乡村度假、休闲体验、生活艺术等功能为一体的小微农文旅融合产业项目，为周边老百姓的生活带来新变化。可持续流转土地，发展水稻、彩稻、花卉苗木等让周边的村民每年可以得到一部分的租金收入，带动周边农户增收。受益群众</t>
    </r>
    <r>
      <rPr>
        <sz val="16"/>
        <rFont val="Times New Roman"/>
        <charset val="134"/>
      </rPr>
      <t>1000</t>
    </r>
    <r>
      <rPr>
        <sz val="16"/>
        <rFont val="方正仿宋_GBK"/>
        <charset val="134"/>
      </rPr>
      <t>余人，其中脱贫人口</t>
    </r>
    <r>
      <rPr>
        <sz val="16"/>
        <rFont val="Times New Roman"/>
        <charset val="134"/>
      </rPr>
      <t>300</t>
    </r>
    <r>
      <rPr>
        <sz val="16"/>
        <rFont val="方正仿宋_GBK"/>
        <charset val="134"/>
      </rPr>
      <t>余人，监测对象</t>
    </r>
    <r>
      <rPr>
        <sz val="16"/>
        <rFont val="Times New Roman"/>
        <charset val="134"/>
      </rPr>
      <t>8</t>
    </r>
    <r>
      <rPr>
        <sz val="16"/>
        <rFont val="方正仿宋_GBK"/>
        <charset val="134"/>
      </rPr>
      <t>人。项目实施可带动</t>
    </r>
    <r>
      <rPr>
        <sz val="16"/>
        <rFont val="Times New Roman"/>
        <charset val="134"/>
      </rPr>
      <t>30</t>
    </r>
    <r>
      <rPr>
        <sz val="16"/>
        <rFont val="方正仿宋_GBK"/>
        <charset val="134"/>
      </rPr>
      <t>余户农户务工，年人均纯收入增加</t>
    </r>
    <r>
      <rPr>
        <sz val="16"/>
        <rFont val="Times New Roman"/>
        <charset val="134"/>
      </rPr>
      <t>500-1000</t>
    </r>
    <r>
      <rPr>
        <sz val="16"/>
        <rFont val="方正仿宋_GBK"/>
        <charset val="134"/>
      </rPr>
      <t>元，其中脱人口</t>
    </r>
    <r>
      <rPr>
        <sz val="16"/>
        <rFont val="Times New Roman"/>
        <charset val="134"/>
      </rPr>
      <t>25</t>
    </r>
    <r>
      <rPr>
        <sz val="16"/>
        <rFont val="方正仿宋_GBK"/>
        <charset val="134"/>
      </rPr>
      <t>余人，监测对象</t>
    </r>
    <r>
      <rPr>
        <sz val="16"/>
        <rFont val="Times New Roman"/>
        <charset val="134"/>
      </rPr>
      <t>5</t>
    </r>
    <r>
      <rPr>
        <sz val="16"/>
        <rFont val="方正仿宋_GBK"/>
        <charset val="134"/>
      </rPr>
      <t>余人。</t>
    </r>
  </si>
  <si>
    <r>
      <rPr>
        <sz val="16"/>
        <rFont val="方正仿宋_GBK"/>
        <charset val="134"/>
      </rPr>
      <t>一、群众参与：</t>
    </r>
    <r>
      <rPr>
        <sz val="16"/>
        <rFont val="Times New Roman"/>
        <charset val="134"/>
      </rPr>
      <t>10</t>
    </r>
    <r>
      <rPr>
        <sz val="16"/>
        <rFont val="方正仿宋_GBK"/>
        <charset val="134"/>
      </rPr>
      <t>人参与前期项目确定会议、决议，</t>
    </r>
    <r>
      <rPr>
        <sz val="16"/>
        <rFont val="Times New Roman"/>
        <charset val="134"/>
      </rPr>
      <t>7</t>
    </r>
    <r>
      <rPr>
        <sz val="16"/>
        <rFont val="方正仿宋_GBK"/>
        <charset val="134"/>
      </rPr>
      <t>人参与入库项目的选择。</t>
    </r>
    <r>
      <rPr>
        <sz val="16"/>
        <rFont val="Times New Roman"/>
        <charset val="134"/>
      </rPr>
      <t>10</t>
    </r>
    <r>
      <rPr>
        <sz val="16"/>
        <rFont val="方正仿宋_GBK"/>
        <charset val="134"/>
      </rPr>
      <t>人参与项目实施过程中施工质量和资金使用的监督。</t>
    </r>
    <r>
      <rPr>
        <sz val="16"/>
        <rFont val="Times New Roman"/>
        <charset val="134"/>
      </rPr>
      <t xml:space="preserve">
</t>
    </r>
    <r>
      <rPr>
        <sz val="16"/>
        <rFont val="方正仿宋_GBK"/>
        <charset val="134"/>
      </rPr>
      <t>二、利益联结机制：</t>
    </r>
    <r>
      <rPr>
        <sz val="16"/>
        <rFont val="Times New Roman"/>
        <charset val="134"/>
      </rPr>
      <t>1</t>
    </r>
    <r>
      <rPr>
        <sz val="16"/>
        <rFont val="方正仿宋_GBK"/>
        <charset val="134"/>
      </rPr>
      <t>、提供就业岗位</t>
    </r>
    <r>
      <rPr>
        <sz val="16"/>
        <rFont val="Times New Roman"/>
        <charset val="134"/>
      </rPr>
      <t>35</t>
    </r>
    <r>
      <rPr>
        <sz val="16"/>
        <rFont val="方正仿宋_GBK"/>
        <charset val="134"/>
      </rPr>
      <t>余个，增加工资性收入</t>
    </r>
    <r>
      <rPr>
        <sz val="16"/>
        <rFont val="Times New Roman"/>
        <charset val="134"/>
      </rPr>
      <t>500-1000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年。</t>
    </r>
    <r>
      <rPr>
        <sz val="16"/>
        <rFont val="Times New Roman"/>
        <charset val="134"/>
      </rPr>
      <t>2</t>
    </r>
    <r>
      <rPr>
        <sz val="16"/>
        <rFont val="方正仿宋_GBK"/>
        <charset val="134"/>
      </rPr>
      <t>、项目建成后可增加村民收入，提升群众满意度。</t>
    </r>
  </si>
  <si>
    <t>建成之后，将成为一个集生态农业、乡村度假、休闲体验、生活艺术等功能为一体的小微农文旅融合产业项目，为周边老百姓的生活带来新变化。可持续流转土地，发展水稻、彩稻、花卉苗木等让周边的村民每年可以得到一部分的租金收入，带动周边农户增收。</t>
  </si>
  <si>
    <r>
      <rPr>
        <sz val="16"/>
        <rFont val="方正仿宋_GBK"/>
        <charset val="134"/>
      </rPr>
      <t>建设小微农文旅融合产业项目一个，面积约</t>
    </r>
    <r>
      <rPr>
        <sz val="16"/>
        <rFont val="Times New Roman"/>
        <charset val="134"/>
      </rPr>
      <t>200</t>
    </r>
    <r>
      <rPr>
        <sz val="16"/>
        <rFont val="方正仿宋_GBK"/>
        <charset val="134"/>
      </rPr>
      <t>亩。</t>
    </r>
  </si>
  <si>
    <r>
      <rPr>
        <sz val="16"/>
        <rFont val="方正仿宋_GBK"/>
        <charset val="134"/>
      </rPr>
      <t>周边村民可以参与务工，同时实施此项目后，有利于提升左岚乡农产品价值、开发乡村旅游资源，户均增收</t>
    </r>
    <r>
      <rPr>
        <sz val="16"/>
        <rFont val="Times New Roman"/>
        <charset val="134"/>
      </rPr>
      <t>500-1000</t>
    </r>
    <r>
      <rPr>
        <sz val="16"/>
        <rFont val="方正仿宋_GBK"/>
        <charset val="134"/>
      </rPr>
      <t>元。</t>
    </r>
  </si>
  <si>
    <r>
      <rPr>
        <sz val="16"/>
        <rFont val="方正仿宋_GBK"/>
        <charset val="134"/>
      </rPr>
      <t>受益群众</t>
    </r>
    <r>
      <rPr>
        <sz val="16"/>
        <rFont val="Times New Roman"/>
        <charset val="134"/>
      </rPr>
      <t>1000</t>
    </r>
    <r>
      <rPr>
        <sz val="16"/>
        <rFont val="方正仿宋_GBK"/>
        <charset val="134"/>
      </rPr>
      <t>余人，其中脱贫人口</t>
    </r>
    <r>
      <rPr>
        <sz val="16"/>
        <rFont val="Times New Roman"/>
        <charset val="134"/>
      </rPr>
      <t>300</t>
    </r>
    <r>
      <rPr>
        <sz val="16"/>
        <rFont val="方正仿宋_GBK"/>
        <charset val="134"/>
      </rPr>
      <t>余人，监测对象</t>
    </r>
    <r>
      <rPr>
        <sz val="16"/>
        <rFont val="Times New Roman"/>
        <charset val="134"/>
      </rPr>
      <t>8</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</si>
  <si>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年治平乡惠民社区农文旅融合项目</t>
    </r>
  </si>
  <si>
    <r>
      <rPr>
        <sz val="16"/>
        <rFont val="Times New Roman"/>
        <charset val="134"/>
      </rPr>
      <t>1.</t>
    </r>
    <r>
      <rPr>
        <sz val="16"/>
        <rFont val="方正仿宋_GBK"/>
        <charset val="134"/>
      </rPr>
      <t>对惠民社区窝坑</t>
    </r>
    <r>
      <rPr>
        <sz val="16"/>
        <rFont val="Times New Roman"/>
        <charset val="134"/>
      </rPr>
      <t>11</t>
    </r>
    <r>
      <rPr>
        <sz val="16"/>
        <rFont val="方正仿宋_GBK"/>
        <charset val="134"/>
      </rPr>
      <t>亩土地中，适度平整涉及项目建设用地，配套建设必要的给排水、电力、通讯、生产便道等基础设施。</t>
    </r>
    <r>
      <rPr>
        <sz val="16"/>
        <rFont val="Times New Roman"/>
        <charset val="134"/>
      </rPr>
      <t xml:space="preserve">
2.</t>
    </r>
    <r>
      <rPr>
        <sz val="16"/>
        <rFont val="方正仿宋_GBK"/>
        <charset val="134"/>
      </rPr>
      <t>引进市场主体，依托当地生态、气候、景观等自然资源，利用当地城口山地鸡、老腊肉、中药材等农特产品资源，力争收储和新</t>
    </r>
    <r>
      <rPr>
        <sz val="16"/>
        <rFont val="Times New Roman"/>
        <charset val="134"/>
      </rPr>
      <t>(</t>
    </r>
    <r>
      <rPr>
        <sz val="16"/>
        <rFont val="方正仿宋_GBK"/>
        <charset val="134"/>
      </rPr>
      <t>改</t>
    </r>
    <r>
      <rPr>
        <sz val="16"/>
        <rFont val="Times New Roman"/>
        <charset val="134"/>
      </rPr>
      <t>)</t>
    </r>
    <r>
      <rPr>
        <sz val="16"/>
        <rFont val="方正仿宋_GBK"/>
        <charset val="134"/>
      </rPr>
      <t>建民房民宿</t>
    </r>
    <r>
      <rPr>
        <sz val="16"/>
        <rFont val="Times New Roman"/>
        <charset val="134"/>
      </rPr>
      <t>6</t>
    </r>
    <r>
      <rPr>
        <sz val="16"/>
        <rFont val="方正仿宋_GBK"/>
        <charset val="134"/>
      </rPr>
      <t>栋以上，建成具有本地特色的高端旅游民宿、农特产品展销、农事活动体验、群众创业增收、特色美食体验等综合性农文旅场所。</t>
    </r>
    <r>
      <rPr>
        <sz val="16"/>
        <rFont val="Times New Roman"/>
        <charset val="134"/>
      </rPr>
      <t xml:space="preserve">
3.</t>
    </r>
    <r>
      <rPr>
        <sz val="16"/>
        <rFont val="方正仿宋_GBK"/>
        <charset val="134"/>
      </rPr>
      <t>建设内容以最终的设计或实施方案为准。</t>
    </r>
  </si>
  <si>
    <r>
      <rPr>
        <sz val="16"/>
        <rFont val="方正仿宋_GBK"/>
        <charset val="134"/>
      </rPr>
      <t>通过项目的实施，将带动建成一个集生态农业、乡村度假、休闲体验、生活艺术、创业创造等功能于一体的农文旅融合产业项目，带动治平乡群众</t>
    </r>
    <r>
      <rPr>
        <sz val="16"/>
        <rFont val="Times New Roman"/>
        <charset val="134"/>
      </rPr>
      <t>(</t>
    </r>
    <r>
      <rPr>
        <sz val="16"/>
        <rFont val="方正仿宋_GBK"/>
        <charset val="134"/>
      </rPr>
      <t>特别是易地扶贫搬迁群众、脱贫户</t>
    </r>
    <r>
      <rPr>
        <sz val="16"/>
        <rFont val="Times New Roman"/>
        <charset val="134"/>
      </rPr>
      <t>)</t>
    </r>
    <r>
      <rPr>
        <sz val="16"/>
        <rFont val="方正仿宋_GBK"/>
        <charset val="134"/>
      </rPr>
      <t>创业就业和产品销售。预计每年吸引和接待游客</t>
    </r>
    <r>
      <rPr>
        <sz val="16"/>
        <rFont val="Times New Roman"/>
        <charset val="134"/>
      </rPr>
      <t>3000</t>
    </r>
    <r>
      <rPr>
        <sz val="16"/>
        <rFont val="方正仿宋_GBK"/>
        <charset val="134"/>
      </rPr>
      <t>人次左右，每年带动旅游增收</t>
    </r>
    <r>
      <rPr>
        <sz val="16"/>
        <rFont val="Times New Roman"/>
        <charset val="134"/>
      </rPr>
      <t>200</t>
    </r>
    <r>
      <rPr>
        <sz val="16"/>
        <rFont val="方正仿宋_GBK"/>
        <charset val="134"/>
      </rPr>
      <t>万元；推动社区特色农产品销售，带动产业收入</t>
    </r>
    <r>
      <rPr>
        <sz val="16"/>
        <rFont val="Times New Roman"/>
        <charset val="134"/>
      </rPr>
      <t>100</t>
    </r>
    <r>
      <rPr>
        <sz val="16"/>
        <rFont val="方正仿宋_GBK"/>
        <charset val="134"/>
      </rPr>
      <t>万元。</t>
    </r>
  </si>
  <si>
    <r>
      <rPr>
        <sz val="16"/>
        <rFont val="方正仿宋_GBK"/>
        <charset val="134"/>
      </rPr>
      <t>一、群众参与：</t>
    </r>
    <r>
      <rPr>
        <sz val="16"/>
        <rFont val="Times New Roman"/>
        <charset val="134"/>
      </rPr>
      <t>30</t>
    </r>
    <r>
      <rPr>
        <sz val="16"/>
        <rFont val="方正仿宋_GBK"/>
        <charset val="134"/>
      </rPr>
      <t>余人参与前期项目确定讨论申报会议、决议，</t>
    </r>
    <r>
      <rPr>
        <sz val="16"/>
        <rFont val="Times New Roman"/>
        <charset val="134"/>
      </rPr>
      <t>30</t>
    </r>
    <r>
      <rPr>
        <sz val="16"/>
        <rFont val="方正仿宋_GBK"/>
        <charset val="134"/>
      </rPr>
      <t>余人参与入库项目的选择，</t>
    </r>
    <r>
      <rPr>
        <sz val="16"/>
        <rFont val="Times New Roman"/>
        <charset val="134"/>
      </rPr>
      <t>50</t>
    </r>
    <r>
      <rPr>
        <sz val="16"/>
        <rFont val="方正仿宋_GBK"/>
        <charset val="134"/>
      </rPr>
      <t>余人参与项目实施过程中施工质量和资金使用的监督等。</t>
    </r>
    <r>
      <rPr>
        <sz val="16"/>
        <rFont val="Times New Roman"/>
        <charset val="134"/>
      </rPr>
      <t xml:space="preserve">
</t>
    </r>
    <r>
      <rPr>
        <sz val="16"/>
        <rFont val="方正仿宋_GBK"/>
        <charset val="134"/>
      </rPr>
      <t>二、利益联结机制提供就业岗位</t>
    </r>
    <r>
      <rPr>
        <sz val="16"/>
        <rFont val="Times New Roman"/>
        <charset val="134"/>
      </rPr>
      <t>20</t>
    </r>
    <r>
      <rPr>
        <sz val="16"/>
        <rFont val="方正仿宋_GBK"/>
        <charset val="134"/>
      </rPr>
      <t>个，户均增加收入</t>
    </r>
    <r>
      <rPr>
        <sz val="16"/>
        <rFont val="Times New Roman"/>
        <charset val="134"/>
      </rPr>
      <t>3000</t>
    </r>
    <r>
      <rPr>
        <sz val="16"/>
        <rFont val="方正仿宋_GBK"/>
        <charset val="134"/>
      </rPr>
      <t>元</t>
    </r>
    <r>
      <rPr>
        <sz val="16"/>
        <rFont val="Times New Roman"/>
        <charset val="134"/>
      </rPr>
      <t>/</t>
    </r>
    <r>
      <rPr>
        <sz val="16"/>
        <rFont val="方正仿宋_GBK"/>
        <charset val="134"/>
      </rPr>
      <t>年。</t>
    </r>
  </si>
  <si>
    <r>
      <rPr>
        <sz val="16"/>
        <rFont val="方正仿宋_GBK"/>
        <charset val="134"/>
      </rPr>
      <t>城口县</t>
    </r>
    <r>
      <rPr>
        <sz val="16"/>
        <rFont val="Times New Roman"/>
        <charset val="134"/>
      </rPr>
      <t>2024</t>
    </r>
    <r>
      <rPr>
        <sz val="16"/>
        <rFont val="方正仿宋_GBK"/>
        <charset val="134"/>
      </rPr>
      <t>年东安镇仁河社区易地扶贫搬迁移民安置点产业配套项目</t>
    </r>
  </si>
  <si>
    <r>
      <rPr>
        <sz val="16"/>
        <rFont val="方正仿宋_GBK"/>
        <charset val="134"/>
      </rPr>
      <t>一是建设仁河社区农产品展示展销平台</t>
    </r>
    <r>
      <rPr>
        <sz val="16"/>
        <rFont val="Times New Roman"/>
        <charset val="134"/>
      </rPr>
      <t>1200</t>
    </r>
    <r>
      <rPr>
        <sz val="16"/>
        <rFont val="方正仿宋_GBK"/>
        <charset val="134"/>
      </rPr>
      <t>平方米左右；二是采取以奖代补的方式，盘活仁河社区仁河苑现有闲置用房</t>
    </r>
    <r>
      <rPr>
        <sz val="16"/>
        <rFont val="Times New Roman"/>
        <charset val="134"/>
      </rPr>
      <t>60</t>
    </r>
    <r>
      <rPr>
        <sz val="16"/>
        <rFont val="方正仿宋_GBK"/>
        <charset val="134"/>
      </rPr>
      <t>户左右，推动民居变民宿；三是开展仁河社区易地扶贫搬迁安置点房屋排险清患加固整治</t>
    </r>
    <r>
      <rPr>
        <sz val="16"/>
        <rFont val="Times New Roman"/>
        <charset val="134"/>
      </rPr>
      <t>30</t>
    </r>
    <r>
      <rPr>
        <sz val="16"/>
        <rFont val="方正仿宋_GBK"/>
        <charset val="134"/>
      </rPr>
      <t>余户。</t>
    </r>
  </si>
  <si>
    <r>
      <rPr>
        <sz val="16"/>
        <rFont val="方正仿宋_GBK"/>
        <charset val="134"/>
      </rPr>
      <t>一是建成仁河社区农产品展示展销平台</t>
    </r>
    <r>
      <rPr>
        <sz val="16"/>
        <rFont val="Times New Roman"/>
        <charset val="134"/>
      </rPr>
      <t>1200</t>
    </r>
    <r>
      <rPr>
        <sz val="16"/>
        <rFont val="方正仿宋_GBK"/>
        <charset val="134"/>
      </rPr>
      <t>平方米左右；二是完成</t>
    </r>
    <r>
      <rPr>
        <sz val="16"/>
        <rFont val="Times New Roman"/>
        <charset val="134"/>
      </rPr>
      <t>60</t>
    </r>
    <r>
      <rPr>
        <sz val="16"/>
        <rFont val="方正仿宋_GBK"/>
        <charset val="134"/>
      </rPr>
      <t>户闲置用房改造；三是完成仁河社区易地扶贫搬迁安置点房屋排险清患加固整治</t>
    </r>
    <r>
      <rPr>
        <sz val="16"/>
        <rFont val="Times New Roman"/>
        <charset val="134"/>
      </rPr>
      <t>30</t>
    </r>
    <r>
      <rPr>
        <sz val="16"/>
        <rFont val="方正仿宋_GBK"/>
        <charset val="134"/>
      </rPr>
      <t>余户。通过项目实施，助理乡村旅游发展，预计吸纳游客</t>
    </r>
    <r>
      <rPr>
        <sz val="16"/>
        <rFont val="Times New Roman"/>
        <charset val="134"/>
      </rPr>
      <t>5000</t>
    </r>
    <r>
      <rPr>
        <sz val="16"/>
        <rFont val="方正仿宋_GBK"/>
        <charset val="134"/>
      </rPr>
      <t>余人次，带动</t>
    </r>
    <r>
      <rPr>
        <sz val="16"/>
        <rFont val="Times New Roman"/>
        <charset val="134"/>
      </rPr>
      <t>60</t>
    </r>
    <r>
      <rPr>
        <sz val="16"/>
        <rFont val="方正仿宋_GBK"/>
        <charset val="134"/>
      </rPr>
      <t>户农户通过发展乡村旅游户均增收</t>
    </r>
    <r>
      <rPr>
        <sz val="16"/>
        <rFont val="Times New Roman"/>
        <charset val="134"/>
      </rPr>
      <t>1</t>
    </r>
    <r>
      <rPr>
        <sz val="16"/>
        <rFont val="方正仿宋_GBK"/>
        <charset val="134"/>
      </rPr>
      <t>万元，带动农特产品销售额增加</t>
    </r>
    <r>
      <rPr>
        <sz val="16"/>
        <rFont val="Times New Roman"/>
        <charset val="134"/>
      </rPr>
      <t>5</t>
    </r>
    <r>
      <rPr>
        <sz val="16"/>
        <rFont val="方正仿宋_GBK"/>
        <charset val="134"/>
      </rPr>
      <t>万元左右。</t>
    </r>
  </si>
  <si>
    <r>
      <rPr>
        <sz val="16"/>
        <rFont val="Times New Roman"/>
        <charset val="134"/>
      </rPr>
      <t>1.</t>
    </r>
    <r>
      <rPr>
        <sz val="16"/>
        <rFont val="方正仿宋_GBK"/>
        <charset val="134"/>
      </rPr>
      <t>群众参与：</t>
    </r>
    <r>
      <rPr>
        <sz val="16"/>
        <rFont val="Times New Roman"/>
        <charset val="134"/>
      </rPr>
      <t>12</t>
    </r>
    <r>
      <rPr>
        <sz val="16"/>
        <rFont val="方正仿宋_GBK"/>
        <charset val="134"/>
      </rPr>
      <t>人参与前期项目确定会议、决议，</t>
    </r>
    <r>
      <rPr>
        <sz val="16"/>
        <rFont val="Times New Roman"/>
        <charset val="134"/>
      </rPr>
      <t>12</t>
    </r>
    <r>
      <rPr>
        <sz val="16"/>
        <rFont val="方正仿宋_GBK"/>
        <charset val="134"/>
      </rPr>
      <t>人参与入库项目的选择，</t>
    </r>
    <r>
      <rPr>
        <sz val="16"/>
        <rFont val="Times New Roman"/>
        <charset val="134"/>
      </rPr>
      <t>4</t>
    </r>
    <r>
      <rPr>
        <sz val="16"/>
        <rFont val="方正仿宋_GBK"/>
        <charset val="134"/>
      </rPr>
      <t>人参与项目实施过程中施工质量和资金使用的监督，由农民合作社牵头，群众积极参与，统一提升改造标准，群众受益；</t>
    </r>
    <r>
      <rPr>
        <sz val="16"/>
        <rFont val="Times New Roman"/>
        <charset val="134"/>
      </rPr>
      <t xml:space="preserve">
2.</t>
    </r>
    <r>
      <rPr>
        <sz val="16"/>
        <rFont val="方正仿宋_GBK"/>
        <charset val="134"/>
      </rPr>
      <t>利益连接机制：一是项目实施过程中，带动</t>
    </r>
    <r>
      <rPr>
        <sz val="16"/>
        <rFont val="Times New Roman"/>
        <charset val="134"/>
      </rPr>
      <t>20</t>
    </r>
    <r>
      <rPr>
        <sz val="16"/>
        <rFont val="方正仿宋_GBK"/>
        <charset val="134"/>
      </rPr>
      <t>余名群众通过就近务工，增加务工收入；二是项目建成后，带动当地旅游发展，</t>
    </r>
    <r>
      <rPr>
        <sz val="16"/>
        <rFont val="Times New Roman"/>
        <charset val="134"/>
      </rPr>
      <t>60</t>
    </r>
    <r>
      <rPr>
        <sz val="16"/>
        <rFont val="方正仿宋_GBK"/>
        <charset val="134"/>
      </rPr>
      <t>户群众直接增加旅游收入。</t>
    </r>
  </si>
  <si>
    <r>
      <rPr>
        <sz val="16"/>
        <rFont val="方正仿宋_GBK"/>
        <charset val="134"/>
      </rPr>
      <t>一是建成农产品展销平台</t>
    </r>
    <r>
      <rPr>
        <sz val="16"/>
        <rFont val="Times New Roman"/>
        <charset val="134"/>
      </rPr>
      <t>1200</t>
    </r>
    <r>
      <rPr>
        <sz val="16"/>
        <rFont val="方正仿宋_GBK"/>
        <charset val="134"/>
      </rPr>
      <t>平方米左右；二是盘活</t>
    </r>
    <r>
      <rPr>
        <sz val="16"/>
        <rFont val="Times New Roman"/>
        <charset val="134"/>
      </rPr>
      <t>60</t>
    </r>
    <r>
      <rPr>
        <sz val="16"/>
        <rFont val="方正仿宋_GBK"/>
        <charset val="134"/>
      </rPr>
      <t>户农户闲置用房；三是完成</t>
    </r>
    <r>
      <rPr>
        <sz val="16"/>
        <rFont val="Times New Roman"/>
        <charset val="134"/>
      </rPr>
      <t>30</t>
    </r>
    <r>
      <rPr>
        <sz val="16"/>
        <rFont val="方正仿宋_GBK"/>
        <charset val="134"/>
      </rPr>
      <t>户农户房屋排险清患整治。</t>
    </r>
  </si>
  <si>
    <r>
      <rPr>
        <sz val="16"/>
        <rFont val="方正仿宋_GBK"/>
        <charset val="134"/>
      </rPr>
      <t>一是</t>
    </r>
    <r>
      <rPr>
        <sz val="16"/>
        <rFont val="Times New Roman"/>
        <charset val="134"/>
      </rPr>
      <t>60</t>
    </r>
    <r>
      <rPr>
        <sz val="16"/>
        <rFont val="方正仿宋_GBK"/>
        <charset val="134"/>
      </rPr>
      <t>户农户通过发展乡村旅游户均增收</t>
    </r>
    <r>
      <rPr>
        <sz val="16"/>
        <rFont val="Times New Roman"/>
        <charset val="134"/>
      </rPr>
      <t>10000</t>
    </r>
    <r>
      <rPr>
        <sz val="16"/>
        <rFont val="方正仿宋_GBK"/>
        <charset val="134"/>
      </rPr>
      <t>元；二是</t>
    </r>
    <r>
      <rPr>
        <sz val="16"/>
        <rFont val="Times New Roman"/>
        <charset val="134"/>
      </rPr>
      <t>20</t>
    </r>
    <r>
      <rPr>
        <sz val="16"/>
        <rFont val="方正仿宋_GBK"/>
        <charset val="134"/>
      </rPr>
      <t>名群众参与项目建设，人均增收</t>
    </r>
    <r>
      <rPr>
        <sz val="16"/>
        <rFont val="Times New Roman"/>
        <charset val="134"/>
      </rPr>
      <t>1200</t>
    </r>
    <r>
      <rPr>
        <sz val="16"/>
        <rFont val="方正仿宋_GBK"/>
        <charset val="134"/>
      </rPr>
      <t>元；三是带动全镇乡村旅游发展，助力农特产品增收</t>
    </r>
    <r>
      <rPr>
        <sz val="16"/>
        <rFont val="Times New Roman"/>
        <charset val="134"/>
      </rPr>
      <t>5</t>
    </r>
    <r>
      <rPr>
        <sz val="16"/>
        <rFont val="方正仿宋_GBK"/>
        <charset val="134"/>
      </rPr>
      <t>万元。</t>
    </r>
  </si>
  <si>
    <r>
      <rPr>
        <sz val="16"/>
        <rFont val="方正仿宋_GBK"/>
        <charset val="134"/>
      </rPr>
      <t>受益群众</t>
    </r>
    <r>
      <rPr>
        <sz val="16"/>
        <rFont val="Times New Roman"/>
        <charset val="134"/>
      </rPr>
      <t>345</t>
    </r>
    <r>
      <rPr>
        <sz val="16"/>
        <rFont val="方正仿宋_GBK"/>
        <charset val="134"/>
      </rPr>
      <t>人，其中脱贫户及监测对象</t>
    </r>
    <r>
      <rPr>
        <sz val="16"/>
        <rFont val="Times New Roman"/>
        <charset val="134"/>
      </rPr>
      <t>97</t>
    </r>
    <r>
      <rPr>
        <sz val="16"/>
        <rFont val="方正仿宋_GBK"/>
        <charset val="134"/>
      </rPr>
      <t>人</t>
    </r>
  </si>
  <si>
    <r>
      <rPr>
        <sz val="16"/>
        <rFont val="方正仿宋_GBK"/>
        <charset val="134"/>
      </rPr>
      <t>可持续</t>
    </r>
    <r>
      <rPr>
        <sz val="16"/>
        <rFont val="Times New Roman"/>
        <charset val="134"/>
      </rPr>
      <t>5</t>
    </r>
    <r>
      <rPr>
        <sz val="16"/>
        <rFont val="方正仿宋_GBK"/>
        <charset val="134"/>
      </rPr>
      <t>年以上</t>
    </r>
  </si>
  <si>
    <r>
      <rPr>
        <sz val="16"/>
        <rFont val="方正仿宋_GBK"/>
        <charset val="134"/>
      </rPr>
      <t>城口县</t>
    </r>
    <r>
      <rPr>
        <sz val="16"/>
        <rFont val="Times New Roman"/>
        <charset val="134"/>
      </rPr>
      <t>2024</t>
    </r>
    <r>
      <rPr>
        <sz val="16"/>
        <rFont val="方正仿宋_GBK"/>
        <charset val="134"/>
      </rPr>
      <t>年东安镇五味子产业基地项目</t>
    </r>
  </si>
  <si>
    <r>
      <rPr>
        <sz val="16"/>
        <rFont val="方正仿宋_GBK"/>
        <charset val="134"/>
      </rPr>
      <t>建设集产品展示、销售、电商直播于一体的药文旅融合综合体</t>
    </r>
    <r>
      <rPr>
        <sz val="16"/>
        <rFont val="Times New Roman"/>
        <charset val="134"/>
      </rPr>
      <t>1</t>
    </r>
    <r>
      <rPr>
        <sz val="16"/>
        <rFont val="方正仿宋_GBK"/>
        <charset val="134"/>
      </rPr>
      <t>处，约</t>
    </r>
    <r>
      <rPr>
        <sz val="16"/>
        <rFont val="Times New Roman"/>
        <charset val="134"/>
      </rPr>
      <t>200</t>
    </r>
    <r>
      <rPr>
        <sz val="16"/>
        <rFont val="方正仿宋_GBK"/>
        <charset val="134"/>
      </rPr>
      <t>平方米；配套建设五味子基地约</t>
    </r>
    <r>
      <rPr>
        <sz val="16"/>
        <rFont val="Times New Roman"/>
        <charset val="134"/>
      </rPr>
      <t>30</t>
    </r>
    <r>
      <rPr>
        <sz val="16"/>
        <rFont val="方正仿宋_GBK"/>
        <charset val="134"/>
      </rPr>
      <t>亩，带动周边群众务工，增加集体收入，年带动销售农产品约</t>
    </r>
    <r>
      <rPr>
        <sz val="16"/>
        <rFont val="Times New Roman"/>
        <charset val="134"/>
      </rPr>
      <t>30</t>
    </r>
    <r>
      <rPr>
        <sz val="16"/>
        <rFont val="方正仿宋_GBK"/>
        <charset val="134"/>
      </rPr>
      <t>万元；建设生产生活步道约</t>
    </r>
    <r>
      <rPr>
        <sz val="16"/>
        <rFont val="Times New Roman"/>
        <charset val="134"/>
      </rPr>
      <t>2000</t>
    </r>
    <r>
      <rPr>
        <sz val="16"/>
        <rFont val="方正仿宋_GBK"/>
        <charset val="134"/>
      </rPr>
      <t>米。具体以实施方案为准。</t>
    </r>
  </si>
  <si>
    <r>
      <rPr>
        <sz val="16"/>
        <rFont val="方正仿宋_GBK"/>
        <charset val="134"/>
      </rPr>
      <t>通过项目实施，推动我镇中药材产业有序发展，带动</t>
    </r>
    <r>
      <rPr>
        <sz val="16"/>
        <rFont val="Times New Roman"/>
        <charset val="134"/>
      </rPr>
      <t>20</t>
    </r>
    <r>
      <rPr>
        <sz val="16"/>
        <rFont val="方正仿宋_GBK"/>
        <charset val="134"/>
      </rPr>
      <t>余户群众务工，人均增收</t>
    </r>
    <r>
      <rPr>
        <sz val="16"/>
        <rFont val="Times New Roman"/>
        <charset val="134"/>
      </rPr>
      <t>5000</t>
    </r>
    <r>
      <rPr>
        <sz val="16"/>
        <rFont val="方正仿宋_GBK"/>
        <charset val="134"/>
      </rPr>
      <t>元；建设药文旅产业融合综合体</t>
    </r>
    <r>
      <rPr>
        <sz val="16"/>
        <rFont val="Times New Roman"/>
        <charset val="134"/>
      </rPr>
      <t>1</t>
    </r>
    <r>
      <rPr>
        <sz val="16"/>
        <rFont val="方正仿宋_GBK"/>
        <charset val="134"/>
      </rPr>
      <t>处，带动</t>
    </r>
    <r>
      <rPr>
        <sz val="16"/>
        <rFont val="Times New Roman"/>
        <charset val="134"/>
      </rPr>
      <t>4</t>
    </r>
    <r>
      <rPr>
        <sz val="16"/>
        <rFont val="方正仿宋_GBK"/>
        <charset val="134"/>
      </rPr>
      <t>名群众实现稳定就业，年人均增收</t>
    </r>
    <r>
      <rPr>
        <sz val="16"/>
        <rFont val="Times New Roman"/>
        <charset val="134"/>
      </rPr>
      <t>1</t>
    </r>
    <r>
      <rPr>
        <sz val="16"/>
        <rFont val="方正仿宋_GBK"/>
        <charset val="134"/>
      </rPr>
      <t>万元。</t>
    </r>
  </si>
  <si>
    <r>
      <rPr>
        <sz val="16"/>
        <rFont val="Times New Roman"/>
        <charset val="134"/>
      </rPr>
      <t>1.</t>
    </r>
    <r>
      <rPr>
        <sz val="16"/>
        <rFont val="方正仿宋_GBK"/>
        <charset val="134"/>
      </rPr>
      <t>群众参与：</t>
    </r>
    <r>
      <rPr>
        <sz val="16"/>
        <rFont val="Times New Roman"/>
        <charset val="134"/>
      </rPr>
      <t>12</t>
    </r>
    <r>
      <rPr>
        <sz val="16"/>
        <rFont val="方正仿宋_GBK"/>
        <charset val="134"/>
      </rPr>
      <t>人参与前期项目确定会议、决议，</t>
    </r>
    <r>
      <rPr>
        <sz val="16"/>
        <rFont val="Times New Roman"/>
        <charset val="134"/>
      </rPr>
      <t>12</t>
    </r>
    <r>
      <rPr>
        <sz val="16"/>
        <rFont val="方正仿宋_GBK"/>
        <charset val="134"/>
      </rPr>
      <t>人参与入库项目的选择，</t>
    </r>
    <r>
      <rPr>
        <sz val="16"/>
        <rFont val="Times New Roman"/>
        <charset val="134"/>
      </rPr>
      <t>4</t>
    </r>
    <r>
      <rPr>
        <sz val="16"/>
        <rFont val="方正仿宋_GBK"/>
        <charset val="134"/>
      </rPr>
      <t>人参与项目实施过程中施工质量和资金使用的监督，由农民合作社牵头，群众积极参与，统一建设采摘园，群众受益。</t>
    </r>
    <r>
      <rPr>
        <sz val="16"/>
        <rFont val="Times New Roman"/>
        <charset val="134"/>
      </rPr>
      <t xml:space="preserve">                                                                                          2.</t>
    </r>
    <r>
      <rPr>
        <sz val="16"/>
        <rFont val="方正仿宋_GBK"/>
        <charset val="134"/>
      </rPr>
      <t>利益联结机制：一是项目实施过程中，带动</t>
    </r>
    <r>
      <rPr>
        <sz val="16"/>
        <rFont val="Times New Roman"/>
        <charset val="134"/>
      </rPr>
      <t>20</t>
    </r>
    <r>
      <rPr>
        <sz val="16"/>
        <rFont val="方正仿宋_GBK"/>
        <charset val="134"/>
      </rPr>
      <t>余名群众通过就近务工，增加务工收入；二是项目建成后，带动当地旅游发展，增加群众旅游收入</t>
    </r>
    <r>
      <rPr>
        <sz val="16"/>
        <rFont val="Times New Roman"/>
        <charset val="134"/>
      </rPr>
      <t>,</t>
    </r>
    <r>
      <rPr>
        <sz val="16"/>
        <rFont val="方正仿宋_GBK"/>
        <charset val="134"/>
      </rPr>
      <t>提供稳定就业岗位</t>
    </r>
    <r>
      <rPr>
        <sz val="16"/>
        <rFont val="Times New Roman"/>
        <charset val="134"/>
      </rPr>
      <t>4</t>
    </r>
    <r>
      <rPr>
        <sz val="16"/>
        <rFont val="方正仿宋_GBK"/>
        <charset val="134"/>
      </rPr>
      <t>个。</t>
    </r>
  </si>
  <si>
    <r>
      <rPr>
        <sz val="16"/>
        <rFont val="方正仿宋_GBK"/>
        <charset val="134"/>
      </rPr>
      <t>一是建成五味子示范种植基地</t>
    </r>
    <r>
      <rPr>
        <sz val="16"/>
        <rFont val="Times New Roman"/>
        <charset val="134"/>
      </rPr>
      <t>1</t>
    </r>
    <r>
      <rPr>
        <sz val="16"/>
        <rFont val="方正仿宋_GBK"/>
        <charset val="134"/>
      </rPr>
      <t>处约</t>
    </r>
    <r>
      <rPr>
        <sz val="16"/>
        <rFont val="Times New Roman"/>
        <charset val="134"/>
      </rPr>
      <t>20</t>
    </r>
    <r>
      <rPr>
        <sz val="16"/>
        <rFont val="方正仿宋_GBK"/>
        <charset val="134"/>
      </rPr>
      <t>亩及配套生产生活步道</t>
    </r>
    <r>
      <rPr>
        <sz val="16"/>
        <rFont val="Times New Roman"/>
        <charset val="134"/>
      </rPr>
      <t>4000</t>
    </r>
    <r>
      <rPr>
        <sz val="16"/>
        <rFont val="方正仿宋_GBK"/>
        <charset val="134"/>
      </rPr>
      <t>米左右；二是建成五味子种苗及技术研发推广中心</t>
    </r>
    <r>
      <rPr>
        <sz val="16"/>
        <rFont val="Times New Roman"/>
        <charset val="134"/>
      </rPr>
      <t>1</t>
    </r>
    <r>
      <rPr>
        <sz val="16"/>
        <rFont val="方正仿宋_GBK"/>
        <charset val="134"/>
      </rPr>
      <t>处；三是建成育苗扩繁场</t>
    </r>
    <r>
      <rPr>
        <sz val="16"/>
        <rFont val="Times New Roman"/>
        <charset val="134"/>
      </rPr>
      <t>1</t>
    </r>
    <r>
      <rPr>
        <sz val="16"/>
        <rFont val="方正仿宋_GBK"/>
        <charset val="134"/>
      </rPr>
      <t>处。</t>
    </r>
  </si>
  <si>
    <r>
      <rPr>
        <sz val="16"/>
        <rFont val="方正仿宋_GBK"/>
        <charset val="134"/>
      </rPr>
      <t>一是</t>
    </r>
    <r>
      <rPr>
        <sz val="16"/>
        <rFont val="Times New Roman"/>
        <charset val="134"/>
      </rPr>
      <t>20</t>
    </r>
    <r>
      <rPr>
        <sz val="16"/>
        <rFont val="方正仿宋_GBK"/>
        <charset val="134"/>
      </rPr>
      <t>名群众参与项目建设，人均增收</t>
    </r>
    <r>
      <rPr>
        <sz val="16"/>
        <rFont val="Times New Roman"/>
        <charset val="134"/>
      </rPr>
      <t>1200</t>
    </r>
    <r>
      <rPr>
        <sz val="16"/>
        <rFont val="方正仿宋_GBK"/>
        <charset val="134"/>
      </rPr>
      <t>元；二是带动</t>
    </r>
    <r>
      <rPr>
        <sz val="16"/>
        <rFont val="Times New Roman"/>
        <charset val="134"/>
      </rPr>
      <t>4</t>
    </r>
    <r>
      <rPr>
        <sz val="16"/>
        <rFont val="方正仿宋_GBK"/>
        <charset val="134"/>
      </rPr>
      <t>名群众长期稳定就业，年均增收</t>
    </r>
    <r>
      <rPr>
        <sz val="16"/>
        <rFont val="Times New Roman"/>
        <charset val="134"/>
      </rPr>
      <t>5000</t>
    </r>
    <r>
      <rPr>
        <sz val="16"/>
        <rFont val="方正仿宋_GBK"/>
        <charset val="134"/>
      </rPr>
      <t>元</t>
    </r>
  </si>
  <si>
    <r>
      <rPr>
        <sz val="16"/>
        <rFont val="方正仿宋_GBK"/>
        <charset val="134"/>
      </rPr>
      <t>受益群众</t>
    </r>
    <r>
      <rPr>
        <sz val="16"/>
        <rFont val="Times New Roman"/>
        <charset val="134"/>
      </rPr>
      <t>600</t>
    </r>
    <r>
      <rPr>
        <sz val="16"/>
        <rFont val="方正仿宋_GBK"/>
        <charset val="134"/>
      </rPr>
      <t>人，其中脱贫户及监测对象</t>
    </r>
    <r>
      <rPr>
        <sz val="16"/>
        <rFont val="Times New Roman"/>
        <charset val="134"/>
      </rPr>
      <t>141</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</si>
  <si>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年河鱼乡河鱼社区易地扶贫搬迁安置点产业发展项目</t>
    </r>
  </si>
  <si>
    <r>
      <rPr>
        <sz val="16"/>
        <rFont val="方正仿宋_GBK"/>
        <charset val="134"/>
      </rPr>
      <t>改造河鱼社区沿河民房约</t>
    </r>
    <r>
      <rPr>
        <sz val="16"/>
        <rFont val="Times New Roman"/>
        <charset val="134"/>
      </rPr>
      <t>10</t>
    </r>
    <r>
      <rPr>
        <sz val="16"/>
        <rFont val="方正仿宋_GBK"/>
        <charset val="134"/>
      </rPr>
      <t>幢（约</t>
    </r>
    <r>
      <rPr>
        <sz val="16"/>
        <rFont val="Times New Roman"/>
        <charset val="134"/>
      </rPr>
      <t>100</t>
    </r>
    <r>
      <rPr>
        <sz val="16"/>
        <rFont val="方正仿宋_GBK"/>
        <charset val="134"/>
      </rPr>
      <t>个床位），配套产业附属设施及产业步道约</t>
    </r>
    <r>
      <rPr>
        <sz val="16"/>
        <rFont val="Times New Roman"/>
        <charset val="134"/>
      </rPr>
      <t>700</t>
    </r>
    <r>
      <rPr>
        <sz val="16"/>
        <rFont val="方正仿宋_GBK"/>
        <charset val="134"/>
      </rPr>
      <t>米等。</t>
    </r>
  </si>
  <si>
    <r>
      <rPr>
        <sz val="16"/>
        <rFont val="方正仿宋_GBK"/>
        <charset val="134"/>
      </rPr>
      <t>通过民房改民宿及配套设施建设，带动群众大力发展乡村旅游，增加群众旅游产业年收入约</t>
    </r>
    <r>
      <rPr>
        <sz val="16"/>
        <rFont val="Times New Roman"/>
        <charset val="134"/>
      </rPr>
      <t>5</t>
    </r>
    <r>
      <rPr>
        <sz val="16"/>
        <rFont val="方正仿宋_GBK"/>
        <charset val="134"/>
      </rPr>
      <t>万元，增加劳务收入约</t>
    </r>
    <r>
      <rPr>
        <sz val="16"/>
        <rFont val="Times New Roman"/>
        <charset val="134"/>
      </rPr>
      <t>40</t>
    </r>
    <r>
      <rPr>
        <sz val="16"/>
        <rFont val="方正仿宋_GBK"/>
        <charset val="134"/>
      </rPr>
      <t>万元，其中</t>
    </r>
    <r>
      <rPr>
        <sz val="16"/>
        <rFont val="Times New Roman"/>
        <charset val="134"/>
      </rPr>
      <t>10</t>
    </r>
    <r>
      <rPr>
        <sz val="16"/>
        <rFont val="方正仿宋_GBK"/>
        <charset val="134"/>
      </rPr>
      <t>户</t>
    </r>
    <r>
      <rPr>
        <sz val="16"/>
        <rFont val="Times New Roman"/>
        <charset val="134"/>
      </rPr>
      <t>27</t>
    </r>
    <r>
      <rPr>
        <sz val="16"/>
        <rFont val="方正仿宋_GBK"/>
        <charset val="134"/>
      </rPr>
      <t>人（脱贫户</t>
    </r>
    <r>
      <rPr>
        <sz val="16"/>
        <rFont val="Times New Roman"/>
        <charset val="134"/>
      </rPr>
      <t>3</t>
    </r>
    <r>
      <rPr>
        <sz val="16"/>
        <rFont val="方正仿宋_GBK"/>
        <charset val="134"/>
      </rPr>
      <t>户</t>
    </r>
    <r>
      <rPr>
        <sz val="16"/>
        <rFont val="Times New Roman"/>
        <charset val="134"/>
      </rPr>
      <t>6</t>
    </r>
    <r>
      <rPr>
        <sz val="16"/>
        <rFont val="方正仿宋_GBK"/>
        <charset val="134"/>
      </rPr>
      <t>人）受益。</t>
    </r>
  </si>
  <si>
    <r>
      <rPr>
        <sz val="16"/>
        <rFont val="方正仿宋_GBK"/>
        <charset val="134"/>
      </rPr>
      <t>一、群众参与</t>
    </r>
    <r>
      <rPr>
        <sz val="16"/>
        <rFont val="Times New Roman"/>
        <charset val="134"/>
      </rPr>
      <t>:5</t>
    </r>
    <r>
      <rPr>
        <sz val="16"/>
        <rFont val="方正仿宋_GBK"/>
        <charset val="134"/>
      </rPr>
      <t>人参与前期项目确定会议、决议，</t>
    </r>
    <r>
      <rPr>
        <sz val="16"/>
        <rFont val="Times New Roman"/>
        <charset val="134"/>
      </rPr>
      <t>15</t>
    </r>
    <r>
      <rPr>
        <sz val="16"/>
        <rFont val="方正仿宋_GBK"/>
        <charset val="134"/>
      </rPr>
      <t>余人参与入库项目的选择，</t>
    </r>
    <r>
      <rPr>
        <sz val="16"/>
        <rFont val="Times New Roman"/>
        <charset val="134"/>
      </rPr>
      <t>2</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二、利益联结机制：通过民房改民宿及配套设施建设，带动群众大力发展乡村旅游，增加群众旅游产业年收入约</t>
    </r>
    <r>
      <rPr>
        <sz val="16"/>
        <rFont val="Times New Roman"/>
        <charset val="134"/>
      </rPr>
      <t>5</t>
    </r>
    <r>
      <rPr>
        <sz val="16"/>
        <rFont val="方正仿宋_GBK"/>
        <charset val="134"/>
      </rPr>
      <t>万元，增加劳务收入约</t>
    </r>
    <r>
      <rPr>
        <sz val="16"/>
        <rFont val="Times New Roman"/>
        <charset val="134"/>
      </rPr>
      <t>40</t>
    </r>
    <r>
      <rPr>
        <sz val="16"/>
        <rFont val="方正仿宋_GBK"/>
        <charset val="134"/>
      </rPr>
      <t>万元，其中</t>
    </r>
    <r>
      <rPr>
        <sz val="16"/>
        <rFont val="Times New Roman"/>
        <charset val="134"/>
      </rPr>
      <t>10</t>
    </r>
    <r>
      <rPr>
        <sz val="16"/>
        <rFont val="方正仿宋_GBK"/>
        <charset val="134"/>
      </rPr>
      <t>户</t>
    </r>
    <r>
      <rPr>
        <sz val="16"/>
        <rFont val="Times New Roman"/>
        <charset val="134"/>
      </rPr>
      <t>27</t>
    </r>
    <r>
      <rPr>
        <sz val="16"/>
        <rFont val="方正仿宋_GBK"/>
        <charset val="134"/>
      </rPr>
      <t>人（脱贫户</t>
    </r>
    <r>
      <rPr>
        <sz val="16"/>
        <rFont val="Times New Roman"/>
        <charset val="134"/>
      </rPr>
      <t>3</t>
    </r>
    <r>
      <rPr>
        <sz val="16"/>
        <rFont val="方正仿宋_GBK"/>
        <charset val="134"/>
      </rPr>
      <t>户</t>
    </r>
    <r>
      <rPr>
        <sz val="16"/>
        <rFont val="Times New Roman"/>
        <charset val="134"/>
      </rPr>
      <t>6</t>
    </r>
    <r>
      <rPr>
        <sz val="16"/>
        <rFont val="方正仿宋_GBK"/>
        <charset val="134"/>
      </rPr>
      <t>人）受益。</t>
    </r>
  </si>
  <si>
    <t>完成民房改民宿及配套设施建设。</t>
  </si>
  <si>
    <r>
      <rPr>
        <sz val="16"/>
        <rFont val="方正仿宋_GBK"/>
        <charset val="134"/>
      </rPr>
      <t>民房改民宿约</t>
    </r>
    <r>
      <rPr>
        <sz val="16"/>
        <rFont val="Times New Roman"/>
        <charset val="134"/>
      </rPr>
      <t>10</t>
    </r>
    <r>
      <rPr>
        <sz val="16"/>
        <rFont val="方正仿宋_GBK"/>
        <charset val="134"/>
      </rPr>
      <t>幢</t>
    </r>
  </si>
  <si>
    <r>
      <rPr>
        <sz val="16"/>
        <rFont val="方正仿宋_GBK"/>
        <charset val="134"/>
      </rPr>
      <t>项目总投资</t>
    </r>
    <r>
      <rPr>
        <sz val="16"/>
        <rFont val="Times New Roman"/>
        <charset val="134"/>
      </rPr>
      <t>≤350</t>
    </r>
    <r>
      <rPr>
        <sz val="16"/>
        <rFont val="方正仿宋_GBK"/>
        <charset val="134"/>
      </rPr>
      <t>万</t>
    </r>
  </si>
  <si>
    <r>
      <rPr>
        <sz val="16"/>
        <rFont val="方正仿宋_GBK"/>
        <charset val="134"/>
      </rPr>
      <t>约</t>
    </r>
    <r>
      <rPr>
        <sz val="16"/>
        <rFont val="Times New Roman"/>
        <charset val="134"/>
      </rPr>
      <t>20</t>
    </r>
    <r>
      <rPr>
        <sz val="16"/>
        <rFont val="方正仿宋_GBK"/>
        <charset val="134"/>
      </rPr>
      <t>余人</t>
    </r>
  </si>
  <si>
    <r>
      <rPr>
        <sz val="16"/>
        <rFont val="方正仿宋_GBK"/>
        <charset val="134"/>
      </rPr>
      <t>约</t>
    </r>
    <r>
      <rPr>
        <sz val="16"/>
        <rFont val="Times New Roman"/>
        <charset val="134"/>
      </rPr>
      <t>6</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</si>
  <si>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年北屏乡松柏村农文旅产业示范项目</t>
    </r>
  </si>
  <si>
    <r>
      <rPr>
        <sz val="16"/>
        <rFont val="Times New Roman"/>
        <charset val="134"/>
      </rPr>
      <t>1.</t>
    </r>
    <r>
      <rPr>
        <sz val="16"/>
        <rFont val="方正仿宋_GBK"/>
        <charset val="134"/>
      </rPr>
      <t>松柏村</t>
    </r>
    <r>
      <rPr>
        <sz val="16"/>
        <rFont val="Times New Roman"/>
        <charset val="134"/>
      </rPr>
      <t>20</t>
    </r>
    <r>
      <rPr>
        <sz val="16"/>
        <rFont val="方正仿宋_GBK"/>
        <charset val="134"/>
      </rPr>
      <t>余户农户实施民居微改造，发展庭院经济。</t>
    </r>
    <r>
      <rPr>
        <sz val="16"/>
        <rFont val="Times New Roman"/>
        <charset val="134"/>
      </rPr>
      <t>2.</t>
    </r>
    <r>
      <rPr>
        <sz val="16"/>
        <rFont val="方正仿宋_GBK"/>
        <charset val="134"/>
      </rPr>
      <t>完善松柏村问山片区及木屋院落的设施设备配套建设，服务大木漆和老腊肉产业发展。</t>
    </r>
    <r>
      <rPr>
        <sz val="16"/>
        <rFont val="Times New Roman"/>
        <charset val="134"/>
      </rPr>
      <t xml:space="preserve">                                   </t>
    </r>
  </si>
  <si>
    <t>松柏村</t>
  </si>
  <si>
    <r>
      <rPr>
        <sz val="16"/>
        <rFont val="Times New Roman"/>
        <charset val="134"/>
      </rPr>
      <t>1.</t>
    </r>
    <r>
      <rPr>
        <sz val="16"/>
        <rFont val="方正仿宋_GBK"/>
        <charset val="134"/>
      </rPr>
      <t>盘活农村闲置房屋，调动群众参与积极性。</t>
    </r>
    <r>
      <rPr>
        <sz val="16"/>
        <rFont val="Times New Roman"/>
        <charset val="134"/>
      </rPr>
      <t>2.</t>
    </r>
    <r>
      <rPr>
        <sz val="16"/>
        <rFont val="方正仿宋_GBK"/>
        <charset val="134"/>
      </rPr>
      <t>整合田园和乡村院落资源，打造各具特色的主题院落，发展庭院经济。</t>
    </r>
  </si>
  <si>
    <r>
      <rPr>
        <sz val="16"/>
        <rFont val="Times New Roman"/>
        <charset val="134"/>
      </rPr>
      <t>1.</t>
    </r>
    <r>
      <rPr>
        <sz val="16"/>
        <rFont val="方正仿宋_GBK"/>
        <charset val="134"/>
      </rPr>
      <t>群众参与：</t>
    </r>
    <r>
      <rPr>
        <sz val="16"/>
        <rFont val="Times New Roman"/>
        <charset val="134"/>
      </rPr>
      <t>30</t>
    </r>
    <r>
      <rPr>
        <sz val="16"/>
        <rFont val="方正仿宋_GBK"/>
        <charset val="134"/>
      </rPr>
      <t>余人参与项目前期研讨会议，安排义务监督员参与实施过程中施工质量监管和资金使用监督等，项目完成后落实群众参与项目管护</t>
    </r>
    <r>
      <rPr>
        <sz val="16"/>
        <rFont val="Times New Roman"/>
        <charset val="134"/>
      </rPr>
      <t xml:space="preserve">                             2.</t>
    </r>
    <r>
      <rPr>
        <sz val="16"/>
        <rFont val="方正仿宋_GBK"/>
        <charset val="134"/>
      </rPr>
      <t>利益联结机制：一是建立</t>
    </r>
    <r>
      <rPr>
        <sz val="16"/>
        <rFont val="Times New Roman"/>
        <charset val="134"/>
      </rPr>
      <t>“</t>
    </r>
    <r>
      <rPr>
        <sz val="16"/>
        <rFont val="方正仿宋_GBK"/>
        <charset val="134"/>
      </rPr>
      <t>村集体</t>
    </r>
    <r>
      <rPr>
        <sz val="16"/>
        <rFont val="Times New Roman"/>
        <charset val="134"/>
      </rPr>
      <t>+</t>
    </r>
    <r>
      <rPr>
        <sz val="16"/>
        <rFont val="方正仿宋_GBK"/>
        <charset val="134"/>
      </rPr>
      <t>公司</t>
    </r>
    <r>
      <rPr>
        <sz val="16"/>
        <rFont val="Times New Roman"/>
        <charset val="134"/>
      </rPr>
      <t>+</t>
    </r>
    <r>
      <rPr>
        <sz val="16"/>
        <rFont val="方正仿宋_GBK"/>
        <charset val="134"/>
      </rPr>
      <t>农户</t>
    </r>
    <r>
      <rPr>
        <sz val="16"/>
        <rFont val="Times New Roman"/>
        <charset val="134"/>
      </rPr>
      <t>”</t>
    </r>
    <r>
      <rPr>
        <sz val="16"/>
        <rFont val="方正仿宋_GBK"/>
        <charset val="134"/>
      </rPr>
      <t>的利益联结机制，引入市场主体承接运营，实现村集体增收，带动周边森林人家及农户增收。二是项目可直接提供临时就业岗位</t>
    </r>
    <r>
      <rPr>
        <sz val="16"/>
        <rFont val="Times New Roman"/>
        <charset val="134"/>
      </rPr>
      <t>20</t>
    </r>
    <r>
      <rPr>
        <sz val="16"/>
        <rFont val="方正仿宋_GBK"/>
        <charset val="134"/>
      </rPr>
      <t>个，人均增加务工收入</t>
    </r>
    <r>
      <rPr>
        <sz val="16"/>
        <rFont val="Times New Roman"/>
        <charset val="134"/>
      </rPr>
      <t>5000</t>
    </r>
    <r>
      <rPr>
        <sz val="16"/>
        <rFont val="方正仿宋_GBK"/>
        <charset val="134"/>
      </rPr>
      <t>元。三是可直接带动创业</t>
    </r>
    <r>
      <rPr>
        <sz val="16"/>
        <rFont val="Times New Roman"/>
        <charset val="134"/>
      </rPr>
      <t>20</t>
    </r>
    <r>
      <rPr>
        <sz val="16"/>
        <rFont val="方正仿宋_GBK"/>
        <charset val="134"/>
      </rPr>
      <t>余户森林人家实现年户均增收</t>
    </r>
    <r>
      <rPr>
        <sz val="16"/>
        <rFont val="Times New Roman"/>
        <charset val="134"/>
      </rPr>
      <t>1</t>
    </r>
    <r>
      <rPr>
        <sz val="16"/>
        <rFont val="方正仿宋_GBK"/>
        <charset val="134"/>
      </rPr>
      <t>万元以上。</t>
    </r>
  </si>
  <si>
    <r>
      <rPr>
        <sz val="16"/>
        <rFont val="方正仿宋_GBK"/>
        <charset val="134"/>
      </rPr>
      <t>改造主题院落</t>
    </r>
    <r>
      <rPr>
        <sz val="16"/>
        <rFont val="Times New Roman"/>
        <charset val="134"/>
      </rPr>
      <t>20</t>
    </r>
    <r>
      <rPr>
        <sz val="16"/>
        <rFont val="方正仿宋_GBK"/>
        <charset val="134"/>
      </rPr>
      <t>栋左右，带动</t>
    </r>
    <r>
      <rPr>
        <sz val="16"/>
        <rFont val="Times New Roman"/>
        <charset val="134"/>
      </rPr>
      <t>20</t>
    </r>
    <r>
      <rPr>
        <sz val="16"/>
        <rFont val="方正仿宋_GBK"/>
        <charset val="134"/>
      </rPr>
      <t>余户就近就业增收。</t>
    </r>
  </si>
  <si>
    <r>
      <rPr>
        <sz val="16"/>
        <rFont val="方正仿宋_GBK"/>
        <charset val="134"/>
      </rPr>
      <t>项目投资成本</t>
    </r>
    <r>
      <rPr>
        <sz val="16"/>
        <rFont val="Times New Roman"/>
        <charset val="134"/>
      </rPr>
      <t>150</t>
    </r>
    <r>
      <rPr>
        <sz val="16"/>
        <rFont val="方正仿宋_GBK"/>
        <charset val="134"/>
      </rPr>
      <t>万元</t>
    </r>
  </si>
  <si>
    <r>
      <rPr>
        <sz val="16"/>
        <rFont val="方正仿宋_GBK"/>
        <charset val="134"/>
      </rPr>
      <t>带动</t>
    </r>
    <r>
      <rPr>
        <sz val="16"/>
        <rFont val="Times New Roman"/>
        <charset val="134"/>
      </rPr>
      <t>20</t>
    </r>
    <r>
      <rPr>
        <sz val="16"/>
        <rFont val="方正仿宋_GBK"/>
        <charset val="134"/>
      </rPr>
      <t>余户农户，通过发展农文旅产业户均年增收</t>
    </r>
    <r>
      <rPr>
        <sz val="16"/>
        <rFont val="Times New Roman"/>
        <charset val="134"/>
      </rPr>
      <t>1</t>
    </r>
    <r>
      <rPr>
        <sz val="16"/>
        <rFont val="方正仿宋_GBK"/>
        <charset val="134"/>
      </rPr>
      <t>万元。</t>
    </r>
  </si>
  <si>
    <t>打造整村旅游宣传名片，增强群众参与农文旅产业发展的信心。</t>
  </si>
  <si>
    <r>
      <rPr>
        <sz val="16"/>
        <rFont val="方正仿宋_GBK"/>
        <charset val="134"/>
      </rPr>
      <t>持续使用年限</t>
    </r>
    <r>
      <rPr>
        <sz val="16"/>
        <rFont val="Times New Roman"/>
        <charset val="134"/>
      </rPr>
      <t>≥10</t>
    </r>
    <r>
      <rPr>
        <sz val="16"/>
        <rFont val="方正仿宋_GBK"/>
        <charset val="134"/>
      </rPr>
      <t>年</t>
    </r>
  </si>
  <si>
    <r>
      <rPr>
        <sz val="16"/>
        <rFont val="方正仿宋_GBK"/>
        <charset val="134"/>
      </rPr>
      <t>约</t>
    </r>
    <r>
      <rPr>
        <sz val="16"/>
        <rFont val="Times New Roman"/>
        <charset val="134"/>
      </rPr>
      <t>80</t>
    </r>
    <r>
      <rPr>
        <sz val="16"/>
        <rFont val="方正仿宋_GBK"/>
        <charset val="134"/>
      </rPr>
      <t>人</t>
    </r>
  </si>
  <si>
    <t>项目实施后，可增加村集体房屋租赁收益，年底股民实现分红。</t>
  </si>
  <si>
    <r>
      <rPr>
        <sz val="16"/>
        <rFont val="方正仿宋_GBK"/>
        <charset val="134"/>
      </rPr>
      <t>城口县</t>
    </r>
    <r>
      <rPr>
        <sz val="16"/>
        <rFont val="Times New Roman"/>
        <charset val="134"/>
      </rPr>
      <t>2024</t>
    </r>
    <r>
      <rPr>
        <sz val="16"/>
        <rFont val="方正仿宋_GBK"/>
        <charset val="134"/>
      </rPr>
      <t>年北屏乡太平空河庭院经济联合体建设项目</t>
    </r>
  </si>
  <si>
    <r>
      <rPr>
        <sz val="16"/>
        <rFont val="Times New Roman"/>
        <charset val="134"/>
      </rPr>
      <t>1.</t>
    </r>
    <r>
      <rPr>
        <sz val="16"/>
        <rFont val="方正仿宋_GBK"/>
        <charset val="134"/>
      </rPr>
      <t>盘活太平社区易地扶贫搬迁安置点闲置房屋，打造庭院经济联合体。</t>
    </r>
    <r>
      <rPr>
        <sz val="16"/>
        <rFont val="Times New Roman"/>
        <charset val="134"/>
      </rPr>
      <t>2.</t>
    </r>
    <r>
      <rPr>
        <sz val="16"/>
        <rFont val="方正仿宋_GBK"/>
        <charset val="134"/>
      </rPr>
      <t>实施易地扶贫搬迁安置点人居环境整治及配套基础设施建设。</t>
    </r>
    <r>
      <rPr>
        <sz val="16"/>
        <rFont val="Times New Roman"/>
        <charset val="134"/>
      </rPr>
      <t xml:space="preserve">
</t>
    </r>
  </si>
  <si>
    <r>
      <rPr>
        <sz val="16"/>
        <rFont val="Times New Roman"/>
        <charset val="134"/>
      </rPr>
      <t>1.</t>
    </r>
    <r>
      <rPr>
        <sz val="16"/>
        <rFont val="方正仿宋_GBK"/>
        <charset val="134"/>
      </rPr>
      <t>发挥太平社区的自然生态、地域条件和区位优势，盘活提升闲置房屋的价值。</t>
    </r>
    <r>
      <rPr>
        <sz val="16"/>
        <rFont val="Times New Roman"/>
        <charset val="134"/>
      </rPr>
      <t>2.</t>
    </r>
    <r>
      <rPr>
        <sz val="16"/>
        <rFont val="方正仿宋_GBK"/>
        <charset val="134"/>
      </rPr>
      <t>提高庭院经济意识，培育一批本土乡村旅游服务从业人员。</t>
    </r>
    <r>
      <rPr>
        <sz val="16"/>
        <rFont val="Times New Roman"/>
        <charset val="134"/>
      </rPr>
      <t>3.</t>
    </r>
    <r>
      <rPr>
        <sz val="16"/>
        <rFont val="方正仿宋_GBK"/>
        <charset val="134"/>
      </rPr>
      <t>拓宽群众可持续增收路径，增强旅游承接能力，合力推动农文旅融合发展。</t>
    </r>
  </si>
  <si>
    <r>
      <rPr>
        <sz val="16"/>
        <rFont val="Times New Roman"/>
        <charset val="134"/>
      </rPr>
      <t>1.</t>
    </r>
    <r>
      <rPr>
        <sz val="16"/>
        <rFont val="方正仿宋_GBK"/>
        <charset val="134"/>
      </rPr>
      <t>群众参与：</t>
    </r>
    <r>
      <rPr>
        <sz val="16"/>
        <rFont val="Times New Roman"/>
        <charset val="134"/>
      </rPr>
      <t>50</t>
    </r>
    <r>
      <rPr>
        <sz val="16"/>
        <rFont val="方正仿宋_GBK"/>
        <charset val="134"/>
      </rPr>
      <t>余人参与前期项目研讨会议，安排义务监督员参与实施过程中施工质量监管和资金使用监督等，项目完成后落实群众参与项目管护</t>
    </r>
    <r>
      <rPr>
        <sz val="16"/>
        <rFont val="Times New Roman"/>
        <charset val="134"/>
      </rPr>
      <t xml:space="preserve">                                        
  2.</t>
    </r>
    <r>
      <rPr>
        <sz val="16"/>
        <rFont val="方正仿宋_GBK"/>
        <charset val="134"/>
      </rPr>
      <t>利益联结机制：一是直接创造家门口就业岗位</t>
    </r>
    <r>
      <rPr>
        <sz val="16"/>
        <rFont val="Times New Roman"/>
        <charset val="134"/>
      </rPr>
      <t>30</t>
    </r>
    <r>
      <rPr>
        <sz val="16"/>
        <rFont val="方正仿宋_GBK"/>
        <charset val="134"/>
      </rPr>
      <t>余个，户均年增收约</t>
    </r>
    <r>
      <rPr>
        <sz val="16"/>
        <rFont val="Times New Roman"/>
        <charset val="134"/>
      </rPr>
      <t>2</t>
    </r>
    <r>
      <rPr>
        <sz val="16"/>
        <rFont val="方正仿宋_GBK"/>
        <charset val="134"/>
      </rPr>
      <t>万元。二是拓宽农特产品销售渠道，带动当地群众年销售农特产品增收</t>
    </r>
    <r>
      <rPr>
        <sz val="16"/>
        <rFont val="Times New Roman"/>
        <charset val="134"/>
      </rPr>
      <t>5000</t>
    </r>
    <r>
      <rPr>
        <sz val="16"/>
        <rFont val="方正仿宋_GBK"/>
        <charset val="134"/>
      </rPr>
      <t>元。三是构建</t>
    </r>
    <r>
      <rPr>
        <sz val="16"/>
        <rFont val="Times New Roman"/>
        <charset val="134"/>
      </rPr>
      <t>“</t>
    </r>
    <r>
      <rPr>
        <sz val="16"/>
        <rFont val="方正仿宋_GBK"/>
        <charset val="134"/>
      </rPr>
      <t>村集体</t>
    </r>
    <r>
      <rPr>
        <sz val="16"/>
        <rFont val="Times New Roman"/>
        <charset val="134"/>
      </rPr>
      <t>+</t>
    </r>
    <r>
      <rPr>
        <sz val="16"/>
        <rFont val="方正仿宋_GBK"/>
        <charset val="134"/>
      </rPr>
      <t>市场主体</t>
    </r>
    <r>
      <rPr>
        <sz val="16"/>
        <rFont val="Times New Roman"/>
        <charset val="134"/>
      </rPr>
      <t>+</t>
    </r>
    <r>
      <rPr>
        <sz val="16"/>
        <rFont val="方正仿宋_GBK"/>
        <charset val="134"/>
      </rPr>
      <t>农户</t>
    </r>
    <r>
      <rPr>
        <sz val="16"/>
        <rFont val="Times New Roman"/>
        <charset val="134"/>
      </rPr>
      <t>”</t>
    </r>
    <r>
      <rPr>
        <sz val="16"/>
        <rFont val="方正仿宋_GBK"/>
        <charset val="134"/>
      </rPr>
      <t>的利益联结机制，引入专业团队承接运营，帮助群众策划运营发展。</t>
    </r>
  </si>
  <si>
    <t>盘活集中安置点闲置房屋，发展壮大庭院经济，培育一批本土乡村旅游服务从业人员，提供多样化、个性化、场景化的消费体验模式，提高综合保障服务能力。</t>
  </si>
  <si>
    <r>
      <rPr>
        <sz val="16"/>
        <rFont val="方正仿宋_GBK"/>
        <charset val="134"/>
      </rPr>
      <t>盘活</t>
    </r>
    <r>
      <rPr>
        <sz val="16"/>
        <rFont val="Times New Roman"/>
        <charset val="134"/>
      </rPr>
      <t>30</t>
    </r>
    <r>
      <rPr>
        <sz val="16"/>
        <rFont val="方正仿宋_GBK"/>
        <charset val="134"/>
      </rPr>
      <t>余栋民居，增设配套基础设施，辐射带动</t>
    </r>
    <r>
      <rPr>
        <sz val="16"/>
        <rFont val="Times New Roman"/>
        <charset val="134"/>
      </rPr>
      <t>50</t>
    </r>
    <r>
      <rPr>
        <sz val="16"/>
        <rFont val="方正仿宋_GBK"/>
        <charset val="134"/>
      </rPr>
      <t>余户农户可通过销售农特产品增收。</t>
    </r>
  </si>
  <si>
    <r>
      <rPr>
        <sz val="16"/>
        <rFont val="方正仿宋_GBK"/>
        <charset val="134"/>
      </rPr>
      <t>项目投资成本</t>
    </r>
    <r>
      <rPr>
        <sz val="16"/>
        <rFont val="Times New Roman"/>
        <charset val="134"/>
      </rPr>
      <t>130</t>
    </r>
    <r>
      <rPr>
        <sz val="16"/>
        <rFont val="方正仿宋_GBK"/>
        <charset val="134"/>
      </rPr>
      <t>万元</t>
    </r>
  </si>
  <si>
    <r>
      <rPr>
        <sz val="16"/>
        <rFont val="方正仿宋_GBK"/>
        <charset val="134"/>
      </rPr>
      <t>带动至少</t>
    </r>
    <r>
      <rPr>
        <sz val="16"/>
        <rFont val="Times New Roman"/>
        <charset val="134"/>
      </rPr>
      <t>30</t>
    </r>
    <r>
      <rPr>
        <sz val="16"/>
        <rFont val="方正仿宋_GBK"/>
        <charset val="134"/>
      </rPr>
      <t>余户通过农文旅融合产业发展实现稳定增收。</t>
    </r>
  </si>
  <si>
    <t>提升太平空河旅游集成片区的接待能力及综合服务水平。</t>
  </si>
  <si>
    <r>
      <rPr>
        <sz val="16"/>
        <rFont val="方正仿宋_GBK"/>
        <charset val="134"/>
      </rPr>
      <t>约</t>
    </r>
    <r>
      <rPr>
        <sz val="16"/>
        <rFont val="Times New Roman"/>
        <charset val="134"/>
      </rPr>
      <t>60</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</si>
  <si>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年北屏乡月峰村农文旅融合发展项目</t>
    </r>
  </si>
  <si>
    <r>
      <rPr>
        <sz val="16"/>
        <rFont val="Times New Roman"/>
        <charset val="134"/>
      </rPr>
      <t>1.</t>
    </r>
    <r>
      <rPr>
        <sz val="16"/>
        <rFont val="方正仿宋_GBK"/>
        <charset val="134"/>
      </rPr>
      <t>结合全域土地整治，加强田园综合体建设，整合完善产业集散、农业服务等配套设施；</t>
    </r>
    <r>
      <rPr>
        <sz val="16"/>
        <rFont val="Times New Roman"/>
        <charset val="134"/>
      </rPr>
      <t>2.</t>
    </r>
    <r>
      <rPr>
        <sz val="16"/>
        <rFont val="方正仿宋_GBK"/>
        <charset val="134"/>
      </rPr>
      <t>打造田园观光体验、农业生产休闲一体化集散地。</t>
    </r>
  </si>
  <si>
    <t>月峰村</t>
  </si>
  <si>
    <r>
      <rPr>
        <sz val="16"/>
        <rFont val="Times New Roman"/>
        <charset val="134"/>
      </rPr>
      <t>1.</t>
    </r>
    <r>
      <rPr>
        <sz val="16"/>
        <rFont val="方正仿宋_GBK"/>
        <charset val="134"/>
      </rPr>
      <t>进一步推动北屏乡农文旅融合发展。</t>
    </r>
    <r>
      <rPr>
        <sz val="16"/>
        <rFont val="Times New Roman"/>
        <charset val="134"/>
      </rPr>
      <t>2.</t>
    </r>
    <r>
      <rPr>
        <sz val="16"/>
        <rFont val="方正仿宋_GBK"/>
        <charset val="134"/>
      </rPr>
      <t>依托田园风光、山水资源丰富乡村产业业态。</t>
    </r>
    <r>
      <rPr>
        <sz val="16"/>
        <rFont val="Times New Roman"/>
        <charset val="134"/>
      </rPr>
      <t>3.</t>
    </r>
    <r>
      <rPr>
        <sz val="16"/>
        <rFont val="方正仿宋_GBK"/>
        <charset val="134"/>
      </rPr>
      <t>助于农特产品销售，拓宽月峰村群众的就业增收渠道。</t>
    </r>
  </si>
  <si>
    <r>
      <rPr>
        <sz val="16"/>
        <rFont val="方正仿宋_GBK"/>
        <charset val="134"/>
      </rPr>
      <t>群众参与：</t>
    </r>
    <r>
      <rPr>
        <sz val="16"/>
        <rFont val="Times New Roman"/>
        <charset val="134"/>
      </rPr>
      <t>25</t>
    </r>
    <r>
      <rPr>
        <sz val="16"/>
        <rFont val="方正仿宋_GBK"/>
        <charset val="134"/>
      </rPr>
      <t>人参与前期项目研讨会议，安排义务监督员参与实施过程中施工质量监管和资金使用监督等，项目完成后落实群众参与项目管护。</t>
    </r>
    <r>
      <rPr>
        <sz val="16"/>
        <rFont val="Times New Roman"/>
        <charset val="134"/>
      </rPr>
      <t xml:space="preserve">                             
 </t>
    </r>
    <r>
      <rPr>
        <sz val="16"/>
        <rFont val="方正仿宋_GBK"/>
        <charset val="134"/>
      </rPr>
      <t>利益联结机制：</t>
    </r>
    <r>
      <rPr>
        <sz val="16"/>
        <rFont val="Times New Roman"/>
        <charset val="134"/>
      </rPr>
      <t>1</t>
    </r>
    <r>
      <rPr>
        <sz val="16"/>
        <rFont val="方正仿宋_GBK"/>
        <charset val="134"/>
      </rPr>
      <t>、建立</t>
    </r>
    <r>
      <rPr>
        <sz val="16"/>
        <rFont val="Times New Roman"/>
        <charset val="134"/>
      </rPr>
      <t>“</t>
    </r>
    <r>
      <rPr>
        <sz val="16"/>
        <rFont val="方正仿宋_GBK"/>
        <charset val="134"/>
      </rPr>
      <t>企业</t>
    </r>
    <r>
      <rPr>
        <sz val="16"/>
        <rFont val="Times New Roman"/>
        <charset val="134"/>
      </rPr>
      <t>+</t>
    </r>
    <r>
      <rPr>
        <sz val="16"/>
        <rFont val="方正仿宋_GBK"/>
        <charset val="134"/>
      </rPr>
      <t>村集体</t>
    </r>
    <r>
      <rPr>
        <sz val="16"/>
        <rFont val="Times New Roman"/>
        <charset val="134"/>
      </rPr>
      <t>+</t>
    </r>
    <r>
      <rPr>
        <sz val="16"/>
        <rFont val="方正仿宋_GBK"/>
        <charset val="134"/>
      </rPr>
      <t>农户</t>
    </r>
    <r>
      <rPr>
        <sz val="16"/>
        <rFont val="Times New Roman"/>
        <charset val="134"/>
      </rPr>
      <t>”</t>
    </r>
    <r>
      <rPr>
        <sz val="16"/>
        <rFont val="方正仿宋_GBK"/>
        <charset val="134"/>
      </rPr>
      <t>的利益联结机制，引入市场主体承接运营，实现村集体增收，带动周边森林人家及农户增收</t>
    </r>
    <r>
      <rPr>
        <sz val="16"/>
        <rFont val="Times New Roman"/>
        <charset val="134"/>
      </rPr>
      <t>/2</t>
    </r>
    <r>
      <rPr>
        <sz val="16"/>
        <rFont val="方正仿宋_GBK"/>
        <charset val="134"/>
      </rPr>
      <t>、提供就业岗位</t>
    </r>
    <r>
      <rPr>
        <sz val="16"/>
        <rFont val="Times New Roman"/>
        <charset val="134"/>
      </rPr>
      <t>20</t>
    </r>
    <r>
      <rPr>
        <sz val="16"/>
        <rFont val="方正仿宋_GBK"/>
        <charset val="134"/>
      </rPr>
      <t>个，增加工资性收入</t>
    </r>
    <r>
      <rPr>
        <sz val="16"/>
        <rFont val="Times New Roman"/>
        <charset val="134"/>
      </rPr>
      <t>3000</t>
    </r>
    <r>
      <rPr>
        <sz val="16"/>
        <rFont val="方正仿宋_GBK"/>
        <charset val="134"/>
      </rPr>
      <t>元</t>
    </r>
    <r>
      <rPr>
        <sz val="16"/>
        <rFont val="Times New Roman"/>
        <charset val="134"/>
      </rPr>
      <t>/</t>
    </r>
    <r>
      <rPr>
        <sz val="16"/>
        <rFont val="方正仿宋_GBK"/>
        <charset val="134"/>
      </rPr>
      <t>人</t>
    </r>
    <r>
      <rPr>
        <sz val="16"/>
        <rFont val="Times New Roman"/>
        <charset val="134"/>
      </rPr>
      <t xml:space="preserve"> •</t>
    </r>
    <r>
      <rPr>
        <sz val="16"/>
        <rFont val="方正仿宋_GBK"/>
        <charset val="134"/>
      </rPr>
      <t>年</t>
    </r>
    <r>
      <rPr>
        <sz val="16"/>
        <rFont val="Times New Roman"/>
        <charset val="134"/>
      </rPr>
      <t>/3</t>
    </r>
    <r>
      <rPr>
        <sz val="16"/>
        <rFont val="方正仿宋_GBK"/>
        <charset val="134"/>
      </rPr>
      <t>、可带动周边</t>
    </r>
    <r>
      <rPr>
        <sz val="16"/>
        <rFont val="Times New Roman"/>
        <charset val="134"/>
      </rPr>
      <t>20</t>
    </r>
    <r>
      <rPr>
        <sz val="16"/>
        <rFont val="方正仿宋_GBK"/>
        <charset val="134"/>
      </rPr>
      <t>余户森林人家及农户实现户均增收</t>
    </r>
    <r>
      <rPr>
        <sz val="16"/>
        <rFont val="Times New Roman"/>
        <charset val="134"/>
      </rPr>
      <t>5000</t>
    </r>
    <r>
      <rPr>
        <sz val="16"/>
        <rFont val="方正仿宋_GBK"/>
        <charset val="134"/>
      </rPr>
      <t>元。</t>
    </r>
  </si>
  <si>
    <t>提升农文旅产业发展水平，完善配套设施，为月峰村集体经济组织及周边农户增收。</t>
  </si>
  <si>
    <r>
      <rPr>
        <sz val="16"/>
        <rFont val="方正仿宋_GBK"/>
        <charset val="134"/>
      </rPr>
      <t>全村约</t>
    </r>
    <r>
      <rPr>
        <sz val="16"/>
        <rFont val="Times New Roman"/>
        <charset val="134"/>
      </rPr>
      <t>900</t>
    </r>
    <r>
      <rPr>
        <sz val="16"/>
        <rFont val="方正仿宋_GBK"/>
        <charset val="134"/>
      </rPr>
      <t>人；其中贫困户约</t>
    </r>
    <r>
      <rPr>
        <sz val="16"/>
        <rFont val="Times New Roman"/>
        <charset val="134"/>
      </rPr>
      <t>290</t>
    </r>
    <r>
      <rPr>
        <sz val="16"/>
        <rFont val="方正仿宋_GBK"/>
        <charset val="134"/>
      </rPr>
      <t>人</t>
    </r>
  </si>
  <si>
    <r>
      <rPr>
        <sz val="16"/>
        <rFont val="方正仿宋_GBK"/>
        <charset val="134"/>
      </rPr>
      <t>项目投资成本</t>
    </r>
    <r>
      <rPr>
        <sz val="16"/>
        <rFont val="Times New Roman"/>
        <charset val="134"/>
      </rPr>
      <t>220</t>
    </r>
    <r>
      <rPr>
        <sz val="16"/>
        <rFont val="方正仿宋_GBK"/>
        <charset val="134"/>
      </rPr>
      <t>万元</t>
    </r>
  </si>
  <si>
    <r>
      <rPr>
        <sz val="16"/>
        <rFont val="方正仿宋_GBK"/>
        <charset val="134"/>
      </rPr>
      <t>增加村集体收入</t>
    </r>
    <r>
      <rPr>
        <sz val="16"/>
        <rFont val="Times New Roman"/>
        <charset val="134"/>
      </rPr>
      <t>3</t>
    </r>
    <r>
      <rPr>
        <sz val="16"/>
        <rFont val="方正仿宋_GBK"/>
        <charset val="134"/>
      </rPr>
      <t>万元，带动</t>
    </r>
    <r>
      <rPr>
        <sz val="16"/>
        <rFont val="Times New Roman"/>
        <charset val="134"/>
      </rPr>
      <t>30</t>
    </r>
    <r>
      <rPr>
        <sz val="16"/>
        <rFont val="方正仿宋_GBK"/>
        <charset val="134"/>
      </rPr>
      <t>余户农户户均增收</t>
    </r>
    <r>
      <rPr>
        <sz val="16"/>
        <rFont val="Times New Roman"/>
        <charset val="134"/>
      </rPr>
      <t>5000</t>
    </r>
    <r>
      <rPr>
        <sz val="16"/>
        <rFont val="方正仿宋_GBK"/>
        <charset val="134"/>
      </rPr>
      <t>元。</t>
    </r>
  </si>
  <si>
    <r>
      <rPr>
        <sz val="16"/>
        <rFont val="方正仿宋_GBK"/>
        <charset val="134"/>
      </rPr>
      <t>受益脱贫人口约</t>
    </r>
    <r>
      <rPr>
        <sz val="16"/>
        <rFont val="Times New Roman"/>
        <charset val="134"/>
      </rPr>
      <t>290</t>
    </r>
    <r>
      <rPr>
        <sz val="16"/>
        <rFont val="方正仿宋_GBK"/>
        <charset val="134"/>
      </rPr>
      <t>人口</t>
    </r>
  </si>
  <si>
    <r>
      <rPr>
        <sz val="16"/>
        <rFont val="方正仿宋_GBK"/>
        <charset val="134"/>
      </rPr>
      <t>工程使用年限</t>
    </r>
    <r>
      <rPr>
        <sz val="16"/>
        <rFont val="Times New Roman"/>
        <charset val="134"/>
      </rPr>
      <t>≥15</t>
    </r>
    <r>
      <rPr>
        <sz val="16"/>
        <rFont val="方正仿宋_GBK"/>
        <charset val="134"/>
      </rPr>
      <t>年</t>
    </r>
  </si>
  <si>
    <r>
      <rPr>
        <sz val="16"/>
        <rFont val="方正仿宋_GBK"/>
        <charset val="134"/>
      </rPr>
      <t>约</t>
    </r>
    <r>
      <rPr>
        <sz val="16"/>
        <rFont val="Times New Roman"/>
        <charset val="134"/>
      </rPr>
      <t>900</t>
    </r>
    <r>
      <rPr>
        <sz val="16"/>
        <rFont val="方正仿宋_GBK"/>
        <charset val="134"/>
      </rPr>
      <t>人</t>
    </r>
  </si>
  <si>
    <r>
      <rPr>
        <sz val="16"/>
        <rFont val="方正仿宋_GBK"/>
        <charset val="134"/>
      </rPr>
      <t>约</t>
    </r>
    <r>
      <rPr>
        <sz val="16"/>
        <rFont val="Times New Roman"/>
        <charset val="134"/>
      </rPr>
      <t>290</t>
    </r>
    <r>
      <rPr>
        <sz val="16"/>
        <rFont val="方正仿宋_GBK"/>
        <charset val="134"/>
      </rPr>
      <t>人</t>
    </r>
  </si>
  <si>
    <r>
      <rPr>
        <sz val="16"/>
        <rFont val="方正仿宋_GBK"/>
        <charset val="134"/>
      </rPr>
      <t>与市场主体合作，村集体收益</t>
    </r>
    <r>
      <rPr>
        <sz val="16"/>
        <rFont val="Times New Roman"/>
        <charset val="134"/>
      </rPr>
      <t>3</t>
    </r>
    <r>
      <rPr>
        <sz val="16"/>
        <rFont val="方正仿宋_GBK"/>
        <charset val="134"/>
      </rPr>
      <t>万元</t>
    </r>
  </si>
  <si>
    <r>
      <rPr>
        <sz val="16"/>
        <rFont val="方正仿宋_GBK"/>
        <charset val="134"/>
      </rPr>
      <t>城口县</t>
    </r>
    <r>
      <rPr>
        <sz val="16"/>
        <rFont val="Times New Roman"/>
        <charset val="134"/>
      </rPr>
      <t>2024</t>
    </r>
    <r>
      <rPr>
        <sz val="16"/>
        <rFont val="方正仿宋_GBK"/>
        <charset val="134"/>
      </rPr>
      <t>年厚坪乡龙盘村农文旅融合发展项目</t>
    </r>
  </si>
  <si>
    <r>
      <rPr>
        <sz val="16"/>
        <rFont val="方正仿宋_GBK"/>
        <charset val="134"/>
      </rPr>
      <t>对龙盘村老住户民房庭院微改造约</t>
    </r>
    <r>
      <rPr>
        <sz val="16"/>
        <rFont val="Times New Roman"/>
        <charset val="134"/>
      </rPr>
      <t>100</t>
    </r>
    <r>
      <rPr>
        <sz val="16"/>
        <rFont val="方正仿宋_GBK"/>
        <charset val="134"/>
      </rPr>
      <t>户。</t>
    </r>
  </si>
  <si>
    <t>厚坪乡龙盘村</t>
  </si>
  <si>
    <r>
      <rPr>
        <sz val="16"/>
        <rFont val="方正仿宋_GBK"/>
        <charset val="134"/>
      </rPr>
      <t>通过老住户庭院改造，将有效推进农文旅产业融合发展，带动龙盘村群众财产性收入、务工收入</t>
    </r>
    <r>
      <rPr>
        <sz val="16"/>
        <rFont val="Times New Roman"/>
        <charset val="134"/>
      </rPr>
      <t>200</t>
    </r>
    <r>
      <rPr>
        <sz val="16"/>
        <rFont val="方正仿宋_GBK"/>
        <charset val="134"/>
      </rPr>
      <t>万元，带动</t>
    </r>
    <r>
      <rPr>
        <sz val="16"/>
        <rFont val="Times New Roman"/>
        <charset val="134"/>
      </rPr>
      <t>100</t>
    </r>
    <r>
      <rPr>
        <sz val="16"/>
        <rFont val="方正仿宋_GBK"/>
        <charset val="134"/>
      </rPr>
      <t>余户</t>
    </r>
    <r>
      <rPr>
        <sz val="16"/>
        <rFont val="Times New Roman"/>
        <charset val="134"/>
      </rPr>
      <t>300</t>
    </r>
    <r>
      <rPr>
        <sz val="16"/>
        <rFont val="方正仿宋_GBK"/>
        <charset val="134"/>
      </rPr>
      <t>余人户群众发展旅游产业，年收入约</t>
    </r>
    <r>
      <rPr>
        <sz val="16"/>
        <rFont val="Times New Roman"/>
        <charset val="134"/>
      </rPr>
      <t>200</t>
    </r>
    <r>
      <rPr>
        <sz val="16"/>
        <rFont val="方正仿宋_GBK"/>
        <charset val="134"/>
      </rPr>
      <t>万元。</t>
    </r>
  </si>
  <si>
    <r>
      <rPr>
        <sz val="16"/>
        <rFont val="方正仿宋_GBK"/>
        <charset val="134"/>
      </rPr>
      <t>一、群众参与</t>
    </r>
    <r>
      <rPr>
        <sz val="16"/>
        <rFont val="Times New Roman"/>
        <charset val="134"/>
      </rPr>
      <t>:58</t>
    </r>
    <r>
      <rPr>
        <sz val="16"/>
        <rFont val="方正仿宋_GBK"/>
        <charset val="134"/>
      </rPr>
      <t>人参与前期项目确定会议、决议，</t>
    </r>
    <r>
      <rPr>
        <sz val="16"/>
        <rFont val="Times New Roman"/>
        <charset val="134"/>
      </rPr>
      <t>30</t>
    </r>
    <r>
      <rPr>
        <sz val="16"/>
        <rFont val="方正仿宋_GBK"/>
        <charset val="134"/>
      </rPr>
      <t>余人参与入库项目的选择，</t>
    </r>
    <r>
      <rPr>
        <sz val="16"/>
        <rFont val="Times New Roman"/>
        <charset val="134"/>
      </rPr>
      <t>2</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二、利益联结机制：通过老住户改造，将有效推进农文旅产业融合发展，带动龙盘村村群众财产性收入、务工收入</t>
    </r>
    <r>
      <rPr>
        <sz val="16"/>
        <rFont val="Times New Roman"/>
        <charset val="134"/>
      </rPr>
      <t>200</t>
    </r>
    <r>
      <rPr>
        <sz val="16"/>
        <rFont val="方正仿宋_GBK"/>
        <charset val="134"/>
      </rPr>
      <t>万元，带动</t>
    </r>
    <r>
      <rPr>
        <sz val="16"/>
        <rFont val="Times New Roman"/>
        <charset val="134"/>
      </rPr>
      <t>50</t>
    </r>
    <r>
      <rPr>
        <sz val="16"/>
        <rFont val="方正仿宋_GBK"/>
        <charset val="134"/>
      </rPr>
      <t>余户群众发展旅游产业，年收入约</t>
    </r>
    <r>
      <rPr>
        <sz val="16"/>
        <rFont val="Times New Roman"/>
        <charset val="134"/>
      </rPr>
      <t>100</t>
    </r>
    <r>
      <rPr>
        <sz val="16"/>
        <rFont val="方正仿宋_GBK"/>
        <charset val="134"/>
      </rPr>
      <t>万元。</t>
    </r>
  </si>
  <si>
    <t>完成龙盘村老住户改造及配套设施建设</t>
  </si>
  <si>
    <r>
      <rPr>
        <sz val="16"/>
        <rFont val="方正仿宋_GBK"/>
        <charset val="134"/>
      </rPr>
      <t>民房庭院微改造约</t>
    </r>
    <r>
      <rPr>
        <sz val="16"/>
        <rFont val="Times New Roman"/>
        <charset val="134"/>
      </rPr>
      <t>100</t>
    </r>
    <r>
      <rPr>
        <sz val="16"/>
        <rFont val="方正仿宋_GBK"/>
        <charset val="134"/>
      </rPr>
      <t>户</t>
    </r>
  </si>
  <si>
    <r>
      <rPr>
        <sz val="16"/>
        <rFont val="方正仿宋_GBK"/>
        <charset val="134"/>
      </rPr>
      <t>项目总投资</t>
    </r>
    <r>
      <rPr>
        <sz val="16"/>
        <rFont val="Times New Roman"/>
        <charset val="134"/>
      </rPr>
      <t>≤300</t>
    </r>
    <r>
      <rPr>
        <sz val="16"/>
        <rFont val="方正仿宋_GBK"/>
        <charset val="134"/>
      </rPr>
      <t>万</t>
    </r>
  </si>
  <si>
    <r>
      <rPr>
        <sz val="16"/>
        <rFont val="方正仿宋_GBK"/>
        <charset val="134"/>
      </rPr>
      <t>增加群众务工收入</t>
    </r>
    <r>
      <rPr>
        <sz val="16"/>
        <rFont val="Times New Roman"/>
        <charset val="134"/>
      </rPr>
      <t>≥60</t>
    </r>
    <r>
      <rPr>
        <sz val="16"/>
        <rFont val="方正仿宋_GBK"/>
        <charset val="134"/>
      </rPr>
      <t>万元</t>
    </r>
  </si>
  <si>
    <r>
      <rPr>
        <sz val="16"/>
        <rFont val="方正仿宋_GBK"/>
        <charset val="134"/>
      </rPr>
      <t>受益脱贫人口约</t>
    </r>
    <r>
      <rPr>
        <sz val="16"/>
        <rFont val="Times New Roman"/>
        <charset val="134"/>
      </rPr>
      <t>368</t>
    </r>
    <r>
      <rPr>
        <sz val="16"/>
        <rFont val="方正仿宋_GBK"/>
        <charset val="134"/>
      </rPr>
      <t>人</t>
    </r>
  </si>
  <si>
    <r>
      <rPr>
        <sz val="16"/>
        <rFont val="方正仿宋_GBK"/>
        <charset val="134"/>
      </rPr>
      <t>约</t>
    </r>
    <r>
      <rPr>
        <sz val="16"/>
        <rFont val="Times New Roman"/>
        <charset val="134"/>
      </rPr>
      <t>300</t>
    </r>
    <r>
      <rPr>
        <sz val="16"/>
        <rFont val="方正仿宋_GBK"/>
        <charset val="134"/>
      </rPr>
      <t>余人</t>
    </r>
  </si>
  <si>
    <r>
      <rPr>
        <sz val="16"/>
        <rFont val="方正仿宋_GBK"/>
        <charset val="134"/>
      </rPr>
      <t>约</t>
    </r>
    <r>
      <rPr>
        <sz val="16"/>
        <rFont val="Times New Roman"/>
        <charset val="134"/>
      </rPr>
      <t>5</t>
    </r>
    <r>
      <rPr>
        <sz val="16"/>
        <rFont val="方正仿宋_GBK"/>
        <charset val="134"/>
      </rPr>
      <t>余人</t>
    </r>
  </si>
  <si>
    <r>
      <rPr>
        <sz val="16"/>
        <rFont val="方正仿宋_GBK"/>
        <charset val="134"/>
      </rPr>
      <t>城口县</t>
    </r>
    <r>
      <rPr>
        <sz val="16"/>
        <rFont val="Times New Roman"/>
        <charset val="134"/>
      </rPr>
      <t>2024</t>
    </r>
    <r>
      <rPr>
        <sz val="16"/>
        <rFont val="方正仿宋_GBK"/>
        <charset val="134"/>
      </rPr>
      <t>年厚坪乡龙盘村农文旅融合（民房变民宿）发展项目</t>
    </r>
  </si>
  <si>
    <r>
      <rPr>
        <sz val="16"/>
        <rFont val="方正仿宋_GBK"/>
        <charset val="134"/>
      </rPr>
      <t>收储龙盘村民房</t>
    </r>
    <r>
      <rPr>
        <sz val="16"/>
        <rFont val="Times New Roman"/>
        <charset val="134"/>
      </rPr>
      <t>3600</t>
    </r>
    <r>
      <rPr>
        <sz val="16"/>
        <rFont val="方正仿宋_GBK"/>
        <charset val="134"/>
      </rPr>
      <t>平方米。</t>
    </r>
  </si>
  <si>
    <r>
      <rPr>
        <sz val="16"/>
        <rFont val="方正仿宋_GBK"/>
        <charset val="134"/>
      </rPr>
      <t>通过收储农户房屋改造为民宿，将有效推进农文旅产业融合发展，带动龙盘村群众财产性收入</t>
    </r>
    <r>
      <rPr>
        <sz val="16"/>
        <rFont val="Times New Roman"/>
        <charset val="134"/>
      </rPr>
      <t>30</t>
    </r>
    <r>
      <rPr>
        <sz val="16"/>
        <rFont val="方正仿宋_GBK"/>
        <charset val="134"/>
      </rPr>
      <t>万元。</t>
    </r>
  </si>
  <si>
    <r>
      <rPr>
        <sz val="16"/>
        <rFont val="方正仿宋_GBK"/>
        <charset val="134"/>
      </rPr>
      <t>一、群众参与</t>
    </r>
    <r>
      <rPr>
        <sz val="16"/>
        <rFont val="Times New Roman"/>
        <charset val="134"/>
      </rPr>
      <t>:30</t>
    </r>
    <r>
      <rPr>
        <sz val="16"/>
        <rFont val="方正仿宋_GBK"/>
        <charset val="134"/>
      </rPr>
      <t>人参与前期项目确定会议、决议，</t>
    </r>
    <r>
      <rPr>
        <sz val="16"/>
        <rFont val="Times New Roman"/>
        <charset val="134"/>
      </rPr>
      <t>5</t>
    </r>
    <r>
      <rPr>
        <sz val="16"/>
        <rFont val="方正仿宋_GBK"/>
        <charset val="134"/>
      </rPr>
      <t>余人参与入库项目的选择，</t>
    </r>
    <r>
      <rPr>
        <sz val="16"/>
        <rFont val="Times New Roman"/>
        <charset val="134"/>
      </rPr>
      <t>2</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二、利益联结机制：通过老住户改造，将有效推进农文旅产业融合发展，带动龙盘村村</t>
    </r>
    <r>
      <rPr>
        <sz val="16"/>
        <rFont val="Times New Roman"/>
        <charset val="134"/>
      </rPr>
      <t>1100</t>
    </r>
    <r>
      <rPr>
        <sz val="16"/>
        <rFont val="方正仿宋_GBK"/>
        <charset val="134"/>
      </rPr>
      <t>余名群众财产性收入</t>
    </r>
    <r>
      <rPr>
        <sz val="16"/>
        <rFont val="Times New Roman"/>
        <charset val="134"/>
      </rPr>
      <t>30</t>
    </r>
    <r>
      <rPr>
        <sz val="16"/>
        <rFont val="方正仿宋_GBK"/>
        <charset val="134"/>
      </rPr>
      <t>万元。</t>
    </r>
  </si>
  <si>
    <t>完成龙盘村房屋收储及改造</t>
  </si>
  <si>
    <r>
      <rPr>
        <sz val="16"/>
        <rFont val="方正仿宋_GBK"/>
        <charset val="134"/>
      </rPr>
      <t>收储龙盘村民房并改造民房</t>
    </r>
    <r>
      <rPr>
        <sz val="16"/>
        <rFont val="Times New Roman"/>
        <charset val="134"/>
      </rPr>
      <t>3600</t>
    </r>
    <r>
      <rPr>
        <sz val="16"/>
        <rFont val="方正仿宋_GBK"/>
        <charset val="134"/>
      </rPr>
      <t>平方米</t>
    </r>
  </si>
  <si>
    <r>
      <rPr>
        <sz val="16"/>
        <rFont val="方正仿宋_GBK"/>
        <charset val="134"/>
      </rPr>
      <t>项目总投资</t>
    </r>
    <r>
      <rPr>
        <sz val="16"/>
        <rFont val="Times New Roman"/>
        <charset val="134"/>
      </rPr>
      <t>≤400</t>
    </r>
    <r>
      <rPr>
        <sz val="16"/>
        <rFont val="方正仿宋_GBK"/>
        <charset val="134"/>
      </rPr>
      <t>万</t>
    </r>
  </si>
  <si>
    <r>
      <rPr>
        <sz val="16"/>
        <rFont val="方正仿宋_GBK"/>
        <charset val="134"/>
      </rPr>
      <t>约</t>
    </r>
    <r>
      <rPr>
        <sz val="16"/>
        <rFont val="Times New Roman"/>
        <charset val="134"/>
      </rPr>
      <t>1100</t>
    </r>
    <r>
      <rPr>
        <sz val="16"/>
        <rFont val="方正仿宋_GBK"/>
        <charset val="134"/>
      </rPr>
      <t>余人</t>
    </r>
  </si>
  <si>
    <r>
      <rPr>
        <sz val="16"/>
        <rFont val="方正仿宋_GBK"/>
        <charset val="134"/>
      </rPr>
      <t>约</t>
    </r>
    <r>
      <rPr>
        <sz val="16"/>
        <rFont val="Times New Roman"/>
        <charset val="134"/>
      </rPr>
      <t>19</t>
    </r>
    <r>
      <rPr>
        <sz val="16"/>
        <rFont val="方正仿宋_GBK"/>
        <charset val="134"/>
      </rPr>
      <t>余人</t>
    </r>
  </si>
  <si>
    <r>
      <rPr>
        <sz val="16"/>
        <rFont val="方正仿宋_GBK"/>
        <charset val="134"/>
      </rPr>
      <t>城口县</t>
    </r>
    <r>
      <rPr>
        <sz val="16"/>
        <rFont val="Times New Roman"/>
        <charset val="134"/>
      </rPr>
      <t>2024</t>
    </r>
    <r>
      <rPr>
        <sz val="16"/>
        <rFont val="方正仿宋_GBK"/>
        <charset val="134"/>
      </rPr>
      <t>年帮扶车间补助项目</t>
    </r>
  </si>
  <si>
    <t>创业</t>
  </si>
  <si>
    <t>创业奖补</t>
  </si>
  <si>
    <t>对认定成功的扶贫车间按照政策文件给予一次性补助</t>
  </si>
  <si>
    <r>
      <rPr>
        <sz val="16"/>
        <rFont val="方正仿宋_GBK"/>
        <charset val="134"/>
      </rPr>
      <t>创建扶贫车间</t>
    </r>
    <r>
      <rPr>
        <sz val="16"/>
        <rFont val="Times New Roman"/>
        <charset val="134"/>
      </rPr>
      <t>≥1</t>
    </r>
    <r>
      <rPr>
        <sz val="16"/>
        <rFont val="方正仿宋_GBK"/>
        <charset val="134"/>
      </rPr>
      <t>个</t>
    </r>
  </si>
  <si>
    <r>
      <rPr>
        <sz val="16"/>
        <rFont val="方正仿宋_GBK"/>
        <charset val="134"/>
      </rPr>
      <t>新认定</t>
    </r>
    <r>
      <rPr>
        <sz val="16"/>
        <rFont val="Times New Roman"/>
        <charset val="134"/>
      </rPr>
      <t>1</t>
    </r>
    <r>
      <rPr>
        <sz val="16"/>
        <rFont val="方正仿宋_GBK"/>
        <charset val="134"/>
      </rPr>
      <t>个就业帮扶车间，至少吸纳</t>
    </r>
    <r>
      <rPr>
        <sz val="16"/>
        <rFont val="Times New Roman"/>
        <charset val="134"/>
      </rPr>
      <t>10</t>
    </r>
    <r>
      <rPr>
        <sz val="16"/>
        <rFont val="方正仿宋_GBK"/>
        <charset val="134"/>
      </rPr>
      <t>人以上农村群众就近就业</t>
    </r>
  </si>
  <si>
    <r>
      <rPr>
        <sz val="16"/>
        <rFont val="方正仿宋_GBK"/>
        <charset val="134"/>
      </rPr>
      <t>建立</t>
    </r>
    <r>
      <rPr>
        <sz val="16"/>
        <rFont val="Times New Roman"/>
        <charset val="134"/>
      </rPr>
      <t>1</t>
    </r>
    <r>
      <rPr>
        <sz val="16"/>
        <rFont val="方正仿宋_GBK"/>
        <charset val="134"/>
      </rPr>
      <t>个</t>
    </r>
  </si>
  <si>
    <r>
      <rPr>
        <sz val="16"/>
        <rFont val="方正仿宋_GBK"/>
        <charset val="134"/>
      </rPr>
      <t>吸纳</t>
    </r>
    <r>
      <rPr>
        <sz val="16"/>
        <rFont val="Times New Roman"/>
        <charset val="134"/>
      </rPr>
      <t>10</t>
    </r>
    <r>
      <rPr>
        <sz val="16"/>
        <rFont val="方正仿宋_GBK"/>
        <charset val="134"/>
      </rPr>
      <t>人以上农村群众就近就业</t>
    </r>
  </si>
  <si>
    <t>减少外出务工风险，解决就近就业问题</t>
  </si>
  <si>
    <t>增加脱贫人口收入</t>
  </si>
  <si>
    <r>
      <rPr>
        <sz val="16"/>
        <rFont val="方正仿宋_GBK"/>
        <charset val="134"/>
      </rPr>
      <t>城口县</t>
    </r>
    <r>
      <rPr>
        <sz val="16"/>
        <rFont val="Times New Roman"/>
        <charset val="134"/>
      </rPr>
      <t>2024</t>
    </r>
    <r>
      <rPr>
        <sz val="16"/>
        <rFont val="方正仿宋_GBK"/>
        <charset val="134"/>
      </rPr>
      <t>年脱贫人口医保参保资助项目</t>
    </r>
  </si>
  <si>
    <t>参加城乡居民基本医疗保险</t>
  </si>
  <si>
    <r>
      <rPr>
        <sz val="16"/>
        <rFont val="方正仿宋_GBK"/>
        <charset val="134"/>
      </rPr>
      <t>预计为</t>
    </r>
    <r>
      <rPr>
        <sz val="16"/>
        <rFont val="Times New Roman"/>
        <charset val="134"/>
      </rPr>
      <t>3.3</t>
    </r>
    <r>
      <rPr>
        <sz val="16"/>
        <rFont val="方正仿宋_GBK"/>
        <charset val="134"/>
      </rPr>
      <t>万人未纳入低收入人群的脱贫人口每人参保资助</t>
    </r>
    <r>
      <rPr>
        <sz val="16"/>
        <rFont val="Times New Roman"/>
        <charset val="134"/>
      </rPr>
      <t>50</t>
    </r>
    <r>
      <rPr>
        <sz val="16"/>
        <rFont val="方正仿宋_GBK"/>
        <charset val="134"/>
      </rPr>
      <t>元。</t>
    </r>
  </si>
  <si>
    <r>
      <rPr>
        <sz val="16"/>
        <rFont val="Times New Roman"/>
        <charset val="134"/>
      </rPr>
      <t>3.3</t>
    </r>
    <r>
      <rPr>
        <sz val="16"/>
        <rFont val="方正仿宋_GBK"/>
        <charset val="134"/>
      </rPr>
      <t>万人</t>
    </r>
  </si>
  <si>
    <r>
      <rPr>
        <sz val="16"/>
        <rFont val="方正仿宋_GBK"/>
        <charset val="134"/>
      </rPr>
      <t>参保及时率</t>
    </r>
    <r>
      <rPr>
        <sz val="16"/>
        <rFont val="Times New Roman"/>
        <charset val="134"/>
      </rPr>
      <t>100%</t>
    </r>
  </si>
  <si>
    <r>
      <rPr>
        <sz val="16"/>
        <rFont val="方正仿宋_GBK"/>
        <charset val="134"/>
      </rPr>
      <t>每人资助</t>
    </r>
    <r>
      <rPr>
        <sz val="16"/>
        <rFont val="Times New Roman"/>
        <charset val="134"/>
      </rPr>
      <t>50</t>
    </r>
    <r>
      <rPr>
        <sz val="16"/>
        <rFont val="方正仿宋_GBK"/>
        <charset val="134"/>
      </rPr>
      <t>元</t>
    </r>
  </si>
  <si>
    <r>
      <rPr>
        <sz val="16"/>
        <rFont val="方正仿宋_GBK"/>
        <charset val="134"/>
      </rPr>
      <t>减少支出</t>
    </r>
    <r>
      <rPr>
        <sz val="16"/>
        <rFont val="Times New Roman"/>
        <charset val="134"/>
      </rPr>
      <t>50</t>
    </r>
    <r>
      <rPr>
        <sz val="16"/>
        <rFont val="方正仿宋_GBK"/>
        <charset val="134"/>
      </rPr>
      <t>元</t>
    </r>
  </si>
  <si>
    <t>促进脱贫人口参保，享受基本医保。</t>
  </si>
  <si>
    <t>15223246773</t>
  </si>
  <si>
    <r>
      <rPr>
        <sz val="16"/>
        <rFont val="方正仿宋_GBK"/>
        <charset val="134"/>
      </rPr>
      <t>城口县</t>
    </r>
    <r>
      <rPr>
        <sz val="16"/>
        <rFont val="Times New Roman"/>
        <charset val="134"/>
      </rPr>
      <t>2024</t>
    </r>
    <r>
      <rPr>
        <sz val="16"/>
        <rFont val="方正仿宋_GBK"/>
        <charset val="134"/>
      </rPr>
      <t>年监测对象一事一议医疗救助</t>
    </r>
  </si>
  <si>
    <t>接受医疗救助</t>
  </si>
  <si>
    <t>对未消除风险监测对象因大病产生大额自付医疗费用，可能影响基本生活的，可采取一事一议，开展特殊救助。</t>
  </si>
  <si>
    <t>对未消除风险监测对象因大病产生大额自付医疗费用，经现有政策报销后，可能影响基本生活的，可采取一事一议，开展特殊救助。</t>
  </si>
  <si>
    <t>未消除风险监测对象</t>
  </si>
  <si>
    <r>
      <rPr>
        <sz val="16"/>
        <rFont val="方正仿宋_GBK"/>
        <charset val="134"/>
      </rPr>
      <t>救助准确率</t>
    </r>
    <r>
      <rPr>
        <sz val="16"/>
        <rFont val="Times New Roman"/>
        <charset val="134"/>
      </rPr>
      <t>100%</t>
    </r>
  </si>
  <si>
    <r>
      <rPr>
        <sz val="16"/>
        <rFont val="方正仿宋_GBK"/>
        <charset val="134"/>
      </rPr>
      <t>救助及时率</t>
    </r>
    <r>
      <rPr>
        <sz val="16"/>
        <rFont val="Times New Roman"/>
        <charset val="134"/>
      </rPr>
      <t>100%</t>
    </r>
  </si>
  <si>
    <r>
      <rPr>
        <sz val="16"/>
        <rFont val="方正仿宋_GBK"/>
        <charset val="134"/>
      </rPr>
      <t>经现有政策报销后，因大病个人自付医疗费用达到乡村振兴部门确定的监测范围</t>
    </r>
    <r>
      <rPr>
        <sz val="16"/>
        <rFont val="Times New Roman"/>
        <charset val="134"/>
      </rPr>
      <t>2</t>
    </r>
    <r>
      <rPr>
        <sz val="16"/>
        <rFont val="方正仿宋_GBK"/>
        <charset val="134"/>
      </rPr>
      <t>倍及以上的，可能影响基本生活的。</t>
    </r>
  </si>
  <si>
    <t>减少医疗支出</t>
  </si>
  <si>
    <t>对符合条件的申请救助对象，开展特殊救助。</t>
  </si>
  <si>
    <t>未消除风险监测对象因大病产生大额自付医疗费用，可能影响基本生活的</t>
  </si>
  <si>
    <r>
      <rPr>
        <sz val="16"/>
        <rFont val="方正仿宋_GBK"/>
        <charset val="134"/>
      </rPr>
      <t>城口县</t>
    </r>
    <r>
      <rPr>
        <sz val="16"/>
        <rFont val="Times New Roman"/>
        <charset val="134"/>
      </rPr>
      <t>2021</t>
    </r>
    <r>
      <rPr>
        <sz val="16"/>
        <rFont val="方正仿宋_GBK"/>
        <charset val="134"/>
      </rPr>
      <t>年</t>
    </r>
    <r>
      <rPr>
        <sz val="16"/>
        <rFont val="Times New Roman"/>
        <charset val="134"/>
      </rPr>
      <t>-2022</t>
    </r>
    <r>
      <rPr>
        <sz val="16"/>
        <rFont val="方正仿宋_GBK"/>
        <charset val="134"/>
      </rPr>
      <t>年</t>
    </r>
    <r>
      <rPr>
        <sz val="16"/>
        <rFont val="Times New Roman"/>
        <charset val="134"/>
      </rPr>
      <t>“</t>
    </r>
    <r>
      <rPr>
        <sz val="16"/>
        <rFont val="方正仿宋_GBK"/>
        <charset val="134"/>
      </rPr>
      <t>综合防贫保</t>
    </r>
    <r>
      <rPr>
        <sz val="16"/>
        <rFont val="Times New Roman"/>
        <charset val="134"/>
      </rPr>
      <t>”</t>
    </r>
    <r>
      <rPr>
        <sz val="16"/>
        <rFont val="方正仿宋_GBK"/>
        <charset val="134"/>
      </rPr>
      <t>风险调节金</t>
    </r>
  </si>
  <si>
    <r>
      <rPr>
        <sz val="16"/>
        <rFont val="Times New Roman"/>
        <charset val="134"/>
      </rPr>
      <t>2021</t>
    </r>
    <r>
      <rPr>
        <sz val="16"/>
        <rFont val="方正仿宋_GBK"/>
        <charset val="134"/>
      </rPr>
      <t>年</t>
    </r>
    <r>
      <rPr>
        <sz val="16"/>
        <rFont val="Times New Roman"/>
        <charset val="134"/>
      </rPr>
      <t>-2022</t>
    </r>
    <r>
      <rPr>
        <sz val="16"/>
        <rFont val="方正仿宋_GBK"/>
        <charset val="134"/>
      </rPr>
      <t>年</t>
    </r>
    <r>
      <rPr>
        <sz val="16"/>
        <rFont val="Times New Roman"/>
        <charset val="134"/>
      </rPr>
      <t>“</t>
    </r>
    <r>
      <rPr>
        <sz val="16"/>
        <rFont val="方正仿宋_GBK"/>
        <charset val="134"/>
      </rPr>
      <t>综合防贫保</t>
    </r>
    <r>
      <rPr>
        <sz val="16"/>
        <rFont val="Times New Roman"/>
        <charset val="134"/>
      </rPr>
      <t>”</t>
    </r>
    <r>
      <rPr>
        <sz val="16"/>
        <rFont val="方正仿宋_GBK"/>
        <charset val="134"/>
      </rPr>
      <t>风险调节。</t>
    </r>
  </si>
  <si>
    <r>
      <rPr>
        <sz val="16"/>
        <rFont val="方正仿宋_GBK"/>
        <charset val="134"/>
      </rPr>
      <t>对</t>
    </r>
    <r>
      <rPr>
        <sz val="16"/>
        <rFont val="Times New Roman"/>
        <charset val="134"/>
      </rPr>
      <t>2021</t>
    </r>
    <r>
      <rPr>
        <sz val="16"/>
        <rFont val="方正仿宋_GBK"/>
        <charset val="134"/>
      </rPr>
      <t>年</t>
    </r>
    <r>
      <rPr>
        <sz val="16"/>
        <rFont val="Times New Roman"/>
        <charset val="134"/>
      </rPr>
      <t>-2022</t>
    </r>
    <r>
      <rPr>
        <sz val="16"/>
        <rFont val="方正仿宋_GBK"/>
        <charset val="134"/>
      </rPr>
      <t>年</t>
    </r>
    <r>
      <rPr>
        <sz val="16"/>
        <rFont val="Times New Roman"/>
        <charset val="134"/>
      </rPr>
      <t>“</t>
    </r>
    <r>
      <rPr>
        <sz val="16"/>
        <rFont val="方正仿宋_GBK"/>
        <charset val="134"/>
      </rPr>
      <t>综合防贫保</t>
    </r>
    <r>
      <rPr>
        <sz val="16"/>
        <rFont val="Times New Roman"/>
        <charset val="134"/>
      </rPr>
      <t>”</t>
    </r>
    <r>
      <rPr>
        <sz val="16"/>
        <rFont val="方正仿宋_GBK"/>
        <charset val="134"/>
      </rPr>
      <t>理赔进行风险调节。</t>
    </r>
  </si>
  <si>
    <r>
      <rPr>
        <sz val="16"/>
        <rFont val="Times New Roman"/>
        <charset val="134"/>
      </rPr>
      <t>2021</t>
    </r>
    <r>
      <rPr>
        <sz val="16"/>
        <rFont val="方正仿宋_GBK"/>
        <charset val="134"/>
      </rPr>
      <t>年</t>
    </r>
    <r>
      <rPr>
        <sz val="16"/>
        <rFont val="Times New Roman"/>
        <charset val="134"/>
      </rPr>
      <t>-2022</t>
    </r>
    <r>
      <rPr>
        <sz val="16"/>
        <rFont val="方正仿宋_GBK"/>
        <charset val="134"/>
      </rPr>
      <t>年</t>
    </r>
    <r>
      <rPr>
        <sz val="16"/>
        <rFont val="Times New Roman"/>
        <charset val="134"/>
      </rPr>
      <t>“</t>
    </r>
    <r>
      <rPr>
        <sz val="16"/>
        <rFont val="方正仿宋_GBK"/>
        <charset val="134"/>
      </rPr>
      <t>综合防贫保</t>
    </r>
    <r>
      <rPr>
        <sz val="16"/>
        <rFont val="Times New Roman"/>
        <charset val="134"/>
      </rPr>
      <t>”</t>
    </r>
    <r>
      <rPr>
        <sz val="16"/>
        <rFont val="方正仿宋_GBK"/>
        <charset val="134"/>
      </rPr>
      <t>理赔</t>
    </r>
  </si>
  <si>
    <t>赔付率</t>
  </si>
  <si>
    <t>一年半</t>
  </si>
  <si>
    <t>赔付金额</t>
  </si>
  <si>
    <t>保险理赔</t>
  </si>
  <si>
    <t>对符合理赔的人口进行了理赔。</t>
  </si>
  <si>
    <r>
      <rPr>
        <sz val="16"/>
        <rFont val="方正仿宋_GBK"/>
        <charset val="134"/>
      </rPr>
      <t>城口县</t>
    </r>
    <r>
      <rPr>
        <sz val="16"/>
        <rFont val="Times New Roman"/>
        <charset val="134"/>
      </rPr>
      <t>2024</t>
    </r>
    <r>
      <rPr>
        <sz val="16"/>
        <rFont val="方正仿宋_GBK"/>
        <charset val="134"/>
      </rPr>
      <t>年坪坝镇光明村</t>
    </r>
    <r>
      <rPr>
        <sz val="16"/>
        <rFont val="Times New Roman"/>
        <charset val="134"/>
      </rPr>
      <t>5</t>
    </r>
    <r>
      <rPr>
        <sz val="16"/>
        <rFont val="方正仿宋_GBK"/>
        <charset val="134"/>
      </rPr>
      <t>组索桥维修项目</t>
    </r>
  </si>
  <si>
    <r>
      <rPr>
        <sz val="16"/>
        <rFont val="方正仿宋_GBK"/>
        <charset val="134"/>
      </rPr>
      <t>维修坪坝镇光明村</t>
    </r>
    <r>
      <rPr>
        <sz val="16"/>
        <rFont val="Times New Roman"/>
        <charset val="134"/>
      </rPr>
      <t>5</t>
    </r>
    <r>
      <rPr>
        <sz val="16"/>
        <rFont val="方正仿宋_GBK"/>
        <charset val="134"/>
      </rPr>
      <t>组索桥（长约</t>
    </r>
    <r>
      <rPr>
        <sz val="16"/>
        <rFont val="Times New Roman"/>
        <charset val="134"/>
      </rPr>
      <t>75</t>
    </r>
    <r>
      <rPr>
        <sz val="16"/>
        <rFont val="方正仿宋_GBK"/>
        <charset val="134"/>
      </rPr>
      <t>米，宽约</t>
    </r>
    <r>
      <rPr>
        <sz val="16"/>
        <rFont val="Times New Roman"/>
        <charset val="134"/>
      </rPr>
      <t>2.4</t>
    </r>
    <r>
      <rPr>
        <sz val="16"/>
        <rFont val="方正仿宋_GBK"/>
        <charset val="134"/>
      </rPr>
      <t>米）。</t>
    </r>
  </si>
  <si>
    <t>坪坝镇光明村</t>
  </si>
  <si>
    <r>
      <rPr>
        <sz val="16"/>
        <rFont val="方正仿宋_GBK"/>
        <charset val="134"/>
      </rPr>
      <t>项目实施可解决坪坝镇光明村、瓦房村等</t>
    </r>
    <r>
      <rPr>
        <sz val="16"/>
        <rFont val="Times New Roman"/>
        <charset val="134"/>
      </rPr>
      <t>200</t>
    </r>
    <r>
      <rPr>
        <sz val="16"/>
        <rFont val="方正仿宋_GBK"/>
        <charset val="134"/>
      </rPr>
      <t>余人（其中脱贫人口和监测对象</t>
    </r>
    <r>
      <rPr>
        <sz val="16"/>
        <rFont val="Times New Roman"/>
        <charset val="134"/>
      </rPr>
      <t>30</t>
    </r>
    <r>
      <rPr>
        <sz val="16"/>
        <rFont val="方正仿宋_GBK"/>
        <charset val="134"/>
      </rPr>
      <t>余人）出行难的问题，项目实施可带动</t>
    </r>
    <r>
      <rPr>
        <sz val="16"/>
        <rFont val="Times New Roman"/>
        <charset val="134"/>
      </rPr>
      <t>10</t>
    </r>
    <r>
      <rPr>
        <sz val="16"/>
        <rFont val="方正仿宋_GBK"/>
        <charset val="134"/>
      </rPr>
      <t>人以上务工增收，改善群众生产生活出行条件。</t>
    </r>
  </si>
  <si>
    <r>
      <rPr>
        <sz val="16"/>
        <rFont val="方正仿宋_GBK"/>
        <charset val="134"/>
      </rPr>
      <t>一、群众参与</t>
    </r>
    <r>
      <rPr>
        <sz val="16"/>
        <rFont val="Times New Roman"/>
        <charset val="134"/>
      </rPr>
      <t>:10</t>
    </r>
    <r>
      <rPr>
        <sz val="16"/>
        <rFont val="方正仿宋_GBK"/>
        <charset val="134"/>
      </rPr>
      <t>人参与前期项目确定会议、决议，</t>
    </r>
    <r>
      <rPr>
        <sz val="16"/>
        <rFont val="Times New Roman"/>
        <charset val="134"/>
      </rPr>
      <t>20</t>
    </r>
    <r>
      <rPr>
        <sz val="16"/>
        <rFont val="方正仿宋_GBK"/>
        <charset val="134"/>
      </rPr>
      <t>余人参与入库项目的选择，</t>
    </r>
    <r>
      <rPr>
        <sz val="16"/>
        <rFont val="Times New Roman"/>
        <charset val="134"/>
      </rPr>
      <t>3</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二、利益联结机制：项目实施可带动</t>
    </r>
    <r>
      <rPr>
        <sz val="16"/>
        <rFont val="Times New Roman"/>
        <charset val="134"/>
      </rPr>
      <t>10</t>
    </r>
    <r>
      <rPr>
        <sz val="16"/>
        <rFont val="方正仿宋_GBK"/>
        <charset val="134"/>
      </rPr>
      <t>人以上务工增收，</t>
    </r>
    <r>
      <rPr>
        <sz val="16"/>
        <rFont val="Times New Roman"/>
        <charset val="134"/>
      </rPr>
      <t>150</t>
    </r>
    <r>
      <rPr>
        <sz val="16"/>
        <rFont val="方正仿宋_GBK"/>
        <charset val="134"/>
      </rPr>
      <t>元</t>
    </r>
    <r>
      <rPr>
        <sz val="16"/>
        <rFont val="Times New Roman"/>
        <charset val="134"/>
      </rPr>
      <t>/</t>
    </r>
    <r>
      <rPr>
        <sz val="16"/>
        <rFont val="方正仿宋_GBK"/>
        <charset val="134"/>
      </rPr>
      <t>人</t>
    </r>
    <r>
      <rPr>
        <sz val="16"/>
        <rFont val="Times New Roman"/>
        <charset val="134"/>
      </rPr>
      <t>·</t>
    </r>
    <r>
      <rPr>
        <sz val="16"/>
        <rFont val="方正仿宋_GBK"/>
        <charset val="134"/>
      </rPr>
      <t>天。</t>
    </r>
  </si>
  <si>
    <r>
      <rPr>
        <sz val="16"/>
        <rFont val="方正仿宋_GBK"/>
        <charset val="134"/>
      </rPr>
      <t>完成坪坝镇光明村</t>
    </r>
    <r>
      <rPr>
        <sz val="16"/>
        <rFont val="Times New Roman"/>
        <charset val="134"/>
      </rPr>
      <t>5</t>
    </r>
    <r>
      <rPr>
        <sz val="16"/>
        <rFont val="方正仿宋_GBK"/>
        <charset val="134"/>
      </rPr>
      <t>组索桥（长约</t>
    </r>
    <r>
      <rPr>
        <sz val="16"/>
        <rFont val="Times New Roman"/>
        <charset val="134"/>
      </rPr>
      <t>80</t>
    </r>
    <r>
      <rPr>
        <sz val="16"/>
        <rFont val="方正仿宋_GBK"/>
        <charset val="134"/>
      </rPr>
      <t>米，宽约</t>
    </r>
    <r>
      <rPr>
        <sz val="16"/>
        <rFont val="Times New Roman"/>
        <charset val="134"/>
      </rPr>
      <t>2.4</t>
    </r>
    <r>
      <rPr>
        <sz val="16"/>
        <rFont val="方正仿宋_GBK"/>
        <charset val="134"/>
      </rPr>
      <t>米）维修。</t>
    </r>
  </si>
  <si>
    <r>
      <rPr>
        <sz val="16"/>
        <rFont val="方正仿宋_GBK"/>
        <charset val="134"/>
      </rPr>
      <t>索桥（长约</t>
    </r>
    <r>
      <rPr>
        <sz val="16"/>
        <rFont val="Times New Roman"/>
        <charset val="134"/>
      </rPr>
      <t>80</t>
    </r>
    <r>
      <rPr>
        <sz val="16"/>
        <rFont val="方正仿宋_GBK"/>
        <charset val="134"/>
      </rPr>
      <t>米，宽约</t>
    </r>
    <r>
      <rPr>
        <sz val="16"/>
        <rFont val="Times New Roman"/>
        <charset val="134"/>
      </rPr>
      <t>2.4</t>
    </r>
    <r>
      <rPr>
        <sz val="16"/>
        <rFont val="方正仿宋_GBK"/>
        <charset val="134"/>
      </rPr>
      <t>米）维修。</t>
    </r>
  </si>
  <si>
    <r>
      <rPr>
        <sz val="16"/>
        <rFont val="方正仿宋_GBK"/>
        <charset val="134"/>
      </rPr>
      <t>项目建成后可实现财政投资</t>
    </r>
    <r>
      <rPr>
        <sz val="16"/>
        <rFont val="Times New Roman"/>
        <charset val="134"/>
      </rPr>
      <t>20</t>
    </r>
    <r>
      <rPr>
        <sz val="16"/>
        <rFont val="方正仿宋_GBK"/>
        <charset val="134"/>
      </rPr>
      <t>万元，解决</t>
    </r>
    <r>
      <rPr>
        <sz val="16"/>
        <rFont val="Times New Roman"/>
        <charset val="134"/>
      </rPr>
      <t>200</t>
    </r>
    <r>
      <rPr>
        <sz val="16"/>
        <rFont val="方正仿宋_GBK"/>
        <charset val="134"/>
      </rPr>
      <t>余人出行问题。</t>
    </r>
  </si>
  <si>
    <r>
      <rPr>
        <sz val="16"/>
        <rFont val="方正仿宋_GBK"/>
        <charset val="134"/>
      </rPr>
      <t>城口县</t>
    </r>
    <r>
      <rPr>
        <sz val="16"/>
        <rFont val="Times New Roman"/>
        <charset val="134"/>
      </rPr>
      <t>2024</t>
    </r>
    <r>
      <rPr>
        <sz val="16"/>
        <rFont val="方正仿宋_GBK"/>
        <charset val="134"/>
      </rPr>
      <t>年坪坝镇瓦房村、前进村集中供水管道铺设项目</t>
    </r>
  </si>
  <si>
    <r>
      <rPr>
        <sz val="16"/>
        <rFont val="方正仿宋_GBK"/>
        <charset val="134"/>
      </rPr>
      <t>瓦房村至前进村铺设饮水管道</t>
    </r>
    <r>
      <rPr>
        <sz val="16"/>
        <rFont val="Times New Roman"/>
        <charset val="134"/>
      </rPr>
      <t>2.2km</t>
    </r>
    <r>
      <rPr>
        <sz val="16"/>
        <rFont val="方正仿宋_GBK"/>
        <charset val="134"/>
      </rPr>
      <t>及附属设施安装。</t>
    </r>
  </si>
  <si>
    <t>坪坝镇瓦房村、前进村</t>
  </si>
  <si>
    <r>
      <rPr>
        <sz val="16"/>
        <rFont val="方正仿宋_GBK"/>
        <charset val="134"/>
      </rPr>
      <t>项目实施可改善瓦房村、前进村</t>
    </r>
    <r>
      <rPr>
        <sz val="16"/>
        <rFont val="Times New Roman"/>
        <charset val="134"/>
      </rPr>
      <t>1300</t>
    </r>
    <r>
      <rPr>
        <sz val="16"/>
        <rFont val="方正仿宋_GBK"/>
        <charset val="134"/>
      </rPr>
      <t>余人（其中脱贫人口和监测对象</t>
    </r>
    <r>
      <rPr>
        <sz val="16"/>
        <rFont val="Times New Roman"/>
        <charset val="134"/>
      </rPr>
      <t>25</t>
    </r>
    <r>
      <rPr>
        <sz val="16"/>
        <rFont val="方正仿宋_GBK"/>
        <charset val="134"/>
      </rPr>
      <t>人）饮水问题。</t>
    </r>
  </si>
  <si>
    <r>
      <rPr>
        <sz val="16"/>
        <rFont val="方正仿宋_GBK"/>
        <charset val="134"/>
      </rPr>
      <t>铺设饮水管道</t>
    </r>
    <r>
      <rPr>
        <sz val="16"/>
        <rFont val="Times New Roman"/>
        <charset val="134"/>
      </rPr>
      <t>2.2km</t>
    </r>
    <r>
      <rPr>
        <sz val="16"/>
        <rFont val="方正仿宋_GBK"/>
        <charset val="134"/>
      </rPr>
      <t>及附属设施安装。</t>
    </r>
  </si>
  <si>
    <r>
      <rPr>
        <sz val="16"/>
        <rFont val="方正仿宋_GBK"/>
        <charset val="134"/>
      </rPr>
      <t>主管道单价</t>
    </r>
    <r>
      <rPr>
        <sz val="16"/>
        <rFont val="Times New Roman"/>
        <charset val="134"/>
      </rPr>
      <t>≤40</t>
    </r>
    <r>
      <rPr>
        <sz val="16"/>
        <rFont val="方正仿宋_GBK"/>
        <charset val="134"/>
      </rPr>
      <t>元</t>
    </r>
    <r>
      <rPr>
        <sz val="16"/>
        <rFont val="Times New Roman"/>
        <charset val="134"/>
      </rPr>
      <t>/</t>
    </r>
    <r>
      <rPr>
        <sz val="16"/>
        <rFont val="方正仿宋_GBK"/>
        <charset val="134"/>
      </rPr>
      <t>米；路面开挖安装恢复</t>
    </r>
    <r>
      <rPr>
        <sz val="16"/>
        <rFont val="Times New Roman"/>
        <charset val="134"/>
      </rPr>
      <t>≤25</t>
    </r>
    <r>
      <rPr>
        <sz val="16"/>
        <rFont val="方正仿宋_GBK"/>
        <charset val="134"/>
      </rPr>
      <t>元</t>
    </r>
    <r>
      <rPr>
        <sz val="16"/>
        <rFont val="Times New Roman"/>
        <charset val="134"/>
      </rPr>
      <t>/</t>
    </r>
    <r>
      <rPr>
        <sz val="16"/>
        <rFont val="方正仿宋_GBK"/>
        <charset val="134"/>
      </rPr>
      <t>米。</t>
    </r>
  </si>
  <si>
    <r>
      <rPr>
        <sz val="16"/>
        <rFont val="方正仿宋_GBK"/>
        <charset val="134"/>
      </rPr>
      <t>实现财政投资</t>
    </r>
    <r>
      <rPr>
        <sz val="16"/>
        <rFont val="Times New Roman"/>
        <charset val="134"/>
      </rPr>
      <t>15</t>
    </r>
    <r>
      <rPr>
        <sz val="16"/>
        <rFont val="方正仿宋_GBK"/>
        <charset val="134"/>
      </rPr>
      <t>万元。</t>
    </r>
  </si>
  <si>
    <r>
      <rPr>
        <sz val="16"/>
        <rFont val="方正仿宋_GBK"/>
        <charset val="134"/>
      </rPr>
      <t>瓦房村、前进村</t>
    </r>
    <r>
      <rPr>
        <sz val="16"/>
        <rFont val="Times New Roman"/>
        <charset val="134"/>
      </rPr>
      <t>1300</t>
    </r>
    <r>
      <rPr>
        <sz val="16"/>
        <rFont val="方正仿宋_GBK"/>
        <charset val="134"/>
      </rPr>
      <t>余人受益</t>
    </r>
  </si>
  <si>
    <r>
      <rPr>
        <sz val="16"/>
        <rFont val="方正仿宋_GBK"/>
        <charset val="134"/>
      </rPr>
      <t>城口县</t>
    </r>
    <r>
      <rPr>
        <sz val="16"/>
        <rFont val="Times New Roman"/>
        <charset val="134"/>
      </rPr>
      <t>2024</t>
    </r>
    <r>
      <rPr>
        <sz val="16"/>
        <rFont val="方正仿宋_GBK"/>
        <charset val="134"/>
      </rPr>
      <t>年农村生活污水处理设施维修项目</t>
    </r>
  </si>
  <si>
    <r>
      <rPr>
        <sz val="16"/>
        <rFont val="方正仿宋_GBK"/>
        <charset val="134"/>
      </rPr>
      <t>维修污水管道总长度</t>
    </r>
    <r>
      <rPr>
        <sz val="16"/>
        <rFont val="Times New Roman"/>
        <charset val="134"/>
      </rPr>
      <t>2150m,24</t>
    </r>
    <r>
      <rPr>
        <sz val="16"/>
        <rFont val="方正仿宋_GBK"/>
        <charset val="134"/>
      </rPr>
      <t>个污水处理站点维修。</t>
    </r>
  </si>
  <si>
    <t>维修</t>
  </si>
  <si>
    <t>施礼村、熊竹村、香坪村、兴华村、五里村、左岸村、兴隆村、太平社区、桃园社区、穴沱村、茶林村、金寨村、云燕村、四合村、白台村、李坪村、罗江村、国丰村、余坪村、硝水坝村、竹园村等。</t>
  </si>
  <si>
    <t>通过该项目的有效实施，村级污水治理难题得到有效化解，农村生活环境卫生得到显著提升，人民群众满意度、幸福感得到有效提升。</t>
  </si>
  <si>
    <r>
      <rPr>
        <sz val="16"/>
        <rFont val="方正仿宋_GBK"/>
        <charset val="134"/>
      </rPr>
      <t>通过项目改善农村生活污水处理设施运行能力，提高污水处理质量，服务</t>
    </r>
    <r>
      <rPr>
        <sz val="16"/>
        <rFont val="Times New Roman"/>
        <charset val="134"/>
      </rPr>
      <t>9700</t>
    </r>
    <r>
      <rPr>
        <sz val="16"/>
        <rFont val="方正仿宋_GBK"/>
        <charset val="134"/>
      </rPr>
      <t>多人。</t>
    </r>
  </si>
  <si>
    <t>解决农村生活污水处理设施运行问题。</t>
  </si>
  <si>
    <r>
      <rPr>
        <sz val="16"/>
        <rFont val="方正仿宋_GBK"/>
        <charset val="134"/>
      </rPr>
      <t>收益人口</t>
    </r>
    <r>
      <rPr>
        <sz val="16"/>
        <rFont val="Times New Roman"/>
        <charset val="134"/>
      </rPr>
      <t>9700</t>
    </r>
    <r>
      <rPr>
        <sz val="16"/>
        <rFont val="方正仿宋_GBK"/>
        <charset val="134"/>
      </rPr>
      <t>人以上。</t>
    </r>
  </si>
  <si>
    <t>县生态环境局</t>
  </si>
  <si>
    <t>李明伟</t>
  </si>
  <si>
    <r>
      <rPr>
        <sz val="16"/>
        <rFont val="方正仿宋_GBK"/>
        <charset val="134"/>
      </rPr>
      <t>城口县咸宜镇</t>
    </r>
    <r>
      <rPr>
        <sz val="16"/>
        <rFont val="Times New Roman"/>
        <charset val="134"/>
      </rPr>
      <t>2024</t>
    </r>
    <r>
      <rPr>
        <sz val="16"/>
        <rFont val="方正仿宋_GBK"/>
        <charset val="134"/>
      </rPr>
      <t>年咸宜村</t>
    </r>
    <r>
      <rPr>
        <sz val="16"/>
        <rFont val="Times New Roman"/>
        <charset val="134"/>
      </rPr>
      <t>4</t>
    </r>
    <r>
      <rPr>
        <sz val="16"/>
        <rFont val="方正仿宋_GBK"/>
        <charset val="134"/>
      </rPr>
      <t>社居民聚居点生态宜居提升以工代赈项目</t>
    </r>
  </si>
  <si>
    <r>
      <rPr>
        <sz val="16"/>
        <rFont val="方正仿宋_GBK"/>
        <charset val="134"/>
      </rPr>
      <t>对咸宜村</t>
    </r>
    <r>
      <rPr>
        <sz val="16"/>
        <rFont val="Times New Roman"/>
        <charset val="134"/>
      </rPr>
      <t>4</t>
    </r>
    <r>
      <rPr>
        <sz val="16"/>
        <rFont val="方正仿宋_GBK"/>
        <charset val="134"/>
      </rPr>
      <t>社居民聚居点群众进行人居环境整治约</t>
    </r>
    <r>
      <rPr>
        <sz val="16"/>
        <rFont val="Times New Roman"/>
        <charset val="134"/>
      </rPr>
      <t>45</t>
    </r>
    <r>
      <rPr>
        <sz val="16"/>
        <rFont val="方正仿宋_GBK"/>
        <charset val="134"/>
      </rPr>
      <t>户，包括院坝治理约</t>
    </r>
    <r>
      <rPr>
        <sz val="16"/>
        <rFont val="Times New Roman"/>
        <charset val="134"/>
      </rPr>
      <t>500</t>
    </r>
    <r>
      <rPr>
        <sz val="16"/>
        <rFont val="方正仿宋_GBK"/>
        <charset val="134"/>
      </rPr>
      <t>㎡，改建排水沟约</t>
    </r>
    <r>
      <rPr>
        <sz val="16"/>
        <rFont val="Times New Roman"/>
        <charset val="134"/>
      </rPr>
      <t>280m</t>
    </r>
    <r>
      <rPr>
        <sz val="16"/>
        <rFont val="方正仿宋_GBK"/>
        <charset val="134"/>
      </rPr>
      <t>，田地及菜园规整约</t>
    </r>
    <r>
      <rPr>
        <sz val="16"/>
        <rFont val="Times New Roman"/>
        <charset val="134"/>
      </rPr>
      <t>500</t>
    </r>
    <r>
      <rPr>
        <sz val="16"/>
        <rFont val="方正仿宋_GBK"/>
        <charset val="134"/>
      </rPr>
      <t>㎡，房前屋后环境卫生整治等建设内容。</t>
    </r>
  </si>
  <si>
    <t>咸宜镇咸宜村</t>
  </si>
  <si>
    <r>
      <rPr>
        <sz val="16"/>
        <rFont val="方正仿宋_GBK"/>
        <charset val="134"/>
      </rPr>
      <t>该项目的建设能改善周边群众</t>
    </r>
    <r>
      <rPr>
        <sz val="16"/>
        <rFont val="Times New Roman"/>
        <charset val="134"/>
      </rPr>
      <t>40</t>
    </r>
    <r>
      <rPr>
        <sz val="16"/>
        <rFont val="方正仿宋_GBK"/>
        <charset val="134"/>
      </rPr>
      <t>余户</t>
    </r>
    <r>
      <rPr>
        <sz val="16"/>
        <rFont val="Times New Roman"/>
        <charset val="134"/>
      </rPr>
      <t>160</t>
    </r>
    <r>
      <rPr>
        <sz val="16"/>
        <rFont val="方正仿宋_GBK"/>
        <charset val="134"/>
      </rPr>
      <t>余人，其中脱贫户</t>
    </r>
    <r>
      <rPr>
        <sz val="16"/>
        <rFont val="Times New Roman"/>
        <charset val="134"/>
      </rPr>
      <t>10</t>
    </r>
    <r>
      <rPr>
        <sz val="16"/>
        <rFont val="方正仿宋_GBK"/>
        <charset val="134"/>
      </rPr>
      <t>余户</t>
    </r>
    <r>
      <rPr>
        <sz val="16"/>
        <rFont val="Times New Roman"/>
        <charset val="134"/>
      </rPr>
      <t>40</t>
    </r>
    <r>
      <rPr>
        <sz val="16"/>
        <rFont val="方正仿宋_GBK"/>
        <charset val="134"/>
      </rPr>
      <t>余人的人居环境，</t>
    </r>
  </si>
  <si>
    <r>
      <rPr>
        <sz val="16"/>
        <rFont val="Times New Roman"/>
        <charset val="134"/>
      </rPr>
      <t>1.</t>
    </r>
    <r>
      <rPr>
        <sz val="16"/>
        <rFont val="方正仿宋_GBK"/>
        <charset val="134"/>
      </rPr>
      <t>群众参与：</t>
    </r>
    <r>
      <rPr>
        <sz val="16"/>
        <rFont val="Times New Roman"/>
        <charset val="134"/>
      </rPr>
      <t>20</t>
    </r>
    <r>
      <rPr>
        <sz val="16"/>
        <rFont val="方正仿宋_GBK"/>
        <charset val="134"/>
      </rPr>
      <t>人以上参与项目的选择、实施、监督和管理；</t>
    </r>
    <r>
      <rPr>
        <sz val="16"/>
        <rFont val="Times New Roman"/>
        <charset val="134"/>
      </rPr>
      <t xml:space="preserve">
2.</t>
    </r>
    <r>
      <rPr>
        <sz val="16"/>
        <rFont val="方正仿宋_GBK"/>
        <charset val="134"/>
      </rPr>
      <t>利益联结机制：带动</t>
    </r>
    <r>
      <rPr>
        <sz val="16"/>
        <rFont val="Times New Roman"/>
        <charset val="134"/>
      </rPr>
      <t>10</t>
    </r>
    <r>
      <rPr>
        <sz val="16"/>
        <rFont val="方正仿宋_GBK"/>
        <charset val="134"/>
      </rPr>
      <t>户脱贫户户均增收</t>
    </r>
    <r>
      <rPr>
        <sz val="16"/>
        <rFont val="Times New Roman"/>
        <charset val="134"/>
      </rPr>
      <t>1000</t>
    </r>
    <r>
      <rPr>
        <sz val="16"/>
        <rFont val="方正仿宋_GBK"/>
        <charset val="134"/>
      </rPr>
      <t>元以上。</t>
    </r>
  </si>
  <si>
    <r>
      <rPr>
        <sz val="16"/>
        <rFont val="方正仿宋_GBK"/>
        <charset val="134"/>
      </rPr>
      <t>控制成本在</t>
    </r>
    <r>
      <rPr>
        <sz val="16"/>
        <rFont val="Times New Roman"/>
        <charset val="134"/>
      </rPr>
      <t>400</t>
    </r>
    <r>
      <rPr>
        <sz val="16"/>
        <rFont val="方正仿宋_GBK"/>
        <charset val="134"/>
      </rPr>
      <t>万以内</t>
    </r>
  </si>
  <si>
    <r>
      <rPr>
        <sz val="16"/>
        <rFont val="方正仿宋_GBK"/>
        <charset val="134"/>
      </rPr>
      <t>带动</t>
    </r>
    <r>
      <rPr>
        <sz val="16"/>
        <rFont val="Times New Roman"/>
        <charset val="134"/>
      </rPr>
      <t>10</t>
    </r>
    <r>
      <rPr>
        <sz val="16"/>
        <rFont val="方正仿宋_GBK"/>
        <charset val="134"/>
      </rPr>
      <t>户脱贫户户均增收</t>
    </r>
    <r>
      <rPr>
        <sz val="16"/>
        <rFont val="Times New Roman"/>
        <charset val="134"/>
      </rPr>
      <t>1000</t>
    </r>
    <r>
      <rPr>
        <sz val="16"/>
        <rFont val="方正仿宋_GBK"/>
        <charset val="134"/>
      </rPr>
      <t>元以上。</t>
    </r>
  </si>
  <si>
    <r>
      <rPr>
        <sz val="16"/>
        <rFont val="Times New Roman"/>
        <charset val="134"/>
      </rPr>
      <t>40</t>
    </r>
    <r>
      <rPr>
        <sz val="16"/>
        <rFont val="方正仿宋_GBK"/>
        <charset val="134"/>
      </rPr>
      <t>余户</t>
    </r>
    <r>
      <rPr>
        <sz val="16"/>
        <rFont val="Times New Roman"/>
        <charset val="134"/>
      </rPr>
      <t>160</t>
    </r>
    <r>
      <rPr>
        <sz val="16"/>
        <rFont val="方正仿宋_GBK"/>
        <charset val="134"/>
      </rPr>
      <t>余人，其中脱贫户</t>
    </r>
    <r>
      <rPr>
        <sz val="16"/>
        <rFont val="Times New Roman"/>
        <charset val="134"/>
      </rPr>
      <t>10</t>
    </r>
    <r>
      <rPr>
        <sz val="16"/>
        <rFont val="方正仿宋_GBK"/>
        <charset val="134"/>
      </rPr>
      <t>余户</t>
    </r>
    <r>
      <rPr>
        <sz val="16"/>
        <rFont val="Times New Roman"/>
        <charset val="134"/>
      </rPr>
      <t>40</t>
    </r>
    <r>
      <rPr>
        <sz val="16"/>
        <rFont val="方正仿宋_GBK"/>
        <charset val="134"/>
      </rPr>
      <t>余人</t>
    </r>
  </si>
  <si>
    <t>县发展改革委</t>
  </si>
  <si>
    <r>
      <rPr>
        <sz val="16"/>
        <rFont val="方正仿宋_GBK"/>
        <charset val="134"/>
      </rPr>
      <t>城口县龙田乡</t>
    </r>
    <r>
      <rPr>
        <sz val="16"/>
        <rFont val="Times New Roman"/>
        <charset val="134"/>
      </rPr>
      <t>2024</t>
    </r>
    <r>
      <rPr>
        <sz val="16"/>
        <rFont val="方正仿宋_GBK"/>
        <charset val="134"/>
      </rPr>
      <t>年中安村六组人居环境整治以工代赈项目</t>
    </r>
  </si>
  <si>
    <r>
      <rPr>
        <sz val="16"/>
        <rFont val="方正仿宋_GBK"/>
        <charset val="134"/>
      </rPr>
      <t>整治公路边沟约</t>
    </r>
    <r>
      <rPr>
        <sz val="16"/>
        <rFont val="Times New Roman"/>
        <charset val="134"/>
      </rPr>
      <t>1.8km</t>
    </r>
    <r>
      <rPr>
        <sz val="16"/>
        <rFont val="方正仿宋_GBK"/>
        <charset val="134"/>
      </rPr>
      <t>、硬化边沟修建排水沟约</t>
    </r>
    <r>
      <rPr>
        <sz val="16"/>
        <rFont val="Times New Roman"/>
        <charset val="134"/>
      </rPr>
      <t>550m</t>
    </r>
    <r>
      <rPr>
        <sz val="16"/>
        <rFont val="方正仿宋_GBK"/>
        <charset val="134"/>
      </rPr>
      <t>、修建沿河挡土墙约</t>
    </r>
    <r>
      <rPr>
        <sz val="16"/>
        <rFont val="Times New Roman"/>
        <charset val="134"/>
      </rPr>
      <t>750m³</t>
    </r>
    <r>
      <rPr>
        <sz val="16"/>
        <rFont val="方正仿宋_GBK"/>
        <charset val="134"/>
      </rPr>
      <t>并安装安全护栏约</t>
    </r>
    <r>
      <rPr>
        <sz val="16"/>
        <rFont val="Times New Roman"/>
        <charset val="134"/>
      </rPr>
      <t>150m</t>
    </r>
    <r>
      <rPr>
        <sz val="16"/>
        <rFont val="方正仿宋_GBK"/>
        <charset val="134"/>
      </rPr>
      <t>、人居环境整治约</t>
    </r>
    <r>
      <rPr>
        <sz val="16"/>
        <rFont val="Times New Roman"/>
        <charset val="134"/>
      </rPr>
      <t>43</t>
    </r>
    <r>
      <rPr>
        <sz val="16"/>
        <rFont val="方正仿宋_GBK"/>
        <charset val="134"/>
      </rPr>
      <t>户、产业灌溉设备约</t>
    </r>
    <r>
      <rPr>
        <sz val="16"/>
        <rFont val="Times New Roman"/>
        <charset val="134"/>
      </rPr>
      <t>3500m</t>
    </r>
    <r>
      <rPr>
        <sz val="16"/>
        <rFont val="方正仿宋_GBK"/>
        <charset val="134"/>
      </rPr>
      <t>、产业路硬化约</t>
    </r>
    <r>
      <rPr>
        <sz val="16"/>
        <rFont val="Times New Roman"/>
        <charset val="134"/>
      </rPr>
      <t>860m</t>
    </r>
    <r>
      <rPr>
        <sz val="16"/>
        <rFont val="方正仿宋_GBK"/>
        <charset val="134"/>
      </rPr>
      <t>。具体建设内容以设计为准</t>
    </r>
  </si>
  <si>
    <t>龙田乡中安村</t>
  </si>
  <si>
    <r>
      <rPr>
        <sz val="16"/>
        <rFont val="方正仿宋_GBK"/>
        <charset val="134"/>
      </rPr>
      <t>通过项目实施，增加群众务工收入，产业路的问题，提高群众生产生活水平，提升群众的幸福感、获得感，受益农户</t>
    </r>
    <r>
      <rPr>
        <sz val="16"/>
        <rFont val="Times New Roman"/>
        <charset val="134"/>
      </rPr>
      <t>43</t>
    </r>
    <r>
      <rPr>
        <sz val="16"/>
        <rFont val="方正仿宋_GBK"/>
        <charset val="134"/>
      </rPr>
      <t>余人，其中脱贫户和监测对象</t>
    </r>
    <r>
      <rPr>
        <sz val="16"/>
        <rFont val="Times New Roman"/>
        <charset val="134"/>
      </rPr>
      <t>10</t>
    </r>
    <r>
      <rPr>
        <sz val="16"/>
        <rFont val="方正仿宋_GBK"/>
        <charset val="134"/>
      </rPr>
      <t>余人。</t>
    </r>
  </si>
  <si>
    <r>
      <rPr>
        <sz val="16"/>
        <rFont val="方正仿宋_GBK"/>
        <charset val="134"/>
      </rPr>
      <t>一、群众参与</t>
    </r>
    <r>
      <rPr>
        <sz val="16"/>
        <rFont val="Times New Roman"/>
        <charset val="134"/>
      </rPr>
      <t>:10</t>
    </r>
    <r>
      <rPr>
        <sz val="16"/>
        <rFont val="方正仿宋_GBK"/>
        <charset val="134"/>
      </rPr>
      <t>余人参与前期项目确定会议、决议，</t>
    </r>
    <r>
      <rPr>
        <sz val="16"/>
        <rFont val="Times New Roman"/>
        <charset val="134"/>
      </rPr>
      <t>5</t>
    </r>
    <r>
      <rPr>
        <sz val="16"/>
        <rFont val="方正仿宋_GBK"/>
        <charset val="134"/>
      </rPr>
      <t>人参与入库项目的选择，</t>
    </r>
    <r>
      <rPr>
        <sz val="16"/>
        <rFont val="Times New Roman"/>
        <charset val="134"/>
      </rPr>
      <t>3</t>
    </r>
    <r>
      <rPr>
        <sz val="16"/>
        <rFont val="方正仿宋_GBK"/>
        <charset val="134"/>
      </rPr>
      <t>人参与项目实施过程中施工质量和资金使用的监督等。</t>
    </r>
  </si>
  <si>
    <r>
      <rPr>
        <sz val="16"/>
        <rFont val="方正仿宋_GBK"/>
        <charset val="134"/>
      </rPr>
      <t>人居环境整治约</t>
    </r>
    <r>
      <rPr>
        <sz val="16"/>
        <rFont val="Times New Roman"/>
        <charset val="134"/>
      </rPr>
      <t>43</t>
    </r>
    <r>
      <rPr>
        <sz val="16"/>
        <rFont val="方正仿宋_GBK"/>
        <charset val="134"/>
      </rPr>
      <t>户，提高群众满意度</t>
    </r>
  </si>
  <si>
    <r>
      <rPr>
        <sz val="16"/>
        <rFont val="方正仿宋_GBK"/>
        <charset val="134"/>
      </rPr>
      <t>整治公路边沟约</t>
    </r>
    <r>
      <rPr>
        <sz val="16"/>
        <rFont val="Times New Roman"/>
        <charset val="134"/>
      </rPr>
      <t>1.8km</t>
    </r>
    <r>
      <rPr>
        <sz val="16"/>
        <rFont val="方正仿宋_GBK"/>
        <charset val="134"/>
      </rPr>
      <t>、硬化边沟修建排水沟约</t>
    </r>
    <r>
      <rPr>
        <sz val="16"/>
        <rFont val="Times New Roman"/>
        <charset val="134"/>
      </rPr>
      <t>550m</t>
    </r>
    <r>
      <rPr>
        <sz val="16"/>
        <rFont val="方正仿宋_GBK"/>
        <charset val="134"/>
      </rPr>
      <t>、修建沿河挡土墙约</t>
    </r>
    <r>
      <rPr>
        <sz val="16"/>
        <rFont val="Times New Roman"/>
        <charset val="134"/>
      </rPr>
      <t>750m³</t>
    </r>
    <r>
      <rPr>
        <sz val="16"/>
        <rFont val="方正仿宋_GBK"/>
        <charset val="134"/>
      </rPr>
      <t>等</t>
    </r>
  </si>
  <si>
    <r>
      <rPr>
        <sz val="16"/>
        <rFont val="方正仿宋_GBK"/>
        <charset val="134"/>
      </rPr>
      <t>带动约</t>
    </r>
    <r>
      <rPr>
        <sz val="16"/>
        <rFont val="Times New Roman"/>
        <charset val="134"/>
      </rPr>
      <t>80</t>
    </r>
    <r>
      <rPr>
        <sz val="16"/>
        <rFont val="方正仿宋_GBK"/>
        <charset val="134"/>
      </rPr>
      <t>人务工增加农户务工收入</t>
    </r>
  </si>
  <si>
    <r>
      <rPr>
        <sz val="16"/>
        <rFont val="方正仿宋_GBK"/>
        <charset val="134"/>
      </rPr>
      <t>带动约</t>
    </r>
    <r>
      <rPr>
        <sz val="16"/>
        <rFont val="Times New Roman"/>
        <charset val="134"/>
      </rPr>
      <t>80</t>
    </r>
    <r>
      <rPr>
        <sz val="16"/>
        <rFont val="方正仿宋_GBK"/>
        <charset val="134"/>
      </rPr>
      <t>人务工</t>
    </r>
  </si>
  <si>
    <t>发改委</t>
  </si>
  <si>
    <r>
      <rPr>
        <sz val="16"/>
        <rFont val="方正仿宋_GBK"/>
        <charset val="134"/>
      </rPr>
      <t>城口县龙田乡</t>
    </r>
    <r>
      <rPr>
        <sz val="16"/>
        <rFont val="Times New Roman"/>
        <charset val="134"/>
      </rPr>
      <t>2024</t>
    </r>
    <r>
      <rPr>
        <sz val="16"/>
        <rFont val="方正仿宋_GBK"/>
        <charset val="134"/>
      </rPr>
      <t>年中安村土地整治及配套设施建设以工代赈项目</t>
    </r>
  </si>
  <si>
    <r>
      <rPr>
        <sz val="16"/>
        <rFont val="方正仿宋_GBK"/>
        <charset val="134"/>
      </rPr>
      <t>农田整治约</t>
    </r>
    <r>
      <rPr>
        <sz val="16"/>
        <rFont val="Times New Roman"/>
        <charset val="134"/>
      </rPr>
      <t>250</t>
    </r>
    <r>
      <rPr>
        <sz val="16"/>
        <rFont val="方正仿宋_GBK"/>
        <charset val="134"/>
      </rPr>
      <t>亩、七彩油菜花约</t>
    </r>
    <r>
      <rPr>
        <sz val="16"/>
        <rFont val="Times New Roman"/>
        <charset val="134"/>
      </rPr>
      <t>200</t>
    </r>
    <r>
      <rPr>
        <sz val="16"/>
        <rFont val="方正仿宋_GBK"/>
        <charset val="134"/>
      </rPr>
      <t>亩、五彩农田约</t>
    </r>
    <r>
      <rPr>
        <sz val="16"/>
        <rFont val="Times New Roman"/>
        <charset val="134"/>
      </rPr>
      <t>200</t>
    </r>
    <r>
      <rPr>
        <sz val="16"/>
        <rFont val="方正仿宋_GBK"/>
        <charset val="134"/>
      </rPr>
      <t>亩、田间步道约</t>
    </r>
    <r>
      <rPr>
        <sz val="16"/>
        <rFont val="Times New Roman"/>
        <charset val="134"/>
      </rPr>
      <t>5000m</t>
    </r>
    <r>
      <rPr>
        <sz val="16"/>
        <rFont val="方正仿宋_GBK"/>
        <charset val="134"/>
      </rPr>
      <t>、田园驿站约</t>
    </r>
    <r>
      <rPr>
        <sz val="16"/>
        <rFont val="Times New Roman"/>
        <charset val="134"/>
      </rPr>
      <t>150</t>
    </r>
    <r>
      <rPr>
        <sz val="16"/>
        <rFont val="方正仿宋_GBK"/>
        <charset val="134"/>
      </rPr>
      <t>㎡、农趣探索园约</t>
    </r>
    <r>
      <rPr>
        <sz val="16"/>
        <rFont val="Times New Roman"/>
        <charset val="134"/>
      </rPr>
      <t>3000</t>
    </r>
    <r>
      <rPr>
        <sz val="16"/>
        <rFont val="方正仿宋_GBK"/>
        <charset val="134"/>
      </rPr>
      <t>㎡。具体建设内容以设计为准</t>
    </r>
  </si>
  <si>
    <r>
      <rPr>
        <sz val="16"/>
        <rFont val="方正仿宋_GBK"/>
        <charset val="134"/>
      </rPr>
      <t>通过项目实施，扩展本乡产业发展类型，打造本乡特色；充实全县蔬菜有效供给，引导本地能人、种菜能手发展绿色有机蔬菜种植；可带动</t>
    </r>
    <r>
      <rPr>
        <sz val="16"/>
        <rFont val="Times New Roman"/>
        <charset val="134"/>
      </rPr>
      <t>20</t>
    </r>
    <r>
      <rPr>
        <sz val="16"/>
        <rFont val="方正仿宋_GBK"/>
        <charset val="134"/>
      </rPr>
      <t>余户群众发展有机蔬菜，可实现年户均增收</t>
    </r>
    <r>
      <rPr>
        <sz val="16"/>
        <rFont val="Times New Roman"/>
        <charset val="134"/>
      </rPr>
      <t>1000</t>
    </r>
    <r>
      <rPr>
        <sz val="16"/>
        <rFont val="方正仿宋_GBK"/>
        <charset val="134"/>
      </rPr>
      <t>元。</t>
    </r>
  </si>
  <si>
    <t>提高群众满意度</t>
  </si>
  <si>
    <r>
      <rPr>
        <sz val="16"/>
        <rFont val="方正仿宋_GBK"/>
        <charset val="134"/>
      </rPr>
      <t>农田整治约</t>
    </r>
    <r>
      <rPr>
        <sz val="16"/>
        <rFont val="Times New Roman"/>
        <charset val="134"/>
      </rPr>
      <t>250</t>
    </r>
    <r>
      <rPr>
        <sz val="16"/>
        <rFont val="方正仿宋_GBK"/>
        <charset val="134"/>
      </rPr>
      <t>亩、七彩油菜花约</t>
    </r>
    <r>
      <rPr>
        <sz val="16"/>
        <rFont val="Times New Roman"/>
        <charset val="134"/>
      </rPr>
      <t>200</t>
    </r>
    <r>
      <rPr>
        <sz val="16"/>
        <rFont val="方正仿宋_GBK"/>
        <charset val="134"/>
      </rPr>
      <t>亩、五彩农田约</t>
    </r>
    <r>
      <rPr>
        <sz val="16"/>
        <rFont val="Times New Roman"/>
        <charset val="134"/>
      </rPr>
      <t>200</t>
    </r>
    <r>
      <rPr>
        <sz val="16"/>
        <rFont val="方正仿宋_GBK"/>
        <charset val="134"/>
      </rPr>
      <t>亩、田间步道约</t>
    </r>
    <r>
      <rPr>
        <sz val="16"/>
        <rFont val="Times New Roman"/>
        <charset val="134"/>
      </rPr>
      <t>5000m</t>
    </r>
    <r>
      <rPr>
        <sz val="16"/>
        <rFont val="方正仿宋_GBK"/>
        <charset val="134"/>
      </rPr>
      <t>等</t>
    </r>
  </si>
  <si>
    <r>
      <rPr>
        <sz val="16"/>
        <rFont val="方正仿宋_GBK"/>
        <charset val="134"/>
      </rPr>
      <t>带动约</t>
    </r>
    <r>
      <rPr>
        <sz val="16"/>
        <rFont val="Times New Roman"/>
        <charset val="134"/>
      </rPr>
      <t>60</t>
    </r>
    <r>
      <rPr>
        <sz val="16"/>
        <rFont val="方正仿宋_GBK"/>
        <charset val="134"/>
      </rPr>
      <t>人务工增加农户务工收入</t>
    </r>
  </si>
  <si>
    <r>
      <rPr>
        <sz val="16"/>
        <rFont val="方正仿宋_GBK"/>
        <charset val="134"/>
      </rPr>
      <t>带动约</t>
    </r>
    <r>
      <rPr>
        <sz val="16"/>
        <rFont val="Times New Roman"/>
        <charset val="134"/>
      </rPr>
      <t>60</t>
    </r>
    <r>
      <rPr>
        <sz val="16"/>
        <rFont val="方正仿宋_GBK"/>
        <charset val="134"/>
      </rPr>
      <t>人务工</t>
    </r>
  </si>
  <si>
    <r>
      <rPr>
        <sz val="16"/>
        <rFont val="方正仿宋_GBK"/>
        <charset val="134"/>
      </rPr>
      <t>城口县</t>
    </r>
    <r>
      <rPr>
        <sz val="16"/>
        <rFont val="Times New Roman"/>
        <charset val="134"/>
      </rPr>
      <t>2024</t>
    </r>
    <r>
      <rPr>
        <sz val="16"/>
        <rFont val="方正仿宋_GBK"/>
        <charset val="134"/>
      </rPr>
      <t>年庙坝镇积分兑现制度改补为奖项目</t>
    </r>
  </si>
  <si>
    <r>
      <rPr>
        <sz val="16"/>
        <rFont val="Times New Roman"/>
        <charset val="134"/>
      </rPr>
      <t>11</t>
    </r>
    <r>
      <rPr>
        <sz val="16"/>
        <rFont val="方正仿宋_GBK"/>
        <charset val="134"/>
      </rPr>
      <t>个村（社区），每村</t>
    </r>
    <r>
      <rPr>
        <sz val="16"/>
        <rFont val="Times New Roman"/>
        <charset val="134"/>
      </rPr>
      <t>1</t>
    </r>
    <r>
      <rPr>
        <sz val="16"/>
        <rFont val="方正仿宋_GBK"/>
        <charset val="134"/>
      </rPr>
      <t>万元，引导群众通过示范学习、文明养成、三业发展、志愿服务参与积分，激发群众积极参与村社公益事业积极性，增强村民凝聚力。</t>
    </r>
  </si>
  <si>
    <r>
      <rPr>
        <sz val="16"/>
        <rFont val="方正仿宋_GBK"/>
        <charset val="134"/>
      </rPr>
      <t>庙坝镇</t>
    </r>
    <r>
      <rPr>
        <sz val="16"/>
        <rFont val="Times New Roman"/>
        <charset val="134"/>
      </rPr>
      <t>11</t>
    </r>
    <r>
      <rPr>
        <sz val="16"/>
        <rFont val="方正仿宋_GBK"/>
        <charset val="134"/>
      </rPr>
      <t>个村（社区）</t>
    </r>
  </si>
  <si>
    <r>
      <rPr>
        <sz val="16"/>
        <rFont val="方正仿宋_GBK"/>
        <charset val="134"/>
      </rPr>
      <t>通过</t>
    </r>
    <r>
      <rPr>
        <sz val="16"/>
        <rFont val="Times New Roman"/>
        <charset val="134"/>
      </rPr>
      <t>“</t>
    </r>
    <r>
      <rPr>
        <sz val="16"/>
        <rFont val="方正仿宋_GBK"/>
        <charset val="134"/>
      </rPr>
      <t>以奖代补</t>
    </r>
    <r>
      <rPr>
        <sz val="16"/>
        <rFont val="Times New Roman"/>
        <charset val="134"/>
      </rPr>
      <t>”</t>
    </r>
    <r>
      <rPr>
        <sz val="16"/>
        <rFont val="方正仿宋_GBK"/>
        <charset val="134"/>
      </rPr>
      <t>形式激发群众积极致富，养成自力更生的良好生活习惯。以新时代文明实践</t>
    </r>
    <r>
      <rPr>
        <sz val="16"/>
        <rFont val="Times New Roman"/>
        <charset val="134"/>
      </rPr>
      <t>“</t>
    </r>
    <r>
      <rPr>
        <sz val="16"/>
        <rFont val="方正仿宋_GBK"/>
        <charset val="134"/>
      </rPr>
      <t>积分超市</t>
    </r>
    <r>
      <rPr>
        <sz val="16"/>
        <rFont val="Times New Roman"/>
        <charset val="134"/>
      </rPr>
      <t>”</t>
    </r>
    <r>
      <rPr>
        <sz val="16"/>
        <rFont val="方正仿宋_GBK"/>
        <charset val="134"/>
      </rPr>
      <t>为载体，激发群众参与美丽乡村建设的积极性，为推进乡风文明、促进乡村振兴提供精神动力。</t>
    </r>
  </si>
  <si>
    <r>
      <rPr>
        <sz val="16"/>
        <rFont val="方正仿宋_GBK"/>
        <charset val="134"/>
      </rPr>
      <t>通过</t>
    </r>
    <r>
      <rPr>
        <sz val="16"/>
        <rFont val="Times New Roman"/>
        <charset val="134"/>
      </rPr>
      <t>“</t>
    </r>
    <r>
      <rPr>
        <sz val="16"/>
        <rFont val="方正仿宋_GBK"/>
        <charset val="134"/>
      </rPr>
      <t>改补为奖</t>
    </r>
    <r>
      <rPr>
        <sz val="16"/>
        <rFont val="Times New Roman"/>
        <charset val="134"/>
      </rPr>
      <t>”</t>
    </r>
    <r>
      <rPr>
        <sz val="16"/>
        <rFont val="方正仿宋_GBK"/>
        <charset val="134"/>
      </rPr>
      <t>形式，激发辖区群众参与环境卫生整治、集体公益等活动，遵纪守法、遵守公序良俗等内容，起到宣传、教育、引导、凝聚群众的作用。</t>
    </r>
  </si>
  <si>
    <r>
      <rPr>
        <sz val="16"/>
        <rFont val="方正仿宋_GBK"/>
        <charset val="134"/>
      </rPr>
      <t>继续推进</t>
    </r>
    <r>
      <rPr>
        <sz val="16"/>
        <rFont val="Times New Roman"/>
        <charset val="134"/>
      </rPr>
      <t>11</t>
    </r>
    <r>
      <rPr>
        <sz val="16"/>
        <rFont val="方正仿宋_GBK"/>
        <charset val="134"/>
      </rPr>
      <t>个村社区积分超市建设，促进群众思想进步，积极参与村级社会事务。</t>
    </r>
  </si>
  <si>
    <r>
      <rPr>
        <sz val="16"/>
        <rFont val="Times New Roman"/>
        <charset val="134"/>
      </rPr>
      <t>1</t>
    </r>
    <r>
      <rPr>
        <sz val="16"/>
        <rFont val="方正仿宋_GBK"/>
        <charset val="134"/>
      </rPr>
      <t>万元</t>
    </r>
    <r>
      <rPr>
        <sz val="16"/>
        <rFont val="Times New Roman"/>
        <charset val="134"/>
      </rPr>
      <t>/</t>
    </r>
    <r>
      <rPr>
        <sz val="16"/>
        <rFont val="方正仿宋_GBK"/>
        <charset val="134"/>
      </rPr>
      <t>村</t>
    </r>
  </si>
  <si>
    <r>
      <rPr>
        <sz val="16"/>
        <rFont val="方正仿宋_GBK"/>
        <charset val="134"/>
      </rPr>
      <t>减少群众生产生活成本支出共</t>
    </r>
    <r>
      <rPr>
        <sz val="16"/>
        <rFont val="Times New Roman"/>
        <charset val="134"/>
      </rPr>
      <t>22</t>
    </r>
    <r>
      <rPr>
        <sz val="16"/>
        <rFont val="方正仿宋_GBK"/>
        <charset val="134"/>
      </rPr>
      <t>万元</t>
    </r>
  </si>
  <si>
    <r>
      <rPr>
        <sz val="16"/>
        <rFont val="方正仿宋_GBK"/>
        <charset val="134"/>
      </rPr>
      <t>受益总人口</t>
    </r>
    <r>
      <rPr>
        <sz val="16"/>
        <rFont val="Times New Roman"/>
        <charset val="134"/>
      </rPr>
      <t>1.4</t>
    </r>
    <r>
      <rPr>
        <sz val="16"/>
        <rFont val="方正仿宋_GBK"/>
        <charset val="134"/>
      </rPr>
      <t>万人，其中脱贫人口和监测对象人口约</t>
    </r>
    <r>
      <rPr>
        <sz val="16"/>
        <rFont val="Times New Roman"/>
        <charset val="134"/>
      </rPr>
      <t>648</t>
    </r>
    <r>
      <rPr>
        <sz val="16"/>
        <rFont val="方正仿宋_GBK"/>
        <charset val="134"/>
      </rPr>
      <t>人。</t>
    </r>
  </si>
  <si>
    <r>
      <rPr>
        <sz val="16"/>
        <rFont val="方正仿宋_GBK"/>
        <charset val="134"/>
      </rPr>
      <t>受益总人口</t>
    </r>
    <r>
      <rPr>
        <sz val="16"/>
        <rFont val="Times New Roman"/>
        <charset val="134"/>
      </rPr>
      <t>14000</t>
    </r>
    <r>
      <rPr>
        <sz val="16"/>
        <rFont val="方正仿宋_GBK"/>
        <charset val="134"/>
      </rPr>
      <t>余人</t>
    </r>
  </si>
  <si>
    <r>
      <rPr>
        <sz val="16"/>
        <rFont val="方正仿宋_GBK"/>
        <charset val="134"/>
      </rPr>
      <t>脱贫人口和监测对象人口约</t>
    </r>
    <r>
      <rPr>
        <sz val="16"/>
        <rFont val="Times New Roman"/>
        <charset val="134"/>
      </rPr>
      <t>648</t>
    </r>
    <r>
      <rPr>
        <sz val="16"/>
        <rFont val="方正仿宋_GBK"/>
        <charset val="134"/>
      </rPr>
      <t>人</t>
    </r>
  </si>
  <si>
    <t>田道兴</t>
  </si>
  <si>
    <r>
      <rPr>
        <sz val="16"/>
        <rFont val="方正仿宋_GBK"/>
        <charset val="1"/>
      </rPr>
      <t>城口县</t>
    </r>
    <r>
      <rPr>
        <sz val="16"/>
        <rFont val="Times New Roman"/>
        <charset val="1"/>
      </rPr>
      <t>2023</t>
    </r>
    <r>
      <rPr>
        <sz val="16"/>
        <rFont val="方正仿宋_GBK"/>
        <charset val="1"/>
      </rPr>
      <t>年厚坪乡庙坪村石斛基地配套产业桥建设项目</t>
    </r>
  </si>
  <si>
    <r>
      <rPr>
        <sz val="16"/>
        <rFont val="方正仿宋_GBK"/>
        <charset val="1"/>
      </rPr>
      <t>建设长</t>
    </r>
    <r>
      <rPr>
        <sz val="16"/>
        <rFont val="Times New Roman"/>
        <charset val="1"/>
      </rPr>
      <t>30</t>
    </r>
    <r>
      <rPr>
        <sz val="16"/>
        <rFont val="方正仿宋_GBK"/>
        <charset val="1"/>
      </rPr>
      <t>米，宽</t>
    </r>
    <r>
      <rPr>
        <sz val="16"/>
        <rFont val="Times New Roman"/>
        <charset val="1"/>
      </rPr>
      <t>6.5</t>
    </r>
    <r>
      <rPr>
        <sz val="16"/>
        <rFont val="方正仿宋_GBK"/>
        <charset val="1"/>
      </rPr>
      <t>米过河桥一座。（二期完成桥面、人行道及引导等配套设施建设）</t>
    </r>
  </si>
  <si>
    <t>庙坪村四社</t>
  </si>
  <si>
    <r>
      <rPr>
        <sz val="16"/>
        <rFont val="方正仿宋_GBK"/>
        <charset val="1"/>
      </rPr>
      <t>项目实施可解决厚坪乡庙坪村石斛基地交通制约产业发展受限的问题，石斛基地可扩容</t>
    </r>
    <r>
      <rPr>
        <sz val="16"/>
        <rFont val="Times New Roman"/>
        <charset val="1"/>
      </rPr>
      <t>2000</t>
    </r>
    <r>
      <rPr>
        <sz val="16"/>
        <rFont val="方正仿宋_GBK"/>
        <charset val="1"/>
      </rPr>
      <t>平方米大棚。可解决沿线群众</t>
    </r>
    <r>
      <rPr>
        <sz val="16"/>
        <rFont val="Times New Roman"/>
        <charset val="1"/>
      </rPr>
      <t>58</t>
    </r>
    <r>
      <rPr>
        <sz val="16"/>
        <rFont val="方正仿宋_GBK"/>
        <charset val="1"/>
      </rPr>
      <t>户</t>
    </r>
    <r>
      <rPr>
        <sz val="16"/>
        <rFont val="Times New Roman"/>
        <charset val="1"/>
      </rPr>
      <t>256</t>
    </r>
    <r>
      <rPr>
        <sz val="16"/>
        <rFont val="方正仿宋_GBK"/>
        <charset val="1"/>
      </rPr>
      <t>人（其中脱贫人口</t>
    </r>
    <r>
      <rPr>
        <sz val="16"/>
        <rFont val="Times New Roman"/>
        <charset val="1"/>
      </rPr>
      <t>13</t>
    </r>
    <r>
      <rPr>
        <sz val="16"/>
        <rFont val="方正仿宋_GBK"/>
        <charset val="1"/>
      </rPr>
      <t>户</t>
    </r>
    <r>
      <rPr>
        <sz val="16"/>
        <rFont val="Times New Roman"/>
        <charset val="1"/>
      </rPr>
      <t>52</t>
    </r>
    <r>
      <rPr>
        <sz val="16"/>
        <rFont val="方正仿宋_GBK"/>
        <charset val="1"/>
      </rPr>
      <t>人）出行难问题，和产业运输等问题，同时产业提升后能带动更多农户就近务工，增加收入。</t>
    </r>
  </si>
  <si>
    <r>
      <rPr>
        <sz val="16"/>
        <rFont val="Times New Roman"/>
        <charset val="1"/>
      </rPr>
      <t>14</t>
    </r>
    <r>
      <rPr>
        <sz val="16"/>
        <rFont val="方正仿宋_GBK"/>
        <charset val="1"/>
      </rPr>
      <t>名群众代表参与项目前期决议，</t>
    </r>
    <r>
      <rPr>
        <sz val="16"/>
        <rFont val="Times New Roman"/>
        <charset val="1"/>
      </rPr>
      <t>4</t>
    </r>
    <r>
      <rPr>
        <sz val="16"/>
        <rFont val="方正仿宋_GBK"/>
        <charset val="1"/>
      </rPr>
      <t>人参与项目实施过程中的监督，可解决石斛基地运输和沿线群众</t>
    </r>
    <r>
      <rPr>
        <sz val="16"/>
        <rFont val="Times New Roman"/>
        <charset val="1"/>
      </rPr>
      <t>58</t>
    </r>
    <r>
      <rPr>
        <sz val="16"/>
        <rFont val="方正仿宋_GBK"/>
        <charset val="1"/>
      </rPr>
      <t>户</t>
    </r>
    <r>
      <rPr>
        <sz val="16"/>
        <rFont val="Times New Roman"/>
        <charset val="1"/>
      </rPr>
      <t>256</t>
    </r>
    <r>
      <rPr>
        <sz val="16"/>
        <rFont val="方正仿宋_GBK"/>
        <charset val="1"/>
      </rPr>
      <t>人（其中脱贫人口</t>
    </r>
    <r>
      <rPr>
        <sz val="16"/>
        <rFont val="Times New Roman"/>
        <charset val="1"/>
      </rPr>
      <t>13</t>
    </r>
    <r>
      <rPr>
        <sz val="16"/>
        <rFont val="方正仿宋_GBK"/>
        <charset val="1"/>
      </rPr>
      <t>户</t>
    </r>
    <r>
      <rPr>
        <sz val="16"/>
        <rFont val="Times New Roman"/>
        <charset val="1"/>
      </rPr>
      <t>52</t>
    </r>
    <r>
      <rPr>
        <sz val="16"/>
        <rFont val="方正仿宋_GBK"/>
        <charset val="1"/>
      </rPr>
      <t>人）出行难问题</t>
    </r>
  </si>
  <si>
    <r>
      <rPr>
        <sz val="16"/>
        <rFont val="方正仿宋_GBK"/>
        <charset val="1"/>
      </rPr>
      <t>新建长</t>
    </r>
    <r>
      <rPr>
        <sz val="16"/>
        <rFont val="Times New Roman"/>
        <charset val="1"/>
      </rPr>
      <t>40</t>
    </r>
    <r>
      <rPr>
        <sz val="16"/>
        <rFont val="方正仿宋_GBK"/>
        <charset val="1"/>
      </rPr>
      <t>米，宽</t>
    </r>
    <r>
      <rPr>
        <sz val="16"/>
        <rFont val="Times New Roman"/>
        <charset val="1"/>
      </rPr>
      <t>7.5</t>
    </r>
    <r>
      <rPr>
        <sz val="16"/>
        <rFont val="方正仿宋_GBK"/>
        <charset val="1"/>
      </rPr>
      <t>米的车行桥一座</t>
    </r>
  </si>
  <si>
    <r>
      <rPr>
        <sz val="16"/>
        <rFont val="方正仿宋_GBK"/>
        <charset val="1"/>
      </rPr>
      <t>长</t>
    </r>
    <r>
      <rPr>
        <sz val="16"/>
        <rFont val="Times New Roman"/>
        <charset val="1"/>
      </rPr>
      <t>40</t>
    </r>
    <r>
      <rPr>
        <sz val="16"/>
        <rFont val="方正仿宋_GBK"/>
        <charset val="1"/>
      </rPr>
      <t>米，宽</t>
    </r>
    <r>
      <rPr>
        <sz val="16"/>
        <rFont val="Times New Roman"/>
        <charset val="1"/>
      </rPr>
      <t>7.5</t>
    </r>
    <r>
      <rPr>
        <sz val="16"/>
        <rFont val="方正仿宋_GBK"/>
        <charset val="1"/>
      </rPr>
      <t>米的车行桥一座</t>
    </r>
  </si>
  <si>
    <r>
      <rPr>
        <sz val="16"/>
        <rFont val="方正仿宋_GBK"/>
        <charset val="1"/>
      </rPr>
      <t>项目竣工验收合格率</t>
    </r>
    <r>
      <rPr>
        <sz val="16"/>
        <rFont val="Times New Roman"/>
        <charset val="1"/>
      </rPr>
      <t>100%</t>
    </r>
    <r>
      <rPr>
        <sz val="16"/>
        <rFont val="方正仿宋_GBK"/>
        <charset val="1"/>
      </rPr>
      <t>。</t>
    </r>
  </si>
  <si>
    <r>
      <rPr>
        <sz val="16"/>
        <rFont val="方正仿宋_GBK"/>
        <charset val="1"/>
      </rPr>
      <t>项目完工及时率</t>
    </r>
    <r>
      <rPr>
        <sz val="16"/>
        <rFont val="Times New Roman"/>
        <charset val="1"/>
      </rPr>
      <t>100%</t>
    </r>
  </si>
  <si>
    <r>
      <rPr>
        <sz val="16"/>
        <rFont val="Times New Roman"/>
        <charset val="1"/>
      </rPr>
      <t>60</t>
    </r>
    <r>
      <rPr>
        <sz val="16"/>
        <rFont val="方正仿宋_GBK"/>
        <charset val="1"/>
      </rPr>
      <t>万元</t>
    </r>
    <r>
      <rPr>
        <sz val="16"/>
        <rFont val="Times New Roman"/>
        <charset val="1"/>
      </rPr>
      <t>/</t>
    </r>
    <r>
      <rPr>
        <sz val="16"/>
        <rFont val="方正仿宋_GBK"/>
        <charset val="1"/>
      </rPr>
      <t>米</t>
    </r>
  </si>
  <si>
    <r>
      <rPr>
        <sz val="16"/>
        <rFont val="方正仿宋_GBK"/>
        <charset val="1"/>
      </rPr>
      <t>带动脱贫户增收</t>
    </r>
    <r>
      <rPr>
        <sz val="16"/>
        <rFont val="Times New Roman"/>
        <charset val="1"/>
      </rPr>
      <t>2000</t>
    </r>
    <r>
      <rPr>
        <sz val="16"/>
        <rFont val="方正仿宋_GBK"/>
        <charset val="1"/>
      </rPr>
      <t>元</t>
    </r>
  </si>
  <si>
    <r>
      <rPr>
        <sz val="16"/>
        <rFont val="方正仿宋_GBK"/>
        <charset val="1"/>
      </rPr>
      <t>受益人</t>
    </r>
    <r>
      <rPr>
        <sz val="16"/>
        <rFont val="Times New Roman"/>
        <charset val="1"/>
      </rPr>
      <t>58</t>
    </r>
    <r>
      <rPr>
        <sz val="16"/>
        <rFont val="方正仿宋_GBK"/>
        <charset val="1"/>
      </rPr>
      <t>户</t>
    </r>
    <r>
      <rPr>
        <sz val="16"/>
        <rFont val="Times New Roman"/>
        <charset val="1"/>
      </rPr>
      <t>256</t>
    </r>
    <r>
      <rPr>
        <sz val="16"/>
        <rFont val="方正仿宋_GBK"/>
        <charset val="1"/>
      </rPr>
      <t>人（其中脱贫人口</t>
    </r>
    <r>
      <rPr>
        <sz val="16"/>
        <rFont val="Times New Roman"/>
        <charset val="1"/>
      </rPr>
      <t>13</t>
    </r>
    <r>
      <rPr>
        <sz val="16"/>
        <rFont val="方正仿宋_GBK"/>
        <charset val="1"/>
      </rPr>
      <t>户</t>
    </r>
    <r>
      <rPr>
        <sz val="16"/>
        <rFont val="Times New Roman"/>
        <charset val="1"/>
      </rPr>
      <t>52</t>
    </r>
    <r>
      <rPr>
        <sz val="16"/>
        <rFont val="方正仿宋_GBK"/>
        <charset val="1"/>
      </rPr>
      <t>人）</t>
    </r>
  </si>
  <si>
    <r>
      <rPr>
        <sz val="16"/>
        <rFont val="方正仿宋_GBK"/>
        <charset val="1"/>
      </rPr>
      <t>使用年限</t>
    </r>
    <r>
      <rPr>
        <sz val="16"/>
        <rFont val="Times New Roman"/>
        <charset val="1"/>
      </rPr>
      <t>≥5</t>
    </r>
    <r>
      <rPr>
        <sz val="16"/>
        <rFont val="方正仿宋_GBK"/>
        <charset val="1"/>
      </rPr>
      <t>年。</t>
    </r>
  </si>
  <si>
    <r>
      <rPr>
        <sz val="16"/>
        <rFont val="方正仿宋_GBK"/>
        <charset val="1"/>
      </rPr>
      <t>群众满意度</t>
    </r>
    <r>
      <rPr>
        <sz val="16"/>
        <rFont val="Times New Roman"/>
        <charset val="1"/>
      </rPr>
      <t>98%</t>
    </r>
    <r>
      <rPr>
        <sz val="16"/>
        <rFont val="方正仿宋_GBK"/>
        <charset val="1"/>
      </rPr>
      <t>以上</t>
    </r>
  </si>
  <si>
    <t>县交通局</t>
  </si>
  <si>
    <r>
      <rPr>
        <sz val="16"/>
        <rFont val="Times New Roman"/>
        <charset val="1"/>
      </rPr>
      <t>2023</t>
    </r>
    <r>
      <rPr>
        <sz val="16"/>
        <rFont val="方正仿宋_GBK"/>
        <charset val="1"/>
      </rPr>
      <t>年</t>
    </r>
  </si>
  <si>
    <t>2023.1</t>
  </si>
  <si>
    <t>2023.12</t>
  </si>
  <si>
    <t>256</t>
  </si>
  <si>
    <t>52</t>
  </si>
  <si>
    <t>13635350138</t>
  </si>
  <si>
    <r>
      <rPr>
        <sz val="16"/>
        <rFont val="方正仿宋_GBK"/>
        <charset val="134"/>
      </rPr>
      <t>城口县</t>
    </r>
    <r>
      <rPr>
        <sz val="16"/>
        <rFont val="Times New Roman"/>
        <charset val="134"/>
      </rPr>
      <t>2024</t>
    </r>
    <r>
      <rPr>
        <sz val="16"/>
        <rFont val="方正仿宋_GBK"/>
        <charset val="134"/>
      </rPr>
      <t>年修齐镇枇杷村农村公路硬化项目</t>
    </r>
  </si>
  <si>
    <r>
      <rPr>
        <sz val="16"/>
        <rFont val="Times New Roman"/>
        <charset val="134"/>
      </rPr>
      <t>1.</t>
    </r>
    <r>
      <rPr>
        <sz val="16"/>
        <rFont val="方正仿宋_GBK"/>
        <charset val="134"/>
      </rPr>
      <t>硬化修齐镇枇杷村</t>
    </r>
    <r>
      <rPr>
        <sz val="16"/>
        <rFont val="Times New Roman"/>
        <charset val="134"/>
      </rPr>
      <t>2</t>
    </r>
    <r>
      <rPr>
        <sz val="16"/>
        <rFont val="方正仿宋_GBK"/>
        <charset val="134"/>
      </rPr>
      <t>社</t>
    </r>
    <r>
      <rPr>
        <sz val="16"/>
        <rFont val="Times New Roman"/>
        <charset val="134"/>
      </rPr>
      <t>—3</t>
    </r>
    <r>
      <rPr>
        <sz val="16"/>
        <rFont val="方正仿宋_GBK"/>
        <charset val="134"/>
      </rPr>
      <t>社环线村级公路</t>
    </r>
    <r>
      <rPr>
        <sz val="16"/>
        <rFont val="Times New Roman"/>
        <charset val="134"/>
      </rPr>
      <t>2</t>
    </r>
    <r>
      <rPr>
        <sz val="16"/>
        <rFont val="方正仿宋_GBK"/>
        <charset val="134"/>
      </rPr>
      <t>公里；</t>
    </r>
    <r>
      <rPr>
        <sz val="16"/>
        <rFont val="Times New Roman"/>
        <charset val="134"/>
      </rPr>
      <t xml:space="preserve">
2.</t>
    </r>
    <r>
      <rPr>
        <sz val="16"/>
        <rFont val="方正仿宋_GBK"/>
        <charset val="134"/>
      </rPr>
      <t>修建</t>
    </r>
    <r>
      <rPr>
        <sz val="16"/>
        <rFont val="Times New Roman"/>
        <charset val="134"/>
      </rPr>
      <t>2</t>
    </r>
    <r>
      <rPr>
        <sz val="16"/>
        <rFont val="方正仿宋_GBK"/>
        <charset val="134"/>
      </rPr>
      <t>社公路边坡挡墙及回填</t>
    </r>
    <r>
      <rPr>
        <sz val="16"/>
        <rFont val="Times New Roman"/>
        <charset val="134"/>
      </rPr>
      <t>1</t>
    </r>
    <r>
      <rPr>
        <sz val="16"/>
        <rFont val="方正仿宋_GBK"/>
        <charset val="134"/>
      </rPr>
      <t>处，约</t>
    </r>
    <r>
      <rPr>
        <sz val="16"/>
        <rFont val="Times New Roman"/>
        <charset val="134"/>
      </rPr>
      <t>400</t>
    </r>
    <r>
      <rPr>
        <sz val="16"/>
        <rFont val="方正仿宋_GBK"/>
        <charset val="134"/>
      </rPr>
      <t>立方米</t>
    </r>
  </si>
  <si>
    <t>修齐镇枇杷村</t>
  </si>
  <si>
    <r>
      <rPr>
        <sz val="16"/>
        <rFont val="方正仿宋_GBK"/>
        <charset val="134"/>
      </rPr>
      <t>项目实施解决</t>
    </r>
    <r>
      <rPr>
        <sz val="16"/>
        <rFont val="Times New Roman"/>
        <charset val="134"/>
      </rPr>
      <t>100</t>
    </r>
    <r>
      <rPr>
        <sz val="16"/>
        <rFont val="方正仿宋_GBK"/>
        <charset val="134"/>
      </rPr>
      <t>余户群众生产生活问题，方便群众出行，保障群众出行安全，提升群众的幸福指数。受益群众</t>
    </r>
    <r>
      <rPr>
        <sz val="16"/>
        <rFont val="Times New Roman"/>
        <charset val="134"/>
      </rPr>
      <t>500</t>
    </r>
    <r>
      <rPr>
        <sz val="16"/>
        <rFont val="方正仿宋_GBK"/>
        <charset val="134"/>
      </rPr>
      <t>余人，其中脱贫人口</t>
    </r>
    <r>
      <rPr>
        <sz val="16"/>
        <rFont val="Times New Roman"/>
        <charset val="134"/>
      </rPr>
      <t>90</t>
    </r>
    <r>
      <rPr>
        <sz val="16"/>
        <rFont val="方正仿宋_GBK"/>
        <charset val="134"/>
      </rPr>
      <t>余人。</t>
    </r>
  </si>
  <si>
    <r>
      <rPr>
        <sz val="16"/>
        <rFont val="方正仿宋_GBK"/>
        <charset val="134"/>
      </rPr>
      <t>一、群众参与</t>
    </r>
    <r>
      <rPr>
        <sz val="16"/>
        <rFont val="Times New Roman"/>
        <charset val="134"/>
      </rPr>
      <t>:15</t>
    </r>
    <r>
      <rPr>
        <sz val="16"/>
        <rFont val="方正仿宋_GBK"/>
        <charset val="134"/>
      </rPr>
      <t>人参与前期项目确定会议、决议</t>
    </r>
    <r>
      <rPr>
        <sz val="16"/>
        <rFont val="Times New Roman"/>
        <charset val="134"/>
      </rPr>
      <t>15</t>
    </r>
    <r>
      <rPr>
        <sz val="16"/>
        <rFont val="方正仿宋_GBK"/>
        <charset val="134"/>
      </rPr>
      <t>人参与入库项目的选择，</t>
    </r>
    <r>
      <rPr>
        <sz val="16"/>
        <rFont val="Times New Roman"/>
        <charset val="134"/>
      </rPr>
      <t>3</t>
    </r>
    <r>
      <rPr>
        <sz val="16"/>
        <rFont val="方正仿宋_GBK"/>
        <charset val="134"/>
      </rPr>
      <t>人参与项目实施过程中施工质量和资金使用的监督等。</t>
    </r>
    <r>
      <rPr>
        <sz val="16"/>
        <rFont val="Times New Roman"/>
        <charset val="134"/>
      </rPr>
      <t xml:space="preserve">                                                   </t>
    </r>
    <r>
      <rPr>
        <sz val="16"/>
        <rFont val="方正仿宋_GBK"/>
        <charset val="134"/>
      </rPr>
      <t>二、利益联结机制</t>
    </r>
    <r>
      <rPr>
        <sz val="16"/>
        <rFont val="Times New Roman"/>
        <charset val="134"/>
      </rPr>
      <t>:</t>
    </r>
    <r>
      <rPr>
        <sz val="16"/>
        <rFont val="方正仿宋_GBK"/>
        <charset val="134"/>
      </rPr>
      <t>可以带动</t>
    </r>
    <r>
      <rPr>
        <sz val="16"/>
        <rFont val="Times New Roman"/>
        <charset val="134"/>
      </rPr>
      <t>30</t>
    </r>
    <r>
      <rPr>
        <sz val="16"/>
        <rFont val="方正仿宋_GBK"/>
        <charset val="134"/>
      </rPr>
      <t>余户农户务工增加约</t>
    </r>
    <r>
      <rPr>
        <sz val="16"/>
        <rFont val="Times New Roman"/>
        <charset val="134"/>
      </rPr>
      <t>2000</t>
    </r>
    <r>
      <rPr>
        <sz val="16"/>
        <rFont val="方正仿宋_GBK"/>
        <charset val="134"/>
      </rPr>
      <t>元</t>
    </r>
    <r>
      <rPr>
        <sz val="16"/>
        <rFont val="Times New Roman"/>
        <charset val="134"/>
      </rPr>
      <t>/</t>
    </r>
    <r>
      <rPr>
        <sz val="16"/>
        <rFont val="方正仿宋_GBK"/>
        <charset val="134"/>
      </rPr>
      <t>户</t>
    </r>
  </si>
  <si>
    <r>
      <rPr>
        <sz val="16"/>
        <rFont val="方正仿宋_GBK"/>
        <charset val="134"/>
      </rPr>
      <t>硬化修齐镇枇杷村</t>
    </r>
    <r>
      <rPr>
        <sz val="16"/>
        <rFont val="Times New Roman"/>
        <charset val="134"/>
      </rPr>
      <t>2</t>
    </r>
    <r>
      <rPr>
        <sz val="16"/>
        <rFont val="方正仿宋_GBK"/>
        <charset val="134"/>
      </rPr>
      <t>社</t>
    </r>
    <r>
      <rPr>
        <sz val="16"/>
        <rFont val="Times New Roman"/>
        <charset val="134"/>
      </rPr>
      <t>—3</t>
    </r>
    <r>
      <rPr>
        <sz val="16"/>
        <rFont val="方正仿宋_GBK"/>
        <charset val="134"/>
      </rPr>
      <t>社环线村级公路</t>
    </r>
    <r>
      <rPr>
        <sz val="16"/>
        <rFont val="Times New Roman"/>
        <charset val="134"/>
      </rPr>
      <t>2</t>
    </r>
    <r>
      <rPr>
        <sz val="16"/>
        <rFont val="方正仿宋_GBK"/>
        <charset val="134"/>
      </rPr>
      <t>公里；修建</t>
    </r>
    <r>
      <rPr>
        <sz val="16"/>
        <rFont val="Times New Roman"/>
        <charset val="134"/>
      </rPr>
      <t>2</t>
    </r>
    <r>
      <rPr>
        <sz val="16"/>
        <rFont val="方正仿宋_GBK"/>
        <charset val="134"/>
      </rPr>
      <t>社公路边坡挡墙及回填</t>
    </r>
    <r>
      <rPr>
        <sz val="16"/>
        <rFont val="Times New Roman"/>
        <charset val="134"/>
      </rPr>
      <t>1</t>
    </r>
    <r>
      <rPr>
        <sz val="16"/>
        <rFont val="方正仿宋_GBK"/>
        <charset val="134"/>
      </rPr>
      <t>处约</t>
    </r>
    <r>
      <rPr>
        <sz val="16"/>
        <rFont val="Times New Roman"/>
        <charset val="134"/>
      </rPr>
      <t>400</t>
    </r>
    <r>
      <rPr>
        <sz val="16"/>
        <rFont val="方正仿宋_GBK"/>
        <charset val="134"/>
      </rPr>
      <t>立方</t>
    </r>
  </si>
  <si>
    <r>
      <rPr>
        <sz val="16"/>
        <rFont val="方正仿宋_GBK"/>
        <charset val="134"/>
      </rPr>
      <t>硬化村级公路</t>
    </r>
    <r>
      <rPr>
        <sz val="16"/>
        <rFont val="Times New Roman"/>
        <charset val="134"/>
      </rPr>
      <t>2</t>
    </r>
    <r>
      <rPr>
        <sz val="16"/>
        <rFont val="方正仿宋_GBK"/>
        <charset val="134"/>
      </rPr>
      <t>公里；修建公路边坡挡墙及回填</t>
    </r>
    <r>
      <rPr>
        <sz val="16"/>
        <rFont val="Times New Roman"/>
        <charset val="134"/>
      </rPr>
      <t>1</t>
    </r>
    <r>
      <rPr>
        <sz val="16"/>
        <rFont val="方正仿宋_GBK"/>
        <charset val="134"/>
      </rPr>
      <t>处约</t>
    </r>
    <r>
      <rPr>
        <sz val="16"/>
        <rFont val="Times New Roman"/>
        <charset val="134"/>
      </rPr>
      <t>400</t>
    </r>
    <r>
      <rPr>
        <sz val="16"/>
        <rFont val="方正仿宋_GBK"/>
        <charset val="134"/>
      </rPr>
      <t>立方</t>
    </r>
  </si>
  <si>
    <t>吸收群众就近务工增收、方便群众生产生活，提高满意度</t>
  </si>
  <si>
    <r>
      <rPr>
        <sz val="16"/>
        <rFont val="Times New Roman"/>
        <charset val="134"/>
      </rPr>
      <t>500</t>
    </r>
    <r>
      <rPr>
        <sz val="16"/>
        <rFont val="方正仿宋_GBK"/>
        <charset val="134"/>
      </rPr>
      <t>名群众受益</t>
    </r>
  </si>
  <si>
    <t>2024.1.1</t>
  </si>
  <si>
    <t>2024.12.1</t>
  </si>
  <si>
    <r>
      <rPr>
        <sz val="16"/>
        <rFont val="Times New Roman"/>
        <charset val="134"/>
      </rPr>
      <t>500</t>
    </r>
    <r>
      <rPr>
        <sz val="16"/>
        <rFont val="方正仿宋_GBK"/>
        <charset val="134"/>
      </rPr>
      <t>余人</t>
    </r>
  </si>
  <si>
    <r>
      <rPr>
        <sz val="16"/>
        <rFont val="Times New Roman"/>
        <charset val="134"/>
      </rPr>
      <t>90</t>
    </r>
    <r>
      <rPr>
        <sz val="16"/>
        <rFont val="方正仿宋_GBK"/>
        <charset val="134"/>
      </rPr>
      <t>余人</t>
    </r>
  </si>
  <si>
    <r>
      <rPr>
        <sz val="16"/>
        <rFont val="方正仿宋_GBK"/>
        <charset val="134"/>
      </rPr>
      <t>城口县</t>
    </r>
    <r>
      <rPr>
        <sz val="16"/>
        <rFont val="Times New Roman"/>
        <charset val="0"/>
      </rPr>
      <t>2024</t>
    </r>
    <r>
      <rPr>
        <sz val="16"/>
        <rFont val="方正仿宋_GBK"/>
        <charset val="134"/>
      </rPr>
      <t>年招商引资城口山地鸡及老腊肉全产业链项目配套基础设施项目</t>
    </r>
  </si>
  <si>
    <t>基础设施建设</t>
  </si>
  <si>
    <t>招商引资企业用水、用电、排污、场平等基础设施配套项目</t>
  </si>
  <si>
    <t>坪坝镇新华村</t>
  </si>
  <si>
    <r>
      <rPr>
        <sz val="16"/>
        <rFont val="方正仿宋_GBK"/>
        <charset val="134"/>
      </rPr>
      <t>通过实施该项目，推动城口老腊肉再出发，打造升级城口老腊肉特色品牌，收购城口本地生猪</t>
    </r>
    <r>
      <rPr>
        <sz val="16"/>
        <rFont val="Times New Roman"/>
        <charset val="0"/>
      </rPr>
      <t>1000</t>
    </r>
    <r>
      <rPr>
        <sz val="16"/>
        <rFont val="方正仿宋_GBK"/>
        <charset val="134"/>
      </rPr>
      <t>头以上，带动</t>
    </r>
    <r>
      <rPr>
        <sz val="16"/>
        <rFont val="Times New Roman"/>
        <charset val="0"/>
      </rPr>
      <t>20</t>
    </r>
    <r>
      <rPr>
        <sz val="16"/>
        <rFont val="方正仿宋_GBK"/>
        <charset val="134"/>
      </rPr>
      <t>户以上农户增收</t>
    </r>
    <r>
      <rPr>
        <sz val="16"/>
        <rFont val="Times New Roman"/>
        <charset val="0"/>
      </rPr>
      <t>2000</t>
    </r>
    <r>
      <rPr>
        <sz val="16"/>
        <rFont val="方正仿宋_GBK"/>
        <charset val="134"/>
      </rPr>
      <t>元以上。</t>
    </r>
  </si>
  <si>
    <r>
      <rPr>
        <sz val="16"/>
        <rFont val="方正仿宋_GBK"/>
        <charset val="134"/>
      </rPr>
      <t>一、群众参与：群众参与生猪养殖等环节，市场主体提供就业务工岗位。</t>
    </r>
    <r>
      <rPr>
        <sz val="16"/>
        <rFont val="Times New Roman"/>
        <charset val="0"/>
      </rPr>
      <t xml:space="preserve">
</t>
    </r>
    <r>
      <rPr>
        <sz val="16"/>
        <rFont val="方正仿宋_GBK"/>
        <charset val="134"/>
      </rPr>
      <t>二、利益联结机制：通过项目实施，增强城口老腊肉产品附加值。</t>
    </r>
  </si>
  <si>
    <t>完成招商引资企业用水、用电、排污、场平等基础设施配套项目建设</t>
  </si>
  <si>
    <r>
      <rPr>
        <sz val="16"/>
        <rFont val="方正仿宋_GBK"/>
        <charset val="134"/>
      </rPr>
      <t>补助符合政策的企业</t>
    </r>
    <r>
      <rPr>
        <sz val="16"/>
        <rFont val="Times New Roman"/>
        <charset val="0"/>
      </rPr>
      <t>1</t>
    </r>
    <r>
      <rPr>
        <sz val="16"/>
        <rFont val="方正仿宋_GBK"/>
        <charset val="134"/>
      </rPr>
      <t>个</t>
    </r>
  </si>
  <si>
    <r>
      <rPr>
        <sz val="16"/>
        <rFont val="方正仿宋_GBK"/>
        <charset val="134"/>
      </rPr>
      <t>符合招商引资政策资金使用范围和条件，补助合格率</t>
    </r>
    <r>
      <rPr>
        <sz val="16"/>
        <rFont val="Times New Roman"/>
        <charset val="0"/>
      </rPr>
      <t>≥90%</t>
    </r>
  </si>
  <si>
    <r>
      <rPr>
        <sz val="16"/>
        <rFont val="Times New Roman"/>
        <charset val="0"/>
      </rPr>
      <t>2024</t>
    </r>
    <r>
      <rPr>
        <sz val="16"/>
        <rFont val="方正仿宋_GBK"/>
        <charset val="134"/>
      </rPr>
      <t>年</t>
    </r>
    <r>
      <rPr>
        <sz val="16"/>
        <rFont val="Times New Roman"/>
        <charset val="0"/>
      </rPr>
      <t>12</t>
    </r>
    <r>
      <rPr>
        <sz val="16"/>
        <rFont val="方正仿宋_GBK"/>
        <charset val="134"/>
      </rPr>
      <t>月底前拨付到企业，补助资金及时到位率达</t>
    </r>
    <r>
      <rPr>
        <sz val="16"/>
        <rFont val="Times New Roman"/>
        <charset val="0"/>
      </rPr>
      <t>100%</t>
    </r>
  </si>
  <si>
    <t>按照招商引资政策进行补贴</t>
  </si>
  <si>
    <t>农业企业投资成本降低</t>
  </si>
  <si>
    <t>提高企业投资发展积极性</t>
  </si>
  <si>
    <r>
      <rPr>
        <sz val="16"/>
        <rFont val="方正仿宋_GBK"/>
        <charset val="134"/>
      </rPr>
      <t>可持续使用年限</t>
    </r>
    <r>
      <rPr>
        <sz val="16"/>
        <rFont val="Times New Roman"/>
        <charset val="0"/>
      </rPr>
      <t>≥10</t>
    </r>
    <r>
      <rPr>
        <sz val="16"/>
        <rFont val="方正仿宋_GBK"/>
        <charset val="134"/>
      </rPr>
      <t>年</t>
    </r>
  </si>
  <si>
    <r>
      <rPr>
        <sz val="16"/>
        <rFont val="方正仿宋_GBK"/>
        <charset val="134"/>
      </rPr>
      <t>补助对象满意率</t>
    </r>
    <r>
      <rPr>
        <sz val="16"/>
        <rFont val="Times New Roman"/>
        <charset val="0"/>
      </rPr>
      <t>90%</t>
    </r>
    <r>
      <rPr>
        <sz val="16"/>
        <rFont val="方正仿宋_GBK"/>
        <charset val="134"/>
      </rPr>
      <t>以上</t>
    </r>
  </si>
  <si>
    <r>
      <rPr>
        <sz val="16"/>
        <rFont val="Times New Roman"/>
        <charset val="0"/>
      </rPr>
      <t>2024</t>
    </r>
    <r>
      <rPr>
        <sz val="16"/>
        <rFont val="方正仿宋_GBK"/>
        <charset val="134"/>
      </rPr>
      <t>年</t>
    </r>
  </si>
  <si>
    <r>
      <rPr>
        <sz val="16"/>
        <rFont val="方正仿宋_GBK"/>
        <charset val="134"/>
      </rPr>
      <t>城口县</t>
    </r>
    <r>
      <rPr>
        <sz val="16"/>
        <rFont val="Times New Roman"/>
        <charset val="0"/>
      </rPr>
      <t>2024</t>
    </r>
    <r>
      <rPr>
        <sz val="16"/>
        <rFont val="方正仿宋_GBK"/>
        <charset val="134"/>
      </rPr>
      <t>年茶叶产业链项目</t>
    </r>
  </si>
  <si>
    <t>加工业、品牌打造和展销平台</t>
  </si>
  <si>
    <r>
      <rPr>
        <sz val="16"/>
        <rFont val="方正仿宋_GBK"/>
        <charset val="134"/>
      </rPr>
      <t>改造提升加工生产线</t>
    </r>
    <r>
      <rPr>
        <sz val="16"/>
        <rFont val="Times New Roman"/>
        <charset val="0"/>
      </rPr>
      <t>5</t>
    </r>
    <r>
      <rPr>
        <sz val="16"/>
        <rFont val="方正仿宋_GBK"/>
        <charset val="134"/>
      </rPr>
      <t>条、提升家庭小作坊</t>
    </r>
    <r>
      <rPr>
        <sz val="16"/>
        <rFont val="Times New Roman"/>
        <charset val="0"/>
      </rPr>
      <t>10</t>
    </r>
    <r>
      <rPr>
        <sz val="16"/>
        <rFont val="方正仿宋_GBK"/>
        <charset val="134"/>
      </rPr>
      <t>户以上；开展</t>
    </r>
    <r>
      <rPr>
        <sz val="16"/>
        <rFont val="Times New Roman"/>
        <charset val="0"/>
      </rPr>
      <t>“</t>
    </r>
    <r>
      <rPr>
        <sz val="16"/>
        <rFont val="方正仿宋_GBK"/>
        <charset val="134"/>
      </rPr>
      <t>鸡鸣卵叶茶</t>
    </r>
    <r>
      <rPr>
        <sz val="16"/>
        <rFont val="Times New Roman"/>
        <charset val="0"/>
      </rPr>
      <t>”</t>
    </r>
    <r>
      <rPr>
        <sz val="16"/>
        <rFont val="方正仿宋_GBK"/>
        <charset val="134"/>
      </rPr>
      <t>品种培育、改良。支持</t>
    </r>
    <r>
      <rPr>
        <sz val="16"/>
        <rFont val="Times New Roman"/>
        <charset val="0"/>
      </rPr>
      <t>SC</t>
    </r>
    <r>
      <rPr>
        <sz val="16"/>
        <rFont val="方正仿宋_GBK"/>
        <charset val="134"/>
      </rPr>
      <t>认证</t>
    </r>
    <r>
      <rPr>
        <sz val="16"/>
        <rFont val="Times New Roman"/>
        <charset val="0"/>
      </rPr>
      <t>5</t>
    </r>
    <r>
      <rPr>
        <sz val="16"/>
        <rFont val="方正仿宋_GBK"/>
        <charset val="134"/>
      </rPr>
      <t>家以上、有机茶或绿色食品认证</t>
    </r>
    <r>
      <rPr>
        <sz val="16"/>
        <rFont val="Times New Roman"/>
        <charset val="0"/>
      </rPr>
      <t>5</t>
    </r>
    <r>
      <rPr>
        <sz val="16"/>
        <rFont val="方正仿宋_GBK"/>
        <charset val="134"/>
      </rPr>
      <t>个以上；开展茶产业品牌推广等全产业链建设内容。</t>
    </r>
  </si>
  <si>
    <r>
      <rPr>
        <sz val="16"/>
        <rFont val="方正仿宋_GBK"/>
        <charset val="134"/>
      </rPr>
      <t>改造提升加工生产线</t>
    </r>
    <r>
      <rPr>
        <sz val="16"/>
        <rFont val="Times New Roman"/>
        <charset val="0"/>
      </rPr>
      <t>5</t>
    </r>
    <r>
      <rPr>
        <sz val="16"/>
        <rFont val="方正仿宋_GBK"/>
        <charset val="134"/>
      </rPr>
      <t>条、提升家庭小作坊</t>
    </r>
    <r>
      <rPr>
        <sz val="16"/>
        <rFont val="Times New Roman"/>
        <charset val="0"/>
      </rPr>
      <t>10</t>
    </r>
    <r>
      <rPr>
        <sz val="16"/>
        <rFont val="方正仿宋_GBK"/>
        <charset val="134"/>
      </rPr>
      <t>户以上；开展</t>
    </r>
    <r>
      <rPr>
        <sz val="16"/>
        <rFont val="Times New Roman"/>
        <charset val="0"/>
      </rPr>
      <t>“</t>
    </r>
    <r>
      <rPr>
        <sz val="16"/>
        <rFont val="方正仿宋_GBK"/>
        <charset val="134"/>
      </rPr>
      <t>鸡鸣卵叶茶</t>
    </r>
    <r>
      <rPr>
        <sz val="16"/>
        <rFont val="Times New Roman"/>
        <charset val="0"/>
      </rPr>
      <t>”</t>
    </r>
    <r>
      <rPr>
        <sz val="16"/>
        <rFont val="方正仿宋_GBK"/>
        <charset val="134"/>
      </rPr>
      <t>品种培育、改良。支持</t>
    </r>
    <r>
      <rPr>
        <sz val="16"/>
        <rFont val="Times New Roman"/>
        <charset val="0"/>
      </rPr>
      <t>SC</t>
    </r>
    <r>
      <rPr>
        <sz val="16"/>
        <rFont val="方正仿宋_GBK"/>
        <charset val="134"/>
      </rPr>
      <t>认证</t>
    </r>
    <r>
      <rPr>
        <sz val="16"/>
        <rFont val="Times New Roman"/>
        <charset val="0"/>
      </rPr>
      <t>5</t>
    </r>
    <r>
      <rPr>
        <sz val="16"/>
        <rFont val="方正仿宋_GBK"/>
        <charset val="134"/>
      </rPr>
      <t>家以上、有机茶或绿色食品认证</t>
    </r>
    <r>
      <rPr>
        <sz val="16"/>
        <rFont val="Times New Roman"/>
        <charset val="0"/>
      </rPr>
      <t>5</t>
    </r>
    <r>
      <rPr>
        <sz val="16"/>
        <rFont val="方正仿宋_GBK"/>
        <charset val="134"/>
      </rPr>
      <t>个以上。</t>
    </r>
  </si>
  <si>
    <r>
      <rPr>
        <sz val="16"/>
        <rFont val="方正仿宋_GBK"/>
        <charset val="134"/>
      </rPr>
      <t>一、群众参与：</t>
    </r>
    <r>
      <rPr>
        <sz val="16"/>
        <rFont val="Times New Roman"/>
        <charset val="0"/>
      </rPr>
      <t>10</t>
    </r>
    <r>
      <rPr>
        <sz val="16"/>
        <rFont val="方正仿宋_GBK"/>
        <charset val="134"/>
      </rPr>
      <t>余人参与前期项目确定会议、决议，</t>
    </r>
    <r>
      <rPr>
        <sz val="16"/>
        <rFont val="Times New Roman"/>
        <charset val="0"/>
      </rPr>
      <t>10</t>
    </r>
    <r>
      <rPr>
        <sz val="16"/>
        <rFont val="方正仿宋_GBK"/>
        <charset val="134"/>
      </rPr>
      <t>人参与入库项目的选择，</t>
    </r>
    <r>
      <rPr>
        <sz val="16"/>
        <rFont val="Times New Roman"/>
        <charset val="0"/>
      </rPr>
      <t>15</t>
    </r>
    <r>
      <rPr>
        <sz val="16"/>
        <rFont val="方正仿宋_GBK"/>
        <charset val="134"/>
      </rPr>
      <t>人参与项目实施过程中施工质量和资金使用的监督等。</t>
    </r>
    <r>
      <rPr>
        <sz val="16"/>
        <rFont val="Times New Roman"/>
        <charset val="0"/>
      </rPr>
      <t xml:space="preserve">                                                                                                       </t>
    </r>
    <r>
      <rPr>
        <sz val="16"/>
        <rFont val="方正仿宋_GBK"/>
        <charset val="134"/>
      </rPr>
      <t>二、利益联结机制：</t>
    </r>
    <r>
      <rPr>
        <sz val="16"/>
        <rFont val="Times New Roman"/>
        <charset val="0"/>
      </rPr>
      <t>1</t>
    </r>
    <r>
      <rPr>
        <sz val="16"/>
        <rFont val="方正仿宋_GBK"/>
        <charset val="134"/>
      </rPr>
      <t>、项目实施后，茶叶加工产能提升，收购农户茶叶量增加，茶农增收；</t>
    </r>
    <r>
      <rPr>
        <sz val="16"/>
        <rFont val="Times New Roman"/>
        <charset val="0"/>
      </rPr>
      <t>2.</t>
    </r>
    <r>
      <rPr>
        <sz val="16"/>
        <rFont val="方正仿宋_GBK"/>
        <charset val="134"/>
      </rPr>
      <t>项目实施后，提供就业岗位</t>
    </r>
    <r>
      <rPr>
        <sz val="16"/>
        <rFont val="Times New Roman"/>
        <charset val="0"/>
      </rPr>
      <t>10</t>
    </r>
    <r>
      <rPr>
        <sz val="16"/>
        <rFont val="方正仿宋_GBK"/>
        <charset val="134"/>
      </rPr>
      <t>个以上。</t>
    </r>
  </si>
  <si>
    <r>
      <rPr>
        <sz val="16"/>
        <rFont val="方正仿宋_GBK"/>
        <charset val="134"/>
      </rPr>
      <t>改造提升加工生产线</t>
    </r>
    <r>
      <rPr>
        <sz val="16"/>
        <rFont val="Times New Roman"/>
        <charset val="0"/>
      </rPr>
      <t>5</t>
    </r>
    <r>
      <rPr>
        <sz val="16"/>
        <rFont val="方正仿宋_GBK"/>
        <charset val="134"/>
      </rPr>
      <t>条、提升家庭小作坊</t>
    </r>
    <r>
      <rPr>
        <sz val="16"/>
        <rFont val="Times New Roman"/>
        <charset val="0"/>
      </rPr>
      <t>10</t>
    </r>
    <r>
      <rPr>
        <sz val="16"/>
        <rFont val="方正仿宋_GBK"/>
        <charset val="134"/>
      </rPr>
      <t>户以上；支持</t>
    </r>
    <r>
      <rPr>
        <sz val="16"/>
        <rFont val="Times New Roman"/>
        <charset val="0"/>
      </rPr>
      <t>SC</t>
    </r>
    <r>
      <rPr>
        <sz val="16"/>
        <rFont val="方正仿宋_GBK"/>
        <charset val="134"/>
      </rPr>
      <t>认证</t>
    </r>
    <r>
      <rPr>
        <sz val="16"/>
        <rFont val="Times New Roman"/>
        <charset val="0"/>
      </rPr>
      <t>5</t>
    </r>
    <r>
      <rPr>
        <sz val="16"/>
        <rFont val="方正仿宋_GBK"/>
        <charset val="134"/>
      </rPr>
      <t>家以上、有机茶或绿色食品认证</t>
    </r>
    <r>
      <rPr>
        <sz val="16"/>
        <rFont val="Times New Roman"/>
        <charset val="0"/>
      </rPr>
      <t>5</t>
    </r>
    <r>
      <rPr>
        <sz val="16"/>
        <rFont val="方正仿宋_GBK"/>
        <charset val="134"/>
      </rPr>
      <t>个以上。</t>
    </r>
  </si>
  <si>
    <r>
      <rPr>
        <sz val="16"/>
        <rFont val="方正仿宋_GBK"/>
        <charset val="134"/>
      </rPr>
      <t>提升的生产线符合茶叶发展需要，支持的</t>
    </r>
    <r>
      <rPr>
        <sz val="16"/>
        <rFont val="Times New Roman"/>
        <charset val="0"/>
      </rPr>
      <t>SC</t>
    </r>
    <r>
      <rPr>
        <sz val="16"/>
        <rFont val="方正仿宋_GBK"/>
        <charset val="134"/>
      </rPr>
      <t>认证、有机、绿色认证企业均符合相应标准。</t>
    </r>
  </si>
  <si>
    <r>
      <rPr>
        <sz val="16"/>
        <rFont val="Times New Roman"/>
        <charset val="0"/>
      </rPr>
      <t>2024</t>
    </r>
    <r>
      <rPr>
        <sz val="16"/>
        <rFont val="方正仿宋_GBK"/>
        <charset val="134"/>
      </rPr>
      <t>年</t>
    </r>
    <r>
      <rPr>
        <sz val="16"/>
        <rFont val="Times New Roman"/>
        <charset val="0"/>
      </rPr>
      <t>12</t>
    </r>
    <r>
      <rPr>
        <sz val="16"/>
        <rFont val="方正仿宋_GBK"/>
        <charset val="134"/>
      </rPr>
      <t>月</t>
    </r>
    <r>
      <rPr>
        <sz val="16"/>
        <rFont val="Times New Roman"/>
        <charset val="0"/>
      </rPr>
      <t>31</t>
    </r>
    <r>
      <rPr>
        <sz val="16"/>
        <rFont val="方正仿宋_GBK"/>
        <charset val="134"/>
      </rPr>
      <t>日前完成</t>
    </r>
  </si>
  <si>
    <r>
      <rPr>
        <sz val="16"/>
        <rFont val="方正仿宋_GBK"/>
        <charset val="134"/>
      </rPr>
      <t>生产线补助金额不超过总购置金额的</t>
    </r>
    <r>
      <rPr>
        <sz val="16"/>
        <rFont val="Times New Roman"/>
        <charset val="0"/>
      </rPr>
      <t>50%</t>
    </r>
  </si>
  <si>
    <t>茶叶加工产能提升。</t>
  </si>
  <si>
    <t>品牌效益增强。</t>
  </si>
  <si>
    <r>
      <rPr>
        <sz val="16"/>
        <rFont val="方正仿宋_GBK"/>
        <charset val="134"/>
      </rPr>
      <t>可持续使用年限</t>
    </r>
    <r>
      <rPr>
        <sz val="16"/>
        <rFont val="Times New Roman"/>
        <charset val="0"/>
      </rPr>
      <t>≥1</t>
    </r>
    <r>
      <rPr>
        <sz val="16"/>
        <rFont val="方正仿宋_GBK"/>
        <charset val="134"/>
      </rPr>
      <t>年</t>
    </r>
  </si>
  <si>
    <r>
      <rPr>
        <sz val="16"/>
        <rFont val="方正仿宋_GBK"/>
        <charset val="134"/>
      </rPr>
      <t>城口县</t>
    </r>
    <r>
      <rPr>
        <sz val="16"/>
        <rFont val="Times New Roman"/>
        <charset val="134"/>
      </rPr>
      <t>2024</t>
    </r>
    <r>
      <rPr>
        <sz val="16"/>
        <rFont val="方正仿宋_GBK"/>
        <charset val="134"/>
      </rPr>
      <t>年咸宜镇现代特色农业示范种植基地股权化改革项目</t>
    </r>
  </si>
  <si>
    <r>
      <rPr>
        <sz val="16"/>
        <rFont val="方正仿宋_GBK"/>
        <charset val="134"/>
      </rPr>
      <t>咸宜村集体经济组织入股</t>
    </r>
    <r>
      <rPr>
        <sz val="16"/>
        <rFont val="Times New Roman"/>
        <charset val="134"/>
      </rPr>
      <t>100</t>
    </r>
    <r>
      <rPr>
        <sz val="16"/>
        <rFont val="方正仿宋_GBK"/>
        <charset val="134"/>
      </rPr>
      <t>万元与市场主体合作共建约</t>
    </r>
    <r>
      <rPr>
        <sz val="16"/>
        <rFont val="Times New Roman"/>
        <charset val="134"/>
      </rPr>
      <t>20</t>
    </r>
    <r>
      <rPr>
        <sz val="16"/>
        <rFont val="方正仿宋_GBK"/>
        <charset val="134"/>
      </rPr>
      <t>亩现代特色农业标准化车厘子基地，配套生产便道，土地平整、灌溉设施设备等（具体以实施方案为准）</t>
    </r>
  </si>
  <si>
    <t>咸宜村五社</t>
  </si>
  <si>
    <r>
      <rPr>
        <sz val="16"/>
        <rFont val="方正仿宋_GBK"/>
        <charset val="134"/>
      </rPr>
      <t>该项目能够有效促进咸宜镇产业多元化发展，促进现代特色农业转型升级。通过实施该项目，村集体持股</t>
    </r>
    <r>
      <rPr>
        <sz val="16"/>
        <rFont val="Times New Roman"/>
        <charset val="134"/>
      </rPr>
      <t xml:space="preserve"> 50</t>
    </r>
    <r>
      <rPr>
        <sz val="16"/>
        <rFont val="方正仿宋_GBK"/>
        <charset val="134"/>
      </rPr>
      <t>万元入股，每年按照入股资金的</t>
    </r>
    <r>
      <rPr>
        <sz val="16"/>
        <rFont val="Times New Roman"/>
        <charset val="134"/>
      </rPr>
      <t>6%</t>
    </r>
    <r>
      <rPr>
        <sz val="16"/>
        <rFont val="方正仿宋_GBK"/>
        <charset val="134"/>
      </rPr>
      <t>比例进行分红（</t>
    </r>
    <r>
      <rPr>
        <sz val="16"/>
        <rFont val="Times New Roman"/>
        <charset val="134"/>
      </rPr>
      <t>3</t>
    </r>
    <r>
      <rPr>
        <sz val="16"/>
        <rFont val="方正仿宋_GBK"/>
        <charset val="134"/>
      </rPr>
      <t>万元），带动</t>
    </r>
    <r>
      <rPr>
        <sz val="16"/>
        <rFont val="Times New Roman"/>
        <charset val="134"/>
      </rPr>
      <t>30</t>
    </r>
    <r>
      <rPr>
        <sz val="16"/>
        <rFont val="方正仿宋_GBK"/>
        <charset val="134"/>
      </rPr>
      <t>户农户户均增收</t>
    </r>
    <r>
      <rPr>
        <sz val="16"/>
        <rFont val="Times New Roman"/>
        <charset val="134"/>
      </rPr>
      <t>1000</t>
    </r>
    <r>
      <rPr>
        <sz val="16"/>
        <rFont val="方正仿宋_GBK"/>
        <charset val="134"/>
      </rPr>
      <t>元，其中脱贫户</t>
    </r>
    <r>
      <rPr>
        <sz val="16"/>
        <rFont val="Times New Roman"/>
        <charset val="134"/>
      </rPr>
      <t>7</t>
    </r>
    <r>
      <rPr>
        <sz val="16"/>
        <rFont val="方正仿宋_GBK"/>
        <charset val="134"/>
      </rPr>
      <t>户。</t>
    </r>
  </si>
  <si>
    <r>
      <rPr>
        <sz val="16"/>
        <rFont val="Times New Roman"/>
        <charset val="0"/>
      </rPr>
      <t>1.</t>
    </r>
    <r>
      <rPr>
        <sz val="16"/>
        <rFont val="方正仿宋_GBK"/>
        <charset val="0"/>
      </rPr>
      <t>群众参与：</t>
    </r>
    <r>
      <rPr>
        <sz val="16"/>
        <rFont val="Times New Roman"/>
        <charset val="0"/>
      </rPr>
      <t>16</t>
    </r>
    <r>
      <rPr>
        <sz val="16"/>
        <rFont val="方正仿宋_GBK"/>
        <charset val="0"/>
      </rPr>
      <t>人以上参与项目的选择、实施、监督和管理；</t>
    </r>
    <r>
      <rPr>
        <sz val="16"/>
        <rFont val="Times New Roman"/>
        <charset val="0"/>
      </rPr>
      <t xml:space="preserve">
2.</t>
    </r>
    <r>
      <rPr>
        <sz val="16"/>
        <rFont val="方正仿宋_GBK"/>
        <charset val="0"/>
      </rPr>
      <t>利益联结机制：带动</t>
    </r>
    <r>
      <rPr>
        <sz val="16"/>
        <rFont val="Times New Roman"/>
        <charset val="0"/>
      </rPr>
      <t>30</t>
    </r>
    <r>
      <rPr>
        <sz val="16"/>
        <rFont val="方正仿宋_GBK"/>
        <charset val="0"/>
      </rPr>
      <t>户以上农户户均增收</t>
    </r>
    <r>
      <rPr>
        <sz val="16"/>
        <rFont val="Times New Roman"/>
        <charset val="0"/>
      </rPr>
      <t>1000</t>
    </r>
    <r>
      <rPr>
        <sz val="16"/>
        <rFont val="方正仿宋_GBK"/>
        <charset val="0"/>
      </rPr>
      <t>元；村级集体经济成员分红人数</t>
    </r>
    <r>
      <rPr>
        <sz val="16"/>
        <rFont val="Times New Roman"/>
        <charset val="0"/>
      </rPr>
      <t>1145</t>
    </r>
    <r>
      <rPr>
        <sz val="16"/>
        <rFont val="方正仿宋_GBK"/>
        <charset val="0"/>
      </rPr>
      <t>人其中脱贫人口和监测人口</t>
    </r>
    <r>
      <rPr>
        <sz val="16"/>
        <rFont val="Times New Roman"/>
        <charset val="0"/>
      </rPr>
      <t>201</t>
    </r>
    <r>
      <rPr>
        <sz val="16"/>
        <rFont val="方正仿宋_GBK"/>
        <charset val="0"/>
      </rPr>
      <t>人。</t>
    </r>
  </si>
  <si>
    <r>
      <rPr>
        <sz val="16"/>
        <rFont val="方正仿宋_GBK"/>
        <charset val="134"/>
      </rPr>
      <t>建设成本</t>
    </r>
    <r>
      <rPr>
        <sz val="16"/>
        <rFont val="Times New Roman"/>
        <charset val="134"/>
      </rPr>
      <t>≤250</t>
    </r>
    <r>
      <rPr>
        <sz val="16"/>
        <rFont val="方正仿宋_GBK"/>
        <charset val="134"/>
      </rPr>
      <t>万元</t>
    </r>
  </si>
  <si>
    <r>
      <rPr>
        <sz val="16"/>
        <rFont val="方正仿宋_GBK"/>
        <charset val="134"/>
      </rPr>
      <t>根据股权改革项目要求，村集体持股</t>
    </r>
    <r>
      <rPr>
        <sz val="16"/>
        <rFont val="Times New Roman"/>
        <charset val="134"/>
      </rPr>
      <t xml:space="preserve"> 50</t>
    </r>
    <r>
      <rPr>
        <sz val="16"/>
        <rFont val="方正仿宋_GBK"/>
        <charset val="134"/>
      </rPr>
      <t>万元入股，每年按照入股资金的</t>
    </r>
    <r>
      <rPr>
        <sz val="16"/>
        <rFont val="Times New Roman"/>
        <charset val="134"/>
      </rPr>
      <t>6%</t>
    </r>
    <r>
      <rPr>
        <sz val="16"/>
        <rFont val="方正仿宋_GBK"/>
        <charset val="134"/>
      </rPr>
      <t>比例进行分红（</t>
    </r>
    <r>
      <rPr>
        <sz val="16"/>
        <rFont val="Times New Roman"/>
        <charset val="134"/>
      </rPr>
      <t>3</t>
    </r>
    <r>
      <rPr>
        <sz val="16"/>
        <rFont val="方正仿宋_GBK"/>
        <charset val="134"/>
      </rPr>
      <t>万元）</t>
    </r>
  </si>
  <si>
    <r>
      <rPr>
        <sz val="16"/>
        <rFont val="Times New Roman"/>
        <charset val="134"/>
      </rPr>
      <t>1.</t>
    </r>
    <r>
      <rPr>
        <sz val="16"/>
        <rFont val="方正仿宋_GBK"/>
        <charset val="134"/>
      </rPr>
      <t>群众参与：</t>
    </r>
    <r>
      <rPr>
        <sz val="16"/>
        <rFont val="Times New Roman"/>
        <charset val="134"/>
      </rPr>
      <t>16</t>
    </r>
    <r>
      <rPr>
        <sz val="16"/>
        <rFont val="方正仿宋_GBK"/>
        <charset val="134"/>
      </rPr>
      <t>人以上参与项目的选择、实施、监督和管理；</t>
    </r>
    <r>
      <rPr>
        <sz val="16"/>
        <rFont val="Times New Roman"/>
        <charset val="134"/>
      </rPr>
      <t xml:space="preserve">
2.</t>
    </r>
    <r>
      <rPr>
        <sz val="16"/>
        <rFont val="方正仿宋_GBK"/>
        <charset val="134"/>
      </rPr>
      <t>利益联结机制：带动</t>
    </r>
    <r>
      <rPr>
        <sz val="16"/>
        <rFont val="Times New Roman"/>
        <charset val="134"/>
      </rPr>
      <t>30</t>
    </r>
    <r>
      <rPr>
        <sz val="16"/>
        <rFont val="方正仿宋_GBK"/>
        <charset val="134"/>
      </rPr>
      <t>户以上农户户均增收</t>
    </r>
    <r>
      <rPr>
        <sz val="16"/>
        <rFont val="Times New Roman"/>
        <charset val="134"/>
      </rPr>
      <t>1000</t>
    </r>
    <r>
      <rPr>
        <sz val="16"/>
        <rFont val="方正仿宋_GBK"/>
        <charset val="134"/>
      </rPr>
      <t>元；村级集体经济成员分红人数</t>
    </r>
    <r>
      <rPr>
        <sz val="16"/>
        <rFont val="Times New Roman"/>
        <charset val="134"/>
      </rPr>
      <t>1145</t>
    </r>
    <r>
      <rPr>
        <sz val="16"/>
        <rFont val="方正仿宋_GBK"/>
        <charset val="134"/>
      </rPr>
      <t>人其中脱贫人口和监测人口</t>
    </r>
    <r>
      <rPr>
        <sz val="16"/>
        <rFont val="Times New Roman"/>
        <charset val="134"/>
      </rPr>
      <t>201</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</si>
  <si>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年淫羊藿产业研究项目</t>
    </r>
  </si>
  <si>
    <r>
      <rPr>
        <sz val="16"/>
        <rFont val="方正仿宋_GBK"/>
        <charset val="134"/>
      </rPr>
      <t>推进</t>
    </r>
    <r>
      <rPr>
        <sz val="16"/>
        <rFont val="Times New Roman"/>
        <charset val="134"/>
      </rPr>
      <t>“</t>
    </r>
    <r>
      <rPr>
        <sz val="16"/>
        <rFont val="方正仿宋_GBK"/>
        <charset val="134"/>
      </rPr>
      <t>品种</t>
    </r>
    <r>
      <rPr>
        <sz val="16"/>
        <rFont val="Times New Roman"/>
        <charset val="134"/>
      </rPr>
      <t>+</t>
    </r>
    <r>
      <rPr>
        <sz val="16"/>
        <rFont val="方正仿宋_GBK"/>
        <charset val="134"/>
      </rPr>
      <t>企业</t>
    </r>
    <r>
      <rPr>
        <sz val="16"/>
        <rFont val="Times New Roman"/>
        <charset val="134"/>
      </rPr>
      <t>+</t>
    </r>
    <r>
      <rPr>
        <sz val="16"/>
        <rFont val="方正仿宋_GBK"/>
        <charset val="134"/>
      </rPr>
      <t>科研团队</t>
    </r>
    <r>
      <rPr>
        <sz val="16"/>
        <rFont val="Times New Roman"/>
        <charset val="134"/>
      </rPr>
      <t>+</t>
    </r>
    <r>
      <rPr>
        <sz val="16"/>
        <rFont val="方正仿宋_GBK"/>
        <charset val="134"/>
      </rPr>
      <t>基地</t>
    </r>
    <r>
      <rPr>
        <sz val="16"/>
        <rFont val="Times New Roman"/>
        <charset val="134"/>
      </rPr>
      <t>”</t>
    </r>
    <r>
      <rPr>
        <sz val="16"/>
        <rFont val="方正仿宋_GBK"/>
        <charset val="134"/>
      </rPr>
      <t>的科研攻关，开展良种选育、产品开发等科技研究，推动成果转化应用，选育淫羊藿优良品种</t>
    </r>
    <r>
      <rPr>
        <sz val="16"/>
        <rFont val="Times New Roman"/>
        <charset val="134"/>
      </rPr>
      <t>1</t>
    </r>
    <r>
      <rPr>
        <sz val="16"/>
        <rFont val="方正仿宋_GBK"/>
        <charset val="134"/>
      </rPr>
      <t>个以上，开发淫羊藿产品不少于</t>
    </r>
    <r>
      <rPr>
        <sz val="16"/>
        <rFont val="Times New Roman"/>
        <charset val="134"/>
      </rPr>
      <t>2</t>
    </r>
    <r>
      <rPr>
        <sz val="16"/>
        <rFont val="方正仿宋_GBK"/>
        <charset val="134"/>
      </rPr>
      <t>个。</t>
    </r>
  </si>
  <si>
    <r>
      <rPr>
        <sz val="16"/>
        <rFont val="方正仿宋_GBK"/>
        <charset val="134"/>
      </rPr>
      <t>项目实施可带动县内</t>
    </r>
    <r>
      <rPr>
        <sz val="16"/>
        <rFont val="Times New Roman"/>
        <charset val="134"/>
      </rPr>
      <t>30</t>
    </r>
    <r>
      <rPr>
        <sz val="16"/>
        <rFont val="方正仿宋_GBK"/>
        <charset val="134"/>
      </rPr>
      <t>余人农户务工，年人均增收</t>
    </r>
    <r>
      <rPr>
        <sz val="16"/>
        <rFont val="Times New Roman"/>
        <charset val="134"/>
      </rPr>
      <t>3000</t>
    </r>
    <r>
      <rPr>
        <sz val="16"/>
        <rFont val="方正仿宋_GBK"/>
        <charset val="134"/>
      </rPr>
      <t>元，其中脱贫人口和监测户不少于</t>
    </r>
    <r>
      <rPr>
        <sz val="16"/>
        <rFont val="Times New Roman"/>
        <charset val="134"/>
      </rPr>
      <t>5</t>
    </r>
    <r>
      <rPr>
        <sz val="16"/>
        <rFont val="方正仿宋_GBK"/>
        <charset val="134"/>
      </rPr>
      <t>人。</t>
    </r>
  </si>
  <si>
    <r>
      <rPr>
        <sz val="16"/>
        <rFont val="Times New Roman"/>
        <charset val="134"/>
      </rPr>
      <t>1.</t>
    </r>
    <r>
      <rPr>
        <sz val="16"/>
        <rFont val="方正仿宋_GBK"/>
        <charset val="134"/>
      </rPr>
      <t>群众参与：包括</t>
    </r>
    <r>
      <rPr>
        <sz val="16"/>
        <rFont val="Times New Roman"/>
        <charset val="134"/>
      </rPr>
      <t>10</t>
    </r>
    <r>
      <rPr>
        <sz val="16"/>
        <rFont val="方正仿宋_GBK"/>
        <charset val="134"/>
      </rPr>
      <t>人参与前期项目确定会议、决议，</t>
    </r>
    <r>
      <rPr>
        <sz val="16"/>
        <rFont val="Times New Roman"/>
        <charset val="134"/>
      </rPr>
      <t>5</t>
    </r>
    <r>
      <rPr>
        <sz val="16"/>
        <rFont val="方正仿宋_GBK"/>
        <charset val="134"/>
      </rPr>
      <t>人参与入库项目的选择，</t>
    </r>
    <r>
      <rPr>
        <sz val="16"/>
        <rFont val="Times New Roman"/>
        <charset val="134"/>
      </rPr>
      <t>5</t>
    </r>
    <r>
      <rPr>
        <sz val="16"/>
        <rFont val="方正仿宋_GBK"/>
        <charset val="134"/>
      </rPr>
      <t>人参与项目实施过程中施工质量和资金使用的监督等。</t>
    </r>
    <r>
      <rPr>
        <sz val="16"/>
        <rFont val="Times New Roman"/>
        <charset val="134"/>
      </rPr>
      <t xml:space="preserve">
2.</t>
    </r>
    <r>
      <rPr>
        <sz val="16"/>
        <rFont val="方正仿宋_GBK"/>
        <charset val="134"/>
      </rPr>
      <t>利益联结机制：项目实施可带动</t>
    </r>
    <r>
      <rPr>
        <sz val="16"/>
        <rFont val="Times New Roman"/>
        <charset val="134"/>
      </rPr>
      <t>30</t>
    </r>
    <r>
      <rPr>
        <sz val="16"/>
        <rFont val="方正仿宋_GBK"/>
        <charset val="134"/>
      </rPr>
      <t>余人务工，年人均增收</t>
    </r>
    <r>
      <rPr>
        <sz val="16"/>
        <rFont val="Times New Roman"/>
        <charset val="134"/>
      </rPr>
      <t>3000</t>
    </r>
    <r>
      <rPr>
        <sz val="16"/>
        <rFont val="方正仿宋_GBK"/>
        <charset val="134"/>
      </rPr>
      <t>元。</t>
    </r>
  </si>
  <si>
    <r>
      <rPr>
        <sz val="16"/>
        <rFont val="方正仿宋_GBK"/>
        <charset val="134"/>
      </rPr>
      <t>选育淫羊藿优良品种</t>
    </r>
    <r>
      <rPr>
        <sz val="16"/>
        <rFont val="Times New Roman"/>
        <charset val="134"/>
      </rPr>
      <t>1</t>
    </r>
    <r>
      <rPr>
        <sz val="16"/>
        <rFont val="方正仿宋_GBK"/>
        <charset val="134"/>
      </rPr>
      <t>个以上，开发淫羊藿产品不少于</t>
    </r>
    <r>
      <rPr>
        <sz val="16"/>
        <rFont val="Times New Roman"/>
        <charset val="134"/>
      </rPr>
      <t>2</t>
    </r>
    <r>
      <rPr>
        <sz val="16"/>
        <rFont val="方正仿宋_GBK"/>
        <charset val="134"/>
      </rPr>
      <t>个。</t>
    </r>
  </si>
  <si>
    <r>
      <rPr>
        <sz val="16"/>
        <rFont val="方正仿宋_GBK"/>
        <charset val="134"/>
      </rPr>
      <t>成本</t>
    </r>
    <r>
      <rPr>
        <sz val="16"/>
        <rFont val="Times New Roman"/>
        <charset val="134"/>
      </rPr>
      <t>≤350</t>
    </r>
    <r>
      <rPr>
        <sz val="16"/>
        <rFont val="方正仿宋_GBK"/>
        <charset val="134"/>
      </rPr>
      <t>万元</t>
    </r>
  </si>
  <si>
    <r>
      <rPr>
        <sz val="16"/>
        <rFont val="方正仿宋_GBK"/>
        <charset val="134"/>
      </rPr>
      <t>促进县内中药材产业产值提升，可助推药农年户均增收</t>
    </r>
    <r>
      <rPr>
        <sz val="16"/>
        <rFont val="Times New Roman"/>
        <charset val="134"/>
      </rPr>
      <t>3000</t>
    </r>
    <r>
      <rPr>
        <sz val="16"/>
        <rFont val="方正仿宋_GBK"/>
        <charset val="134"/>
      </rPr>
      <t>元。</t>
    </r>
  </si>
  <si>
    <r>
      <rPr>
        <sz val="16"/>
        <rFont val="方正仿宋_GBK"/>
        <charset val="134"/>
      </rPr>
      <t>受益人口数</t>
    </r>
    <r>
      <rPr>
        <sz val="16"/>
        <rFont val="Times New Roman"/>
        <charset val="134"/>
      </rPr>
      <t>≥30</t>
    </r>
    <r>
      <rPr>
        <sz val="16"/>
        <rFont val="方正仿宋_GBK"/>
        <charset val="134"/>
      </rPr>
      <t>人</t>
    </r>
  </si>
  <si>
    <r>
      <rPr>
        <sz val="16"/>
        <rFont val="方正仿宋_GBK"/>
        <charset val="134"/>
      </rPr>
      <t>持续年限</t>
    </r>
    <r>
      <rPr>
        <sz val="16"/>
        <rFont val="Times New Roman"/>
        <charset val="134"/>
      </rPr>
      <t>≥1</t>
    </r>
    <r>
      <rPr>
        <sz val="16"/>
        <rFont val="方正仿宋_GBK"/>
        <charset val="134"/>
      </rPr>
      <t>年。</t>
    </r>
  </si>
  <si>
    <t>李永富</t>
  </si>
  <si>
    <r>
      <rPr>
        <sz val="16"/>
        <rFont val="方正仿宋_GBK"/>
        <charset val="134"/>
      </rPr>
      <t>城口县</t>
    </r>
    <r>
      <rPr>
        <sz val="16"/>
        <rFont val="Times New Roman"/>
        <charset val="134"/>
      </rPr>
      <t>2024</t>
    </r>
    <r>
      <rPr>
        <sz val="16"/>
        <rFont val="方正仿宋_GBK"/>
        <charset val="134"/>
      </rPr>
      <t>年连翘产业研究项目</t>
    </r>
  </si>
  <si>
    <r>
      <rPr>
        <sz val="16"/>
        <rFont val="方正仿宋_GBK"/>
        <charset val="134"/>
      </rPr>
      <t>推进</t>
    </r>
    <r>
      <rPr>
        <sz val="16"/>
        <rFont val="Times New Roman"/>
        <charset val="134"/>
      </rPr>
      <t>“</t>
    </r>
    <r>
      <rPr>
        <sz val="16"/>
        <rFont val="方正仿宋_GBK"/>
        <charset val="134"/>
      </rPr>
      <t>品种</t>
    </r>
    <r>
      <rPr>
        <sz val="16"/>
        <rFont val="Times New Roman"/>
        <charset val="134"/>
      </rPr>
      <t>+</t>
    </r>
    <r>
      <rPr>
        <sz val="16"/>
        <rFont val="方正仿宋_GBK"/>
        <charset val="134"/>
      </rPr>
      <t>企业</t>
    </r>
    <r>
      <rPr>
        <sz val="16"/>
        <rFont val="Times New Roman"/>
        <charset val="134"/>
      </rPr>
      <t>+</t>
    </r>
    <r>
      <rPr>
        <sz val="16"/>
        <rFont val="方正仿宋_GBK"/>
        <charset val="134"/>
      </rPr>
      <t>科研团队</t>
    </r>
    <r>
      <rPr>
        <sz val="16"/>
        <rFont val="Times New Roman"/>
        <charset val="134"/>
      </rPr>
      <t>+</t>
    </r>
    <r>
      <rPr>
        <sz val="16"/>
        <rFont val="方正仿宋_GBK"/>
        <charset val="134"/>
      </rPr>
      <t>基地</t>
    </r>
    <r>
      <rPr>
        <sz val="16"/>
        <rFont val="Times New Roman"/>
        <charset val="134"/>
      </rPr>
      <t>”</t>
    </r>
    <r>
      <rPr>
        <sz val="16"/>
        <rFont val="方正仿宋_GBK"/>
        <charset val="134"/>
      </rPr>
      <t>的科研攻关，开展优良品种选育、产品开发等科技研究，推动成果转化应用，选育连翘优良品种</t>
    </r>
    <r>
      <rPr>
        <sz val="16"/>
        <rFont val="Times New Roman"/>
        <charset val="134"/>
      </rPr>
      <t>1</t>
    </r>
    <r>
      <rPr>
        <sz val="16"/>
        <rFont val="方正仿宋_GBK"/>
        <charset val="134"/>
      </rPr>
      <t>个以上，开发连翘产品不少于</t>
    </r>
    <r>
      <rPr>
        <sz val="16"/>
        <rFont val="Times New Roman"/>
        <charset val="134"/>
      </rPr>
      <t>2</t>
    </r>
    <r>
      <rPr>
        <sz val="16"/>
        <rFont val="方正仿宋_GBK"/>
        <charset val="134"/>
      </rPr>
      <t>个。</t>
    </r>
  </si>
  <si>
    <r>
      <rPr>
        <sz val="16"/>
        <rFont val="方正仿宋_GBK"/>
        <charset val="134"/>
      </rPr>
      <t>项目实施可带动县内</t>
    </r>
    <r>
      <rPr>
        <sz val="16"/>
        <rFont val="Times New Roman"/>
        <charset val="134"/>
      </rPr>
      <t>20</t>
    </r>
    <r>
      <rPr>
        <sz val="16"/>
        <rFont val="方正仿宋_GBK"/>
        <charset val="134"/>
      </rPr>
      <t>余人农户务工，年人均增收</t>
    </r>
    <r>
      <rPr>
        <sz val="16"/>
        <rFont val="Times New Roman"/>
        <charset val="134"/>
      </rPr>
      <t>3000</t>
    </r>
    <r>
      <rPr>
        <sz val="16"/>
        <rFont val="方正仿宋_GBK"/>
        <charset val="134"/>
      </rPr>
      <t>元，其中脱贫人口和监测户不少于</t>
    </r>
    <r>
      <rPr>
        <sz val="16"/>
        <rFont val="Times New Roman"/>
        <charset val="134"/>
      </rPr>
      <t>5</t>
    </r>
    <r>
      <rPr>
        <sz val="16"/>
        <rFont val="方正仿宋_GBK"/>
        <charset val="134"/>
      </rPr>
      <t>人。</t>
    </r>
  </si>
  <si>
    <r>
      <rPr>
        <sz val="16"/>
        <rFont val="Times New Roman"/>
        <charset val="134"/>
      </rPr>
      <t>1.</t>
    </r>
    <r>
      <rPr>
        <sz val="16"/>
        <rFont val="方正仿宋_GBK"/>
        <charset val="134"/>
      </rPr>
      <t>群众参与：包括</t>
    </r>
    <r>
      <rPr>
        <sz val="16"/>
        <rFont val="Times New Roman"/>
        <charset val="134"/>
      </rPr>
      <t>10</t>
    </r>
    <r>
      <rPr>
        <sz val="16"/>
        <rFont val="方正仿宋_GBK"/>
        <charset val="134"/>
      </rPr>
      <t>人参与前期项目确定会议、决议，</t>
    </r>
    <r>
      <rPr>
        <sz val="16"/>
        <rFont val="Times New Roman"/>
        <charset val="134"/>
      </rPr>
      <t>5</t>
    </r>
    <r>
      <rPr>
        <sz val="16"/>
        <rFont val="方正仿宋_GBK"/>
        <charset val="134"/>
      </rPr>
      <t>人参与入库项目的选择，</t>
    </r>
    <r>
      <rPr>
        <sz val="16"/>
        <rFont val="Times New Roman"/>
        <charset val="134"/>
      </rPr>
      <t>5</t>
    </r>
    <r>
      <rPr>
        <sz val="16"/>
        <rFont val="方正仿宋_GBK"/>
        <charset val="134"/>
      </rPr>
      <t>人参与项目实施过程中施工质量和资金使用的监督等。</t>
    </r>
    <r>
      <rPr>
        <sz val="16"/>
        <rFont val="Times New Roman"/>
        <charset val="134"/>
      </rPr>
      <t xml:space="preserve">
2.</t>
    </r>
    <r>
      <rPr>
        <sz val="16"/>
        <rFont val="方正仿宋_GBK"/>
        <charset val="134"/>
      </rPr>
      <t>利益联结机制：项目实施可带动</t>
    </r>
    <r>
      <rPr>
        <sz val="16"/>
        <rFont val="Times New Roman"/>
        <charset val="134"/>
      </rPr>
      <t>20</t>
    </r>
    <r>
      <rPr>
        <sz val="16"/>
        <rFont val="方正仿宋_GBK"/>
        <charset val="134"/>
      </rPr>
      <t>余人务工，年人均增收</t>
    </r>
    <r>
      <rPr>
        <sz val="16"/>
        <rFont val="Times New Roman"/>
        <charset val="134"/>
      </rPr>
      <t>3000</t>
    </r>
    <r>
      <rPr>
        <sz val="16"/>
        <rFont val="方正仿宋_GBK"/>
        <charset val="134"/>
      </rPr>
      <t>元。</t>
    </r>
  </si>
  <si>
    <r>
      <rPr>
        <sz val="16"/>
        <rFont val="方正仿宋_GBK"/>
        <charset val="134"/>
      </rPr>
      <t>选育连翘优良品种</t>
    </r>
    <r>
      <rPr>
        <sz val="16"/>
        <rFont val="Times New Roman"/>
        <charset val="134"/>
      </rPr>
      <t>1</t>
    </r>
    <r>
      <rPr>
        <sz val="16"/>
        <rFont val="方正仿宋_GBK"/>
        <charset val="134"/>
      </rPr>
      <t>个以上，开发连翘产品不少于</t>
    </r>
    <r>
      <rPr>
        <sz val="16"/>
        <rFont val="Times New Roman"/>
        <charset val="134"/>
      </rPr>
      <t>2</t>
    </r>
    <r>
      <rPr>
        <sz val="16"/>
        <rFont val="方正仿宋_GBK"/>
        <charset val="134"/>
      </rPr>
      <t>个。</t>
    </r>
  </si>
  <si>
    <r>
      <rPr>
        <sz val="16"/>
        <rFont val="方正仿宋_GBK"/>
        <charset val="134"/>
      </rPr>
      <t>受益人口数</t>
    </r>
    <r>
      <rPr>
        <sz val="16"/>
        <rFont val="Times New Roman"/>
        <charset val="134"/>
      </rPr>
      <t>≥20</t>
    </r>
    <r>
      <rPr>
        <sz val="16"/>
        <rFont val="方正仿宋_GBK"/>
        <charset val="134"/>
      </rPr>
      <t>人</t>
    </r>
  </si>
  <si>
    <r>
      <rPr>
        <sz val="16"/>
        <rFont val="方正仿宋_GBK"/>
        <charset val="134"/>
      </rPr>
      <t>城口县</t>
    </r>
    <r>
      <rPr>
        <sz val="16"/>
        <rFont val="Times New Roman"/>
        <charset val="134"/>
      </rPr>
      <t>2024</t>
    </r>
    <r>
      <rPr>
        <sz val="16"/>
        <rFont val="方正仿宋_GBK"/>
        <charset val="134"/>
      </rPr>
      <t>年曲茎石斛产业研究项目</t>
    </r>
  </si>
  <si>
    <r>
      <rPr>
        <sz val="16"/>
        <rFont val="方正仿宋_GBK"/>
        <charset val="134"/>
      </rPr>
      <t>推进</t>
    </r>
    <r>
      <rPr>
        <sz val="16"/>
        <rFont val="Times New Roman"/>
        <charset val="134"/>
      </rPr>
      <t>“</t>
    </r>
    <r>
      <rPr>
        <sz val="16"/>
        <rFont val="方正仿宋_GBK"/>
        <charset val="134"/>
      </rPr>
      <t>品种</t>
    </r>
    <r>
      <rPr>
        <sz val="16"/>
        <rFont val="Times New Roman"/>
        <charset val="134"/>
      </rPr>
      <t>+</t>
    </r>
    <r>
      <rPr>
        <sz val="16"/>
        <rFont val="方正仿宋_GBK"/>
        <charset val="134"/>
      </rPr>
      <t>企业</t>
    </r>
    <r>
      <rPr>
        <sz val="16"/>
        <rFont val="Times New Roman"/>
        <charset val="134"/>
      </rPr>
      <t>+</t>
    </r>
    <r>
      <rPr>
        <sz val="16"/>
        <rFont val="方正仿宋_GBK"/>
        <charset val="134"/>
      </rPr>
      <t>科研团队</t>
    </r>
    <r>
      <rPr>
        <sz val="16"/>
        <rFont val="Times New Roman"/>
        <charset val="134"/>
      </rPr>
      <t>+</t>
    </r>
    <r>
      <rPr>
        <sz val="16"/>
        <rFont val="方正仿宋_GBK"/>
        <charset val="134"/>
      </rPr>
      <t>基地</t>
    </r>
    <r>
      <rPr>
        <sz val="16"/>
        <rFont val="Times New Roman"/>
        <charset val="134"/>
      </rPr>
      <t>”</t>
    </r>
    <r>
      <rPr>
        <sz val="16"/>
        <rFont val="方正仿宋_GBK"/>
        <charset val="134"/>
      </rPr>
      <t>的科研攻关，开展优良品种选育、产品开发等科技研究，推动成果转化应用，选育曲茎石斛优良品种</t>
    </r>
    <r>
      <rPr>
        <sz val="16"/>
        <rFont val="Times New Roman"/>
        <charset val="134"/>
      </rPr>
      <t>1</t>
    </r>
    <r>
      <rPr>
        <sz val="16"/>
        <rFont val="方正仿宋_GBK"/>
        <charset val="134"/>
      </rPr>
      <t>个以上，开发曲茎石斛产品不少于</t>
    </r>
    <r>
      <rPr>
        <sz val="16"/>
        <rFont val="Times New Roman"/>
        <charset val="134"/>
      </rPr>
      <t>2</t>
    </r>
    <r>
      <rPr>
        <sz val="16"/>
        <rFont val="方正仿宋_GBK"/>
        <charset val="134"/>
      </rPr>
      <t>个。</t>
    </r>
  </si>
  <si>
    <r>
      <rPr>
        <sz val="16"/>
        <rFont val="方正仿宋_GBK"/>
        <charset val="134"/>
      </rPr>
      <t>选育曲茎石斛优良品种</t>
    </r>
    <r>
      <rPr>
        <sz val="16"/>
        <rFont val="Times New Roman"/>
        <charset val="134"/>
      </rPr>
      <t>1</t>
    </r>
    <r>
      <rPr>
        <sz val="16"/>
        <rFont val="方正仿宋_GBK"/>
        <charset val="134"/>
      </rPr>
      <t>个以上，开发曲茎石斛产品不少于</t>
    </r>
    <r>
      <rPr>
        <sz val="16"/>
        <rFont val="Times New Roman"/>
        <charset val="134"/>
      </rPr>
      <t>2</t>
    </r>
    <r>
      <rPr>
        <sz val="16"/>
        <rFont val="方正仿宋_GBK"/>
        <charset val="134"/>
      </rPr>
      <t>个。</t>
    </r>
  </si>
  <si>
    <t>县经济信息委</t>
  </si>
  <si>
    <t>宋兴欣</t>
  </si>
  <si>
    <r>
      <rPr>
        <sz val="16"/>
        <rFont val="方正仿宋_GBK"/>
        <charset val="134"/>
      </rPr>
      <t>城口县</t>
    </r>
    <r>
      <rPr>
        <sz val="16"/>
        <rFont val="Times New Roman"/>
        <charset val="134"/>
      </rPr>
      <t>2024</t>
    </r>
    <r>
      <rPr>
        <sz val="16"/>
        <rFont val="方正仿宋_GBK"/>
        <charset val="134"/>
      </rPr>
      <t>年川贝母产业研究项目</t>
    </r>
  </si>
  <si>
    <r>
      <rPr>
        <sz val="16"/>
        <rFont val="方正仿宋_GBK"/>
        <charset val="134"/>
      </rPr>
      <t>推进</t>
    </r>
    <r>
      <rPr>
        <sz val="16"/>
        <rFont val="Times New Roman"/>
        <charset val="134"/>
      </rPr>
      <t>“</t>
    </r>
    <r>
      <rPr>
        <sz val="16"/>
        <rFont val="方正仿宋_GBK"/>
        <charset val="134"/>
      </rPr>
      <t>品种</t>
    </r>
    <r>
      <rPr>
        <sz val="16"/>
        <rFont val="Times New Roman"/>
        <charset val="134"/>
      </rPr>
      <t>+</t>
    </r>
    <r>
      <rPr>
        <sz val="16"/>
        <rFont val="方正仿宋_GBK"/>
        <charset val="134"/>
      </rPr>
      <t>企业</t>
    </r>
    <r>
      <rPr>
        <sz val="16"/>
        <rFont val="Times New Roman"/>
        <charset val="134"/>
      </rPr>
      <t>+</t>
    </r>
    <r>
      <rPr>
        <sz val="16"/>
        <rFont val="方正仿宋_GBK"/>
        <charset val="134"/>
      </rPr>
      <t>科研团队</t>
    </r>
    <r>
      <rPr>
        <sz val="16"/>
        <rFont val="Times New Roman"/>
        <charset val="134"/>
      </rPr>
      <t>+</t>
    </r>
    <r>
      <rPr>
        <sz val="16"/>
        <rFont val="方正仿宋_GBK"/>
        <charset val="134"/>
      </rPr>
      <t>基地</t>
    </r>
    <r>
      <rPr>
        <sz val="16"/>
        <rFont val="Times New Roman"/>
        <charset val="134"/>
      </rPr>
      <t>”</t>
    </r>
    <r>
      <rPr>
        <sz val="16"/>
        <rFont val="方正仿宋_GBK"/>
        <charset val="134"/>
      </rPr>
      <t>的科研攻关，开展优良品种选育、产品开发等科技研究，推动成果转化应用，选育川贝母优良品种</t>
    </r>
    <r>
      <rPr>
        <sz val="16"/>
        <rFont val="Times New Roman"/>
        <charset val="134"/>
      </rPr>
      <t>1</t>
    </r>
    <r>
      <rPr>
        <sz val="16"/>
        <rFont val="方正仿宋_GBK"/>
        <charset val="134"/>
      </rPr>
      <t>个以上，开发川贝母产品不少于</t>
    </r>
    <r>
      <rPr>
        <sz val="16"/>
        <rFont val="Times New Roman"/>
        <charset val="134"/>
      </rPr>
      <t>2</t>
    </r>
    <r>
      <rPr>
        <sz val="16"/>
        <rFont val="方正仿宋_GBK"/>
        <charset val="134"/>
      </rPr>
      <t>个。</t>
    </r>
  </si>
  <si>
    <r>
      <rPr>
        <sz val="16"/>
        <rFont val="方正仿宋_GBK"/>
        <charset val="134"/>
      </rPr>
      <t>选育川贝母优良品种</t>
    </r>
    <r>
      <rPr>
        <sz val="16"/>
        <rFont val="Times New Roman"/>
        <charset val="134"/>
      </rPr>
      <t>1</t>
    </r>
    <r>
      <rPr>
        <sz val="16"/>
        <rFont val="方正仿宋_GBK"/>
        <charset val="134"/>
      </rPr>
      <t>个以上，开发川贝母产品不少于</t>
    </r>
    <r>
      <rPr>
        <sz val="16"/>
        <rFont val="Times New Roman"/>
        <charset val="134"/>
      </rPr>
      <t>2</t>
    </r>
    <r>
      <rPr>
        <sz val="16"/>
        <rFont val="方正仿宋_GBK"/>
        <charset val="134"/>
      </rPr>
      <t>个。</t>
    </r>
  </si>
  <si>
    <r>
      <rPr>
        <sz val="16"/>
        <rFont val="方正仿宋_GBK"/>
        <charset val="134"/>
      </rPr>
      <t>选育川贝母藿优良品种</t>
    </r>
    <r>
      <rPr>
        <sz val="16"/>
        <rFont val="Times New Roman"/>
        <charset val="134"/>
      </rPr>
      <t>1</t>
    </r>
    <r>
      <rPr>
        <sz val="16"/>
        <rFont val="方正仿宋_GBK"/>
        <charset val="134"/>
      </rPr>
      <t>个以上，开发川贝母产品不少于</t>
    </r>
    <r>
      <rPr>
        <sz val="16"/>
        <rFont val="Times New Roman"/>
        <charset val="134"/>
      </rPr>
      <t>2</t>
    </r>
    <r>
      <rPr>
        <sz val="16"/>
        <rFont val="方正仿宋_GBK"/>
        <charset val="134"/>
      </rPr>
      <t>个。</t>
    </r>
  </si>
  <si>
    <r>
      <rPr>
        <sz val="16"/>
        <rFont val="方正仿宋_GBK"/>
        <charset val="134"/>
      </rPr>
      <t>城口县</t>
    </r>
    <r>
      <rPr>
        <sz val="16"/>
        <rFont val="Times New Roman"/>
        <charset val="134"/>
      </rPr>
      <t>2024</t>
    </r>
    <r>
      <rPr>
        <sz val="16"/>
        <rFont val="方正仿宋_GBK"/>
        <charset val="134"/>
      </rPr>
      <t>年中药材</t>
    </r>
    <r>
      <rPr>
        <sz val="16"/>
        <rFont val="Times New Roman"/>
        <charset val="134"/>
      </rPr>
      <t>GAP</t>
    </r>
    <r>
      <rPr>
        <sz val="16"/>
        <rFont val="方正仿宋_GBK"/>
        <charset val="134"/>
      </rPr>
      <t>基地创建扶持项目</t>
    </r>
  </si>
  <si>
    <r>
      <rPr>
        <sz val="16"/>
        <rFont val="方正仿宋_GBK"/>
        <charset val="134"/>
      </rPr>
      <t>支持建设中药材</t>
    </r>
    <r>
      <rPr>
        <sz val="16"/>
        <rFont val="Times New Roman"/>
        <charset val="134"/>
      </rPr>
      <t>GAP</t>
    </r>
    <r>
      <rPr>
        <sz val="16"/>
        <rFont val="方正仿宋_GBK"/>
        <charset val="134"/>
      </rPr>
      <t>基地</t>
    </r>
    <r>
      <rPr>
        <sz val="16"/>
        <rFont val="Times New Roman"/>
        <charset val="134"/>
      </rPr>
      <t>2</t>
    </r>
    <r>
      <rPr>
        <sz val="16"/>
        <rFont val="方正仿宋_GBK"/>
        <charset val="134"/>
      </rPr>
      <t>个以上，对通过</t>
    </r>
    <r>
      <rPr>
        <sz val="16"/>
        <rFont val="Times New Roman"/>
        <charset val="134"/>
      </rPr>
      <t>GAP</t>
    </r>
    <r>
      <rPr>
        <sz val="16"/>
        <rFont val="方正仿宋_GBK"/>
        <charset val="134"/>
      </rPr>
      <t>基地建设验收的市场主体，按照《城口县中药材</t>
    </r>
    <r>
      <rPr>
        <sz val="16"/>
        <rFont val="Times New Roman"/>
        <charset val="134"/>
      </rPr>
      <t>GAP</t>
    </r>
    <r>
      <rPr>
        <sz val="16"/>
        <rFont val="方正仿宋_GBK"/>
        <charset val="134"/>
      </rPr>
      <t>基地创建奖励扶持办法（试行）》（城口市监发〔</t>
    </r>
    <r>
      <rPr>
        <sz val="16"/>
        <rFont val="Times New Roman"/>
        <charset val="134"/>
      </rPr>
      <t>2023</t>
    </r>
    <r>
      <rPr>
        <sz val="16"/>
        <rFont val="方正仿宋_GBK"/>
        <charset val="134"/>
      </rPr>
      <t>〕</t>
    </r>
    <r>
      <rPr>
        <sz val="16"/>
        <rFont val="Times New Roman"/>
        <charset val="134"/>
      </rPr>
      <t>46</t>
    </r>
    <r>
      <rPr>
        <sz val="16"/>
        <rFont val="方正仿宋_GBK"/>
        <charset val="134"/>
      </rPr>
      <t>号）标准给予奖补。</t>
    </r>
  </si>
  <si>
    <r>
      <rPr>
        <sz val="16"/>
        <rFont val="方正仿宋_GBK"/>
        <charset val="134"/>
      </rPr>
      <t>项目实施可带动就业务工不少于</t>
    </r>
    <r>
      <rPr>
        <sz val="16"/>
        <rFont val="Times New Roman"/>
        <charset val="134"/>
      </rPr>
      <t>20</t>
    </r>
    <r>
      <rPr>
        <sz val="16"/>
        <rFont val="方正仿宋_GBK"/>
        <charset val="134"/>
      </rPr>
      <t>余人，年人均增收</t>
    </r>
    <r>
      <rPr>
        <sz val="16"/>
        <rFont val="Times New Roman"/>
        <charset val="134"/>
      </rPr>
      <t>5000</t>
    </r>
    <r>
      <rPr>
        <sz val="16"/>
        <rFont val="方正仿宋_GBK"/>
        <charset val="134"/>
      </rPr>
      <t>元，其中脱贫人口和监测户不少于</t>
    </r>
    <r>
      <rPr>
        <sz val="16"/>
        <rFont val="Times New Roman"/>
        <charset val="134"/>
      </rPr>
      <t>5</t>
    </r>
    <r>
      <rPr>
        <sz val="16"/>
        <rFont val="方正仿宋_GBK"/>
        <charset val="134"/>
      </rPr>
      <t>人。</t>
    </r>
  </si>
  <si>
    <r>
      <rPr>
        <sz val="16"/>
        <rFont val="方正仿宋_GBK"/>
        <charset val="134"/>
      </rPr>
      <t>建设中药材</t>
    </r>
    <r>
      <rPr>
        <sz val="16"/>
        <rFont val="Times New Roman"/>
        <charset val="134"/>
      </rPr>
      <t>GAP</t>
    </r>
    <r>
      <rPr>
        <sz val="16"/>
        <rFont val="方正仿宋_GBK"/>
        <charset val="134"/>
      </rPr>
      <t>基地</t>
    </r>
    <r>
      <rPr>
        <sz val="16"/>
        <rFont val="Times New Roman"/>
        <charset val="134"/>
      </rPr>
      <t>2</t>
    </r>
    <r>
      <rPr>
        <sz val="16"/>
        <rFont val="方正仿宋_GBK"/>
        <charset val="134"/>
      </rPr>
      <t>个以上。</t>
    </r>
  </si>
  <si>
    <t>县市场监管局</t>
  </si>
  <si>
    <t>陶晓君</t>
  </si>
  <si>
    <r>
      <rPr>
        <sz val="16"/>
        <rFont val="方正仿宋_GBK"/>
        <charset val="134"/>
      </rPr>
      <t>城口县</t>
    </r>
    <r>
      <rPr>
        <sz val="16"/>
        <rFont val="Times New Roman"/>
        <charset val="134"/>
      </rPr>
      <t>2024</t>
    </r>
    <r>
      <rPr>
        <sz val="16"/>
        <rFont val="方正仿宋_GBK"/>
        <charset val="134"/>
      </rPr>
      <t>年药膳产品推广项目</t>
    </r>
  </si>
  <si>
    <r>
      <rPr>
        <sz val="16"/>
        <rFont val="方正仿宋_GBK"/>
        <charset val="134"/>
      </rPr>
      <t>支持已开发的</t>
    </r>
    <r>
      <rPr>
        <sz val="16"/>
        <rFont val="Times New Roman"/>
        <charset val="134"/>
      </rPr>
      <t>106</t>
    </r>
    <r>
      <rPr>
        <sz val="16"/>
        <rFont val="方正仿宋_GBK"/>
        <charset val="134"/>
      </rPr>
      <t>道药膳菜品推广，对不少于</t>
    </r>
    <r>
      <rPr>
        <sz val="16"/>
        <rFont val="Times New Roman"/>
        <charset val="134"/>
      </rPr>
      <t>5</t>
    </r>
    <r>
      <rPr>
        <sz val="16"/>
        <rFont val="方正仿宋_GBK"/>
        <charset val="134"/>
      </rPr>
      <t>家生产推介药膳菜品的市场主体进行奖补。</t>
    </r>
  </si>
  <si>
    <r>
      <rPr>
        <sz val="16"/>
        <rFont val="方正仿宋_GBK"/>
        <charset val="134"/>
      </rPr>
      <t>项目实施可带动就业务工不少于</t>
    </r>
    <r>
      <rPr>
        <sz val="16"/>
        <rFont val="Times New Roman"/>
        <charset val="134"/>
      </rPr>
      <t>50</t>
    </r>
    <r>
      <rPr>
        <sz val="16"/>
        <rFont val="方正仿宋_GBK"/>
        <charset val="134"/>
      </rPr>
      <t>余人，年人均增收</t>
    </r>
    <r>
      <rPr>
        <sz val="16"/>
        <rFont val="Times New Roman"/>
        <charset val="134"/>
      </rPr>
      <t>3000</t>
    </r>
    <r>
      <rPr>
        <sz val="16"/>
        <rFont val="方正仿宋_GBK"/>
        <charset val="134"/>
      </rPr>
      <t>元，其中脱贫人口和监测户不少于</t>
    </r>
    <r>
      <rPr>
        <sz val="16"/>
        <rFont val="Times New Roman"/>
        <charset val="134"/>
      </rPr>
      <t>10</t>
    </r>
    <r>
      <rPr>
        <sz val="16"/>
        <rFont val="方正仿宋_GBK"/>
        <charset val="134"/>
      </rPr>
      <t>人。</t>
    </r>
  </si>
  <si>
    <r>
      <rPr>
        <sz val="16"/>
        <rFont val="Times New Roman"/>
        <charset val="134"/>
      </rPr>
      <t>1.</t>
    </r>
    <r>
      <rPr>
        <sz val="16"/>
        <rFont val="方正仿宋_GBK"/>
        <charset val="134"/>
      </rPr>
      <t>群众参与：包括</t>
    </r>
    <r>
      <rPr>
        <sz val="16"/>
        <rFont val="Times New Roman"/>
        <charset val="134"/>
      </rPr>
      <t>10</t>
    </r>
    <r>
      <rPr>
        <sz val="16"/>
        <rFont val="方正仿宋_GBK"/>
        <charset val="134"/>
      </rPr>
      <t>人参与前期项目确定会议、决议，</t>
    </r>
    <r>
      <rPr>
        <sz val="16"/>
        <rFont val="Times New Roman"/>
        <charset val="134"/>
      </rPr>
      <t>5</t>
    </r>
    <r>
      <rPr>
        <sz val="16"/>
        <rFont val="方正仿宋_GBK"/>
        <charset val="134"/>
      </rPr>
      <t>人参与入库项目的选择，</t>
    </r>
    <r>
      <rPr>
        <sz val="16"/>
        <rFont val="Times New Roman"/>
        <charset val="134"/>
      </rPr>
      <t>5</t>
    </r>
    <r>
      <rPr>
        <sz val="16"/>
        <rFont val="方正仿宋_GBK"/>
        <charset val="134"/>
      </rPr>
      <t>人参与项目实施过程中施工质量和资金使用的监督等。</t>
    </r>
    <r>
      <rPr>
        <sz val="16"/>
        <rFont val="Times New Roman"/>
        <charset val="134"/>
      </rPr>
      <t xml:space="preserve">
2.</t>
    </r>
    <r>
      <rPr>
        <sz val="16"/>
        <rFont val="方正仿宋_GBK"/>
        <charset val="134"/>
      </rPr>
      <t>利益联结机制：项目实施可带动</t>
    </r>
    <r>
      <rPr>
        <sz val="16"/>
        <rFont val="Times New Roman"/>
        <charset val="134"/>
      </rPr>
      <t>50</t>
    </r>
    <r>
      <rPr>
        <sz val="16"/>
        <rFont val="方正仿宋_GBK"/>
        <charset val="134"/>
      </rPr>
      <t>余人务工，年人均增收</t>
    </r>
    <r>
      <rPr>
        <sz val="16"/>
        <rFont val="Times New Roman"/>
        <charset val="134"/>
      </rPr>
      <t>3000</t>
    </r>
    <r>
      <rPr>
        <sz val="16"/>
        <rFont val="方正仿宋_GBK"/>
        <charset val="134"/>
      </rPr>
      <t>元。</t>
    </r>
  </si>
  <si>
    <r>
      <rPr>
        <sz val="16"/>
        <rFont val="方正仿宋_GBK"/>
        <charset val="134"/>
      </rPr>
      <t>对不少于</t>
    </r>
    <r>
      <rPr>
        <sz val="16"/>
        <rFont val="Times New Roman"/>
        <charset val="134"/>
      </rPr>
      <t>5</t>
    </r>
    <r>
      <rPr>
        <sz val="16"/>
        <rFont val="方正仿宋_GBK"/>
        <charset val="134"/>
      </rPr>
      <t>家生产推介</t>
    </r>
    <r>
      <rPr>
        <sz val="16"/>
        <rFont val="Times New Roman"/>
        <charset val="134"/>
      </rPr>
      <t>106</t>
    </r>
    <r>
      <rPr>
        <sz val="16"/>
        <rFont val="方正仿宋_GBK"/>
        <charset val="134"/>
      </rPr>
      <t>道药膳菜品的市场主体进行奖补</t>
    </r>
  </si>
  <si>
    <r>
      <rPr>
        <sz val="16"/>
        <rFont val="方正仿宋_GBK"/>
        <charset val="134"/>
      </rPr>
      <t>每个奖补额度</t>
    </r>
    <r>
      <rPr>
        <sz val="16"/>
        <rFont val="Times New Roman"/>
        <charset val="134"/>
      </rPr>
      <t>≤10</t>
    </r>
    <r>
      <rPr>
        <sz val="16"/>
        <rFont val="方正仿宋_GBK"/>
        <charset val="134"/>
      </rPr>
      <t>万元</t>
    </r>
    <r>
      <rPr>
        <sz val="16"/>
        <rFont val="Times New Roman"/>
        <charset val="134"/>
      </rPr>
      <t>/</t>
    </r>
    <r>
      <rPr>
        <sz val="16"/>
        <rFont val="方正仿宋_GBK"/>
        <charset val="134"/>
      </rPr>
      <t>年</t>
    </r>
  </si>
  <si>
    <r>
      <rPr>
        <sz val="16"/>
        <rFont val="方正仿宋_GBK"/>
        <charset val="134"/>
      </rPr>
      <t>促进县内中药产品价值提升和产业融合发展，带动从业人员年均增收</t>
    </r>
    <r>
      <rPr>
        <sz val="16"/>
        <rFont val="Times New Roman"/>
        <charset val="134"/>
      </rPr>
      <t>5000</t>
    </r>
    <r>
      <rPr>
        <sz val="16"/>
        <rFont val="方正仿宋_GBK"/>
        <charset val="134"/>
      </rPr>
      <t>元。</t>
    </r>
  </si>
  <si>
    <r>
      <rPr>
        <sz val="16"/>
        <rFont val="方正仿宋_GBK"/>
        <charset val="134"/>
      </rPr>
      <t>受益人口数</t>
    </r>
    <r>
      <rPr>
        <sz val="16"/>
        <rFont val="Times New Roman"/>
        <charset val="134"/>
      </rPr>
      <t>≥50</t>
    </r>
    <r>
      <rPr>
        <sz val="16"/>
        <rFont val="方正仿宋_GBK"/>
        <charset val="134"/>
      </rPr>
      <t>人</t>
    </r>
  </si>
  <si>
    <t>唐仙霞</t>
  </si>
  <si>
    <t>城口县河鱼乡畜牧村石斛种植基地产业步道项目</t>
  </si>
  <si>
    <r>
      <rPr>
        <sz val="16"/>
        <rFont val="方正仿宋_GBK"/>
        <charset val="134"/>
      </rPr>
      <t>在畜牧村滑头嘴新建石斛种植基地产业步道</t>
    </r>
    <r>
      <rPr>
        <sz val="16"/>
        <rFont val="Times New Roman"/>
        <charset val="134"/>
      </rPr>
      <t>1</t>
    </r>
    <r>
      <rPr>
        <sz val="16"/>
        <rFont val="方正仿宋_GBK"/>
        <charset val="134"/>
      </rPr>
      <t>条，长约</t>
    </r>
    <r>
      <rPr>
        <sz val="16"/>
        <rFont val="Times New Roman"/>
        <charset val="134"/>
      </rPr>
      <t>8000</t>
    </r>
    <r>
      <rPr>
        <sz val="16"/>
        <rFont val="方正仿宋_GBK"/>
        <charset val="134"/>
      </rPr>
      <t>米，宽约</t>
    </r>
    <r>
      <rPr>
        <sz val="16"/>
        <rFont val="Times New Roman"/>
        <charset val="134"/>
      </rPr>
      <t>1.2</t>
    </r>
    <r>
      <rPr>
        <sz val="16"/>
        <rFont val="方正仿宋_GBK"/>
        <charset val="134"/>
      </rPr>
      <t>米，新建生产性用房（钢构）</t>
    </r>
    <r>
      <rPr>
        <sz val="16"/>
        <rFont val="Times New Roman"/>
        <charset val="134"/>
      </rPr>
      <t>2</t>
    </r>
    <r>
      <rPr>
        <sz val="16"/>
        <rFont val="方正仿宋_GBK"/>
        <charset val="134"/>
      </rPr>
      <t>间，共</t>
    </r>
    <r>
      <rPr>
        <sz val="16"/>
        <rFont val="Times New Roman"/>
        <charset val="134"/>
      </rPr>
      <t>40</t>
    </r>
    <r>
      <rPr>
        <sz val="16"/>
        <rFont val="方正仿宋_GBK"/>
        <charset val="134"/>
      </rPr>
      <t>㎡。</t>
    </r>
  </si>
  <si>
    <t>通过产业步道建设，解决石斛种植基地生产道路出行难、石斛种植条件差等问题，是建设石斛种植基地的必备基础设施。</t>
  </si>
  <si>
    <t>群众参与建设，增加群众务工收入，项目建成后，方便石斛种植出行，增加中药材产业收入。</t>
  </si>
  <si>
    <r>
      <rPr>
        <sz val="16"/>
        <rFont val="方正仿宋_GBK"/>
        <charset val="134"/>
      </rPr>
      <t>新建产业步道</t>
    </r>
    <r>
      <rPr>
        <sz val="16"/>
        <rFont val="Times New Roman"/>
        <charset val="134"/>
      </rPr>
      <t>1</t>
    </r>
    <r>
      <rPr>
        <sz val="16"/>
        <rFont val="方正仿宋_GBK"/>
        <charset val="134"/>
      </rPr>
      <t>条，生产性用房</t>
    </r>
    <r>
      <rPr>
        <sz val="16"/>
        <rFont val="Times New Roman"/>
        <charset val="134"/>
      </rPr>
      <t>2</t>
    </r>
    <r>
      <rPr>
        <sz val="16"/>
        <rFont val="方正仿宋_GBK"/>
        <charset val="134"/>
      </rPr>
      <t>间。</t>
    </r>
  </si>
  <si>
    <r>
      <rPr>
        <sz val="16"/>
        <rFont val="方正仿宋_GBK"/>
        <charset val="134"/>
      </rPr>
      <t>新建产业步道约</t>
    </r>
    <r>
      <rPr>
        <sz val="16"/>
        <rFont val="Times New Roman"/>
        <charset val="134"/>
      </rPr>
      <t>8000</t>
    </r>
    <r>
      <rPr>
        <sz val="16"/>
        <rFont val="方正仿宋_GBK"/>
        <charset val="134"/>
      </rPr>
      <t>米，生产性用房</t>
    </r>
    <r>
      <rPr>
        <sz val="16"/>
        <rFont val="Times New Roman"/>
        <charset val="134"/>
      </rPr>
      <t>40</t>
    </r>
    <r>
      <rPr>
        <sz val="16"/>
        <rFont val="方正仿宋_GBK"/>
        <charset val="134"/>
      </rPr>
      <t>㎡。</t>
    </r>
  </si>
  <si>
    <r>
      <rPr>
        <sz val="16"/>
        <rFont val="方正仿宋_GBK"/>
        <charset val="134"/>
      </rPr>
      <t>项目总投资</t>
    </r>
    <r>
      <rPr>
        <sz val="16"/>
        <rFont val="Times New Roman"/>
        <charset val="134"/>
      </rPr>
      <t>≤90</t>
    </r>
    <r>
      <rPr>
        <sz val="16"/>
        <rFont val="方正仿宋_GBK"/>
        <charset val="134"/>
      </rPr>
      <t>万元</t>
    </r>
  </si>
  <si>
    <r>
      <rPr>
        <sz val="16"/>
        <rFont val="方正仿宋_GBK"/>
        <charset val="134"/>
      </rPr>
      <t>全乡</t>
    </r>
    <r>
      <rPr>
        <sz val="16"/>
        <rFont val="Times New Roman"/>
        <charset val="134"/>
      </rPr>
      <t>4821</t>
    </r>
    <r>
      <rPr>
        <sz val="16"/>
        <rFont val="方正仿宋_GBK"/>
        <charset val="134"/>
      </rPr>
      <t>人其中脱贫</t>
    </r>
    <r>
      <rPr>
        <sz val="16"/>
        <rFont val="Times New Roman"/>
        <charset val="134"/>
      </rPr>
      <t>197</t>
    </r>
    <r>
      <rPr>
        <sz val="16"/>
        <rFont val="方正仿宋_GBK"/>
        <charset val="134"/>
      </rPr>
      <t>户</t>
    </r>
    <r>
      <rPr>
        <sz val="16"/>
        <rFont val="Times New Roman"/>
        <charset val="134"/>
      </rPr>
      <t>726</t>
    </r>
    <r>
      <rPr>
        <sz val="16"/>
        <rFont val="方正仿宋_GBK"/>
        <charset val="134"/>
      </rPr>
      <t>人受益，提升满意度</t>
    </r>
  </si>
  <si>
    <t>023-59265746</t>
  </si>
  <si>
    <r>
      <rPr>
        <sz val="16"/>
        <rFont val="方正仿宋_GBK"/>
        <charset val="134"/>
      </rPr>
      <t>城口县</t>
    </r>
    <r>
      <rPr>
        <sz val="16"/>
        <rFont val="Times New Roman"/>
        <charset val="134"/>
      </rPr>
      <t>2024</t>
    </r>
    <r>
      <rPr>
        <sz val="16"/>
        <rFont val="方正仿宋_GBK"/>
        <charset val="134"/>
      </rPr>
      <t>年</t>
    </r>
    <r>
      <rPr>
        <sz val="16"/>
        <rFont val="Times New Roman"/>
        <charset val="134"/>
      </rPr>
      <t>“</t>
    </r>
    <r>
      <rPr>
        <sz val="16"/>
        <rFont val="方正仿宋_GBK"/>
        <charset val="134"/>
      </rPr>
      <t>巴渝和美乡村</t>
    </r>
    <r>
      <rPr>
        <sz val="16"/>
        <rFont val="Times New Roman"/>
        <charset val="134"/>
      </rPr>
      <t>”</t>
    </r>
    <r>
      <rPr>
        <sz val="16"/>
        <rFont val="方正仿宋_GBK"/>
        <charset val="134"/>
      </rPr>
      <t>建设项目</t>
    </r>
  </si>
  <si>
    <t>学习运用“千万工程”经验，打造巴渝和美乡村示范片，推动农文旅融合发展。（具体以实施方案为准）</t>
  </si>
  <si>
    <t>修齐镇、咸宜镇、岚天乡、北屏乡、河鱼乡等乡镇</t>
  </si>
  <si>
    <t>通过项目实施促进乡村特色产业提质增效、提升农村人居环境品质、完善农村基础设施建设、提高公共服务水平，进一步增加农村居民收入，促使乡风文明程度、乡村治理效能显著提升，提高群众满意度。</t>
  </si>
  <si>
    <r>
      <rPr>
        <sz val="16"/>
        <rFont val="方正仿宋_GBK"/>
        <charset val="134"/>
      </rPr>
      <t>一、群众参与：征求部分群众意见，</t>
    </r>
    <r>
      <rPr>
        <sz val="16"/>
        <rFont val="Times New Roman"/>
        <charset val="134"/>
      </rPr>
      <t>50</t>
    </r>
    <r>
      <rPr>
        <sz val="16"/>
        <rFont val="方正仿宋_GBK"/>
        <charset val="134"/>
      </rPr>
      <t>余人参与项目施工过程。</t>
    </r>
    <r>
      <rPr>
        <sz val="16"/>
        <rFont val="Times New Roman"/>
        <charset val="134"/>
      </rPr>
      <t xml:space="preserve">
</t>
    </r>
    <r>
      <rPr>
        <sz val="16"/>
        <rFont val="方正仿宋_GBK"/>
        <charset val="134"/>
      </rPr>
      <t>二、利益联结机制：带动有意愿的群众参与务工，增加群众收入</t>
    </r>
    <r>
      <rPr>
        <sz val="16"/>
        <rFont val="Times New Roman"/>
        <charset val="134"/>
      </rPr>
      <t>500</t>
    </r>
    <r>
      <rPr>
        <sz val="16"/>
        <rFont val="方正仿宋_GBK"/>
        <charset val="134"/>
      </rPr>
      <t>元以上。</t>
    </r>
  </si>
  <si>
    <r>
      <rPr>
        <sz val="16"/>
        <rFont val="方正仿宋_GBK"/>
        <charset val="134"/>
      </rPr>
      <t>带动有意愿的群众参与务工，增加群众收入</t>
    </r>
    <r>
      <rPr>
        <sz val="16"/>
        <rFont val="Times New Roman"/>
        <charset val="134"/>
      </rPr>
      <t>500</t>
    </r>
    <r>
      <rPr>
        <sz val="16"/>
        <rFont val="方正仿宋_GBK"/>
        <charset val="134"/>
      </rPr>
      <t>元以上。</t>
    </r>
  </si>
  <si>
    <t>项目在预算之内</t>
  </si>
  <si>
    <t>促使乡风文明程度、乡村治理效能显著提升，提高群众满意度。</t>
  </si>
  <si>
    <t>吴方耀</t>
  </si>
  <si>
    <t>城口县区域特色品牌培育和建设</t>
  </si>
  <si>
    <t>主要农特产品品牌给予一定奖励</t>
  </si>
  <si>
    <r>
      <rPr>
        <sz val="16"/>
        <rFont val="方正仿宋_GBK"/>
        <charset val="134"/>
      </rPr>
      <t>通过项目实施，引导涉农经营主体带动农户培育商标、专利、制定地方标准团体标准等，带动农户务工或发展产业，增加农户收入</t>
    </r>
    <r>
      <rPr>
        <sz val="16"/>
        <rFont val="Times New Roman"/>
        <charset val="134"/>
      </rPr>
      <t>500</t>
    </r>
    <r>
      <rPr>
        <sz val="16"/>
        <rFont val="方正仿宋_GBK"/>
        <charset val="134"/>
      </rPr>
      <t>元以上。</t>
    </r>
  </si>
  <si>
    <r>
      <rPr>
        <sz val="16"/>
        <rFont val="方正仿宋_GBK"/>
        <charset val="134"/>
      </rPr>
      <t>一、群众参与：市场主体带动群众务工就业或发展产业；</t>
    </r>
    <r>
      <rPr>
        <sz val="16"/>
        <rFont val="Times New Roman"/>
        <charset val="134"/>
      </rPr>
      <t xml:space="preserve">
</t>
    </r>
    <r>
      <rPr>
        <sz val="16"/>
        <rFont val="方正仿宋_GBK"/>
        <charset val="134"/>
      </rPr>
      <t>二、利益联结机制：通过品牌培育和奖励，提高市场主体积极性，带动农户务工或发展产业，增加农户收入</t>
    </r>
    <r>
      <rPr>
        <sz val="16"/>
        <rFont val="Times New Roman"/>
        <charset val="134"/>
      </rPr>
      <t>500</t>
    </r>
    <r>
      <rPr>
        <sz val="16"/>
        <rFont val="方正仿宋_GBK"/>
        <charset val="134"/>
      </rPr>
      <t>元以上。</t>
    </r>
  </si>
  <si>
    <r>
      <rPr>
        <sz val="16"/>
        <rFont val="方正仿宋_GBK"/>
        <charset val="134"/>
      </rPr>
      <t>对全县</t>
    </r>
    <r>
      <rPr>
        <sz val="16"/>
        <rFont val="Times New Roman"/>
        <charset val="134"/>
      </rPr>
      <t>2021-2022</t>
    </r>
    <r>
      <rPr>
        <sz val="16"/>
        <rFont val="方正仿宋_GBK"/>
        <charset val="134"/>
      </rPr>
      <t>年度培育的品牌进行奖励</t>
    </r>
  </si>
  <si>
    <r>
      <rPr>
        <sz val="16"/>
        <rFont val="方正仿宋_GBK"/>
        <charset val="134"/>
      </rPr>
      <t>培育品牌</t>
    </r>
    <r>
      <rPr>
        <sz val="16"/>
        <rFont val="Times New Roman"/>
        <charset val="134"/>
      </rPr>
      <t>830</t>
    </r>
    <r>
      <rPr>
        <sz val="16"/>
        <rFont val="方正仿宋_GBK"/>
        <charset val="134"/>
      </rPr>
      <t>件以上</t>
    </r>
  </si>
  <si>
    <t>发展壮大城口品牌，提高产品销售价格，提升品牌价值，带动全县经济发展</t>
  </si>
  <si>
    <r>
      <rPr>
        <sz val="16"/>
        <rFont val="方正仿宋_GBK"/>
        <charset val="134"/>
      </rPr>
      <t>带动全县约</t>
    </r>
    <r>
      <rPr>
        <sz val="16"/>
        <rFont val="Times New Roman"/>
        <charset val="134"/>
      </rPr>
      <t>1</t>
    </r>
    <r>
      <rPr>
        <sz val="16"/>
        <rFont val="方正仿宋_GBK"/>
        <charset val="134"/>
      </rPr>
      <t>万户群众增收</t>
    </r>
  </si>
  <si>
    <r>
      <rPr>
        <sz val="16"/>
        <rFont val="方正仿宋_GBK"/>
        <charset val="134"/>
      </rPr>
      <t>贫困人口满意度</t>
    </r>
    <r>
      <rPr>
        <sz val="16"/>
        <rFont val="Times New Roman"/>
        <charset val="134"/>
      </rPr>
      <t>100%</t>
    </r>
  </si>
  <si>
    <t>城口县市场监管局</t>
  </si>
  <si>
    <t>段美巧</t>
  </si>
  <si>
    <r>
      <rPr>
        <sz val="16"/>
        <rFont val="方正仿宋_GBK"/>
        <charset val="134"/>
      </rPr>
      <t>城口县</t>
    </r>
    <r>
      <rPr>
        <sz val="16"/>
        <rFont val="Times New Roman"/>
        <charset val="134"/>
      </rPr>
      <t>2024</t>
    </r>
    <r>
      <rPr>
        <sz val="16"/>
        <rFont val="方正仿宋_GBK"/>
        <charset val="134"/>
      </rPr>
      <t>年咸宜镇现代特色农业示范种植基地项目</t>
    </r>
  </si>
  <si>
    <r>
      <rPr>
        <sz val="16"/>
        <rFont val="方正仿宋_GBK"/>
        <charset val="134"/>
      </rPr>
      <t>新建约</t>
    </r>
    <r>
      <rPr>
        <sz val="16"/>
        <rFont val="Times New Roman"/>
        <charset val="134"/>
      </rPr>
      <t>40</t>
    </r>
    <r>
      <rPr>
        <sz val="16"/>
        <rFont val="方正仿宋_GBK"/>
        <charset val="134"/>
      </rPr>
      <t>亩现代特色农业标准化种植基地大棚车厘子。（具体以实施方案为准）。</t>
    </r>
  </si>
  <si>
    <r>
      <rPr>
        <sz val="16"/>
        <rFont val="方正仿宋_GBK"/>
        <charset val="134"/>
      </rPr>
      <t>该项目能够有效促进咸宜镇产业多元化发展，促进现代特色农业转型升级。通过实施该项目，土地流转约</t>
    </r>
    <r>
      <rPr>
        <sz val="16"/>
        <rFont val="Times New Roman"/>
        <charset val="134"/>
      </rPr>
      <t>40</t>
    </r>
    <r>
      <rPr>
        <sz val="16"/>
        <rFont val="方正仿宋_GBK"/>
        <charset val="134"/>
      </rPr>
      <t>亩，预计可获得土地租金</t>
    </r>
    <r>
      <rPr>
        <sz val="16"/>
        <rFont val="Times New Roman"/>
        <charset val="134"/>
      </rPr>
      <t>2</t>
    </r>
    <r>
      <rPr>
        <sz val="16"/>
        <rFont val="方正仿宋_GBK"/>
        <charset val="134"/>
      </rPr>
      <t>万元，带动</t>
    </r>
    <r>
      <rPr>
        <sz val="16"/>
        <rFont val="Times New Roman"/>
        <charset val="134"/>
      </rPr>
      <t>30</t>
    </r>
    <r>
      <rPr>
        <sz val="16"/>
        <rFont val="方正仿宋_GBK"/>
        <charset val="134"/>
      </rPr>
      <t>户农户户均增收</t>
    </r>
    <r>
      <rPr>
        <sz val="16"/>
        <rFont val="Times New Roman"/>
        <charset val="134"/>
      </rPr>
      <t>1000</t>
    </r>
    <r>
      <rPr>
        <sz val="16"/>
        <rFont val="方正仿宋_GBK"/>
        <charset val="134"/>
      </rPr>
      <t>元，其中脱贫户</t>
    </r>
    <r>
      <rPr>
        <sz val="16"/>
        <rFont val="Times New Roman"/>
        <charset val="134"/>
      </rPr>
      <t>7</t>
    </r>
    <r>
      <rPr>
        <sz val="16"/>
        <rFont val="方正仿宋_GBK"/>
        <charset val="134"/>
      </rPr>
      <t>户。</t>
    </r>
  </si>
  <si>
    <r>
      <rPr>
        <sz val="16"/>
        <rFont val="方正仿宋_GBK"/>
        <charset val="134"/>
      </rPr>
      <t>一、群众参与：</t>
    </r>
    <r>
      <rPr>
        <sz val="16"/>
        <rFont val="Times New Roman"/>
        <charset val="0"/>
      </rPr>
      <t>16</t>
    </r>
    <r>
      <rPr>
        <sz val="16"/>
        <rFont val="方正仿宋_GBK"/>
        <charset val="0"/>
      </rPr>
      <t>人以上参与项目的选择、实施、监督和管理；</t>
    </r>
    <r>
      <rPr>
        <sz val="16"/>
        <rFont val="Times New Roman"/>
        <charset val="0"/>
      </rPr>
      <t xml:space="preserve">
</t>
    </r>
    <r>
      <rPr>
        <sz val="16"/>
        <rFont val="方正仿宋_GBK"/>
        <charset val="0"/>
      </rPr>
      <t>二、利益联结机制：带动</t>
    </r>
    <r>
      <rPr>
        <sz val="16"/>
        <rFont val="Times New Roman"/>
        <charset val="0"/>
      </rPr>
      <t>30</t>
    </r>
    <r>
      <rPr>
        <sz val="16"/>
        <rFont val="方正仿宋_GBK"/>
        <charset val="0"/>
      </rPr>
      <t>户以上农户户均增收</t>
    </r>
    <r>
      <rPr>
        <sz val="16"/>
        <rFont val="Times New Roman"/>
        <charset val="0"/>
      </rPr>
      <t>1000</t>
    </r>
    <r>
      <rPr>
        <sz val="16"/>
        <rFont val="方正仿宋_GBK"/>
        <charset val="0"/>
      </rPr>
      <t>元；村级集体经济成员分红人数</t>
    </r>
    <r>
      <rPr>
        <sz val="16"/>
        <rFont val="Times New Roman"/>
        <charset val="0"/>
      </rPr>
      <t>1145</t>
    </r>
    <r>
      <rPr>
        <sz val="16"/>
        <rFont val="方正仿宋_GBK"/>
        <charset val="0"/>
      </rPr>
      <t>人其中脱贫人口和监测人口</t>
    </r>
    <r>
      <rPr>
        <sz val="16"/>
        <rFont val="Times New Roman"/>
        <charset val="0"/>
      </rPr>
      <t>201</t>
    </r>
    <r>
      <rPr>
        <sz val="16"/>
        <rFont val="方正仿宋_GBK"/>
        <charset val="0"/>
      </rPr>
      <t>人。</t>
    </r>
  </si>
  <si>
    <r>
      <rPr>
        <sz val="16"/>
        <rFont val="方正仿宋_GB2312"/>
        <charset val="134"/>
      </rPr>
      <t>城口县</t>
    </r>
    <r>
      <rPr>
        <sz val="16"/>
        <rFont val="Times New Roman"/>
        <charset val="134"/>
      </rPr>
      <t>2023</t>
    </r>
    <r>
      <rPr>
        <sz val="16"/>
        <rFont val="方正仿宋_GB2312"/>
        <charset val="134"/>
      </rPr>
      <t>年双河乡天星村安全饮水项目项目</t>
    </r>
  </si>
  <si>
    <r>
      <rPr>
        <sz val="16"/>
        <rFont val="Times New Roman"/>
        <charset val="134"/>
      </rPr>
      <t xml:space="preserve">
</t>
    </r>
    <r>
      <rPr>
        <sz val="16"/>
        <rFont val="方正仿宋_GB2312"/>
        <charset val="134"/>
      </rPr>
      <t>农村供水保障设施建设</t>
    </r>
  </si>
  <si>
    <r>
      <rPr>
        <sz val="16"/>
        <rFont val="方正仿宋_GB2312"/>
        <charset val="134"/>
      </rPr>
      <t>建设蓄水池</t>
    </r>
    <r>
      <rPr>
        <sz val="16"/>
        <rFont val="Times New Roman"/>
        <charset val="134"/>
      </rPr>
      <t>1</t>
    </r>
    <r>
      <rPr>
        <sz val="16"/>
        <rFont val="方正仿宋_GB2312"/>
        <charset val="134"/>
      </rPr>
      <t>口不小于</t>
    </r>
    <r>
      <rPr>
        <sz val="16"/>
        <rFont val="Times New Roman"/>
        <charset val="134"/>
      </rPr>
      <t>100</t>
    </r>
    <r>
      <rPr>
        <sz val="16"/>
        <rFont val="方正仿宋_GB2312"/>
        <charset val="134"/>
      </rPr>
      <t>立方米，同步铺设管道</t>
    </r>
    <r>
      <rPr>
        <sz val="16"/>
        <rFont val="Times New Roman"/>
        <charset val="134"/>
      </rPr>
      <t>40#5</t>
    </r>
    <r>
      <rPr>
        <sz val="16"/>
        <rFont val="方正仿宋_GB2312"/>
        <charset val="134"/>
      </rPr>
      <t>公里，具体建设内容以设计为准。</t>
    </r>
  </si>
  <si>
    <t>双河乡天星村</t>
  </si>
  <si>
    <r>
      <rPr>
        <sz val="16"/>
        <rFont val="方正仿宋_GB2312"/>
        <charset val="134"/>
      </rPr>
      <t>通过项目实施，完善双河乡天星村</t>
    </r>
    <r>
      <rPr>
        <sz val="16"/>
        <rFont val="Times New Roman"/>
        <charset val="134"/>
      </rPr>
      <t>5</t>
    </r>
    <r>
      <rPr>
        <sz val="16"/>
        <rFont val="方正仿宋_GB2312"/>
        <charset val="134"/>
      </rPr>
      <t>组基础设施建设，解决项目周边群众饮水用水问题，提高群众满意度，促进群众经营性收入提高约</t>
    </r>
    <r>
      <rPr>
        <sz val="16"/>
        <rFont val="Times New Roman"/>
        <charset val="134"/>
      </rPr>
      <t>2000</t>
    </r>
    <r>
      <rPr>
        <sz val="16"/>
        <rFont val="方正仿宋_GB2312"/>
        <charset val="134"/>
      </rPr>
      <t>元</t>
    </r>
    <r>
      <rPr>
        <sz val="16"/>
        <rFont val="Times New Roman"/>
        <charset val="134"/>
      </rPr>
      <t>/</t>
    </r>
    <r>
      <rPr>
        <sz val="16"/>
        <rFont val="方正仿宋_GB2312"/>
        <charset val="134"/>
      </rPr>
      <t>人</t>
    </r>
    <r>
      <rPr>
        <sz val="16"/>
        <rFont val="Times New Roman"/>
        <charset val="134"/>
      </rPr>
      <t>/</t>
    </r>
    <r>
      <rPr>
        <sz val="16"/>
        <rFont val="方正仿宋_GB2312"/>
        <charset val="134"/>
      </rPr>
      <t>年，带动人口约</t>
    </r>
    <r>
      <rPr>
        <sz val="16"/>
        <rFont val="Times New Roman"/>
        <charset val="134"/>
      </rPr>
      <t>150</t>
    </r>
    <r>
      <rPr>
        <sz val="16"/>
        <rFont val="方正仿宋_GB2312"/>
        <charset val="134"/>
      </rPr>
      <t>人左右。</t>
    </r>
  </si>
  <si>
    <r>
      <rPr>
        <sz val="16"/>
        <rFont val="方正仿宋_GB2312"/>
        <charset val="134"/>
      </rPr>
      <t>一、群众参与：</t>
    </r>
    <r>
      <rPr>
        <sz val="16"/>
        <rFont val="Times New Roman"/>
        <charset val="134"/>
      </rPr>
      <t>25</t>
    </r>
    <r>
      <rPr>
        <sz val="16"/>
        <rFont val="方正仿宋_GB2312"/>
        <charset val="134"/>
      </rPr>
      <t>人参与前期项目确定会议、决议，</t>
    </r>
    <r>
      <rPr>
        <sz val="16"/>
        <rFont val="Times New Roman"/>
        <charset val="134"/>
      </rPr>
      <t>7</t>
    </r>
    <r>
      <rPr>
        <sz val="16"/>
        <rFont val="方正仿宋_GB2312"/>
        <charset val="134"/>
      </rPr>
      <t>人参与入库项目的选择，</t>
    </r>
    <r>
      <rPr>
        <sz val="16"/>
        <rFont val="Times New Roman"/>
        <charset val="134"/>
      </rPr>
      <t>4</t>
    </r>
    <r>
      <rPr>
        <sz val="16"/>
        <rFont val="方正仿宋_GB2312"/>
        <charset val="134"/>
      </rPr>
      <t>人参与项目实施过程中施工质量和资金使用的监督等。</t>
    </r>
    <r>
      <rPr>
        <sz val="16"/>
        <rFont val="Times New Roman"/>
        <charset val="134"/>
      </rPr>
      <t xml:space="preserve">
</t>
    </r>
    <r>
      <rPr>
        <sz val="16"/>
        <rFont val="方正仿宋_GB2312"/>
        <charset val="134"/>
      </rPr>
      <t>二、利益联结机制：</t>
    </r>
    <r>
      <rPr>
        <sz val="16"/>
        <rFont val="Times New Roman"/>
        <charset val="134"/>
      </rPr>
      <t>1.</t>
    </r>
    <r>
      <rPr>
        <sz val="16"/>
        <rFont val="方正仿宋_GB2312"/>
        <charset val="134"/>
      </rPr>
      <t>项目实施带动天星村发展乡村旅游业。</t>
    </r>
    <r>
      <rPr>
        <sz val="16"/>
        <rFont val="Times New Roman"/>
        <charset val="134"/>
      </rPr>
      <t>2.</t>
    </r>
    <r>
      <rPr>
        <sz val="16"/>
        <rFont val="方正仿宋_GB2312"/>
        <charset val="134"/>
      </rPr>
      <t>带动约</t>
    </r>
    <r>
      <rPr>
        <sz val="16"/>
        <rFont val="Times New Roman"/>
        <charset val="134"/>
      </rPr>
      <t>15</t>
    </r>
    <r>
      <rPr>
        <sz val="16"/>
        <rFont val="方正仿宋_GB2312"/>
        <charset val="134"/>
      </rPr>
      <t>名群众务工增收，</t>
    </r>
    <r>
      <rPr>
        <sz val="16"/>
        <rFont val="Times New Roman"/>
        <charset val="134"/>
      </rPr>
      <t>150</t>
    </r>
    <r>
      <rPr>
        <sz val="16"/>
        <rFont val="方正仿宋_GB2312"/>
        <charset val="134"/>
      </rPr>
      <t>元</t>
    </r>
    <r>
      <rPr>
        <sz val="16"/>
        <rFont val="Times New Roman"/>
        <charset val="134"/>
      </rPr>
      <t>/</t>
    </r>
    <r>
      <rPr>
        <sz val="16"/>
        <rFont val="方正仿宋_GB2312"/>
        <charset val="134"/>
      </rPr>
      <t>天</t>
    </r>
    <r>
      <rPr>
        <sz val="16"/>
        <rFont val="Times New Roman"/>
        <charset val="134"/>
      </rPr>
      <t>/</t>
    </r>
    <r>
      <rPr>
        <sz val="16"/>
        <rFont val="方正仿宋_GB2312"/>
        <charset val="134"/>
      </rPr>
      <t>人。</t>
    </r>
    <r>
      <rPr>
        <sz val="16"/>
        <rFont val="Times New Roman"/>
        <charset val="134"/>
      </rPr>
      <t>3.</t>
    </r>
    <r>
      <rPr>
        <sz val="16"/>
        <rFont val="方正仿宋_GB2312"/>
        <charset val="134"/>
      </rPr>
      <t>带动老百姓农特产品销售。</t>
    </r>
  </si>
  <si>
    <r>
      <rPr>
        <sz val="16"/>
        <rFont val="方正仿宋_GB2312"/>
        <charset val="134"/>
      </rPr>
      <t>完善双河乡天星村</t>
    </r>
    <r>
      <rPr>
        <sz val="16"/>
        <rFont val="Times New Roman"/>
        <charset val="134"/>
      </rPr>
      <t>5</t>
    </r>
    <r>
      <rPr>
        <sz val="16"/>
        <rFont val="方正仿宋_GB2312"/>
        <charset val="134"/>
      </rPr>
      <t>组基础设施建设，解决项目周边群众饮水用水问题，提高群众满意度，促进群众经营性收入提高约</t>
    </r>
    <r>
      <rPr>
        <sz val="16"/>
        <rFont val="Times New Roman"/>
        <charset val="134"/>
      </rPr>
      <t>2000</t>
    </r>
    <r>
      <rPr>
        <sz val="16"/>
        <rFont val="方正仿宋_GB2312"/>
        <charset val="134"/>
      </rPr>
      <t>元</t>
    </r>
    <r>
      <rPr>
        <sz val="16"/>
        <rFont val="Times New Roman"/>
        <charset val="134"/>
      </rPr>
      <t>/</t>
    </r>
    <r>
      <rPr>
        <sz val="16"/>
        <rFont val="方正仿宋_GB2312"/>
        <charset val="134"/>
      </rPr>
      <t>人</t>
    </r>
    <r>
      <rPr>
        <sz val="16"/>
        <rFont val="Times New Roman"/>
        <charset val="134"/>
      </rPr>
      <t>/</t>
    </r>
    <r>
      <rPr>
        <sz val="16"/>
        <rFont val="方正仿宋_GB2312"/>
        <charset val="134"/>
      </rPr>
      <t>年，带动人口约</t>
    </r>
    <r>
      <rPr>
        <sz val="16"/>
        <rFont val="Times New Roman"/>
        <charset val="134"/>
      </rPr>
      <t>150</t>
    </r>
    <r>
      <rPr>
        <sz val="16"/>
        <rFont val="方正仿宋_GB2312"/>
        <charset val="134"/>
      </rPr>
      <t>人左右。</t>
    </r>
  </si>
  <si>
    <r>
      <rPr>
        <sz val="16"/>
        <rFont val="方正仿宋_GB2312"/>
        <charset val="134"/>
      </rPr>
      <t>促进群众经营性收入提高约</t>
    </r>
    <r>
      <rPr>
        <sz val="16"/>
        <rFont val="Times New Roman"/>
        <charset val="134"/>
      </rPr>
      <t>2000</t>
    </r>
    <r>
      <rPr>
        <sz val="16"/>
        <rFont val="方正仿宋_GB2312"/>
        <charset val="134"/>
      </rPr>
      <t>元</t>
    </r>
    <r>
      <rPr>
        <sz val="16"/>
        <rFont val="Times New Roman"/>
        <charset val="134"/>
      </rPr>
      <t>/</t>
    </r>
    <r>
      <rPr>
        <sz val="16"/>
        <rFont val="方正仿宋_GB2312"/>
        <charset val="134"/>
      </rPr>
      <t>人</t>
    </r>
    <r>
      <rPr>
        <sz val="16"/>
        <rFont val="Times New Roman"/>
        <charset val="134"/>
      </rPr>
      <t>/</t>
    </r>
    <r>
      <rPr>
        <sz val="16"/>
        <rFont val="方正仿宋_GB2312"/>
        <charset val="134"/>
      </rPr>
      <t>年，带动人口约</t>
    </r>
    <r>
      <rPr>
        <sz val="16"/>
        <rFont val="Times New Roman"/>
        <charset val="134"/>
      </rPr>
      <t>150</t>
    </r>
    <r>
      <rPr>
        <sz val="16"/>
        <rFont val="方正仿宋_GB2312"/>
        <charset val="134"/>
      </rPr>
      <t>人左右。</t>
    </r>
  </si>
  <si>
    <r>
      <rPr>
        <sz val="16"/>
        <rFont val="方正仿宋_GB2312"/>
        <charset val="134"/>
      </rPr>
      <t>项目竣工验收合格率</t>
    </r>
    <r>
      <rPr>
        <sz val="16"/>
        <rFont val="Times New Roman"/>
        <charset val="134"/>
      </rPr>
      <t>100%</t>
    </r>
    <r>
      <rPr>
        <sz val="16"/>
        <rFont val="方正仿宋_GB2312"/>
        <charset val="134"/>
      </rPr>
      <t>。</t>
    </r>
  </si>
  <si>
    <r>
      <rPr>
        <sz val="16"/>
        <rFont val="方正仿宋_GB2312"/>
        <charset val="134"/>
      </rPr>
      <t>项目完工及时率</t>
    </r>
    <r>
      <rPr>
        <sz val="16"/>
        <rFont val="Times New Roman"/>
        <charset val="134"/>
      </rPr>
      <t>100%</t>
    </r>
  </si>
  <si>
    <r>
      <rPr>
        <sz val="16"/>
        <rFont val="方正仿宋_GB2312"/>
        <charset val="134"/>
      </rPr>
      <t>建设成本</t>
    </r>
    <r>
      <rPr>
        <sz val="16"/>
        <rFont val="Times New Roman"/>
        <charset val="134"/>
      </rPr>
      <t>≤70</t>
    </r>
    <r>
      <rPr>
        <sz val="16"/>
        <rFont val="方正仿宋_GB2312"/>
        <charset val="134"/>
      </rPr>
      <t>万元</t>
    </r>
  </si>
  <si>
    <t>解决项目周边群众饮水用水问题，提高群众满意度</t>
  </si>
  <si>
    <r>
      <rPr>
        <sz val="16"/>
        <rFont val="方正仿宋_GB2312"/>
        <charset val="134"/>
      </rPr>
      <t>使用年限</t>
    </r>
    <r>
      <rPr>
        <sz val="16"/>
        <rFont val="Times New Roman"/>
        <charset val="134"/>
      </rPr>
      <t>≥5</t>
    </r>
    <r>
      <rPr>
        <sz val="16"/>
        <rFont val="方正仿宋_GB2312"/>
        <charset val="134"/>
      </rPr>
      <t>年。</t>
    </r>
  </si>
  <si>
    <r>
      <rPr>
        <sz val="16"/>
        <rFont val="方正仿宋_GB2312"/>
        <charset val="134"/>
      </rPr>
      <t>群众满意度</t>
    </r>
    <r>
      <rPr>
        <sz val="16"/>
        <rFont val="Times New Roman"/>
        <charset val="134"/>
      </rPr>
      <t>98%</t>
    </r>
    <r>
      <rPr>
        <sz val="16"/>
        <rFont val="方正仿宋_GB2312"/>
        <charset val="134"/>
      </rPr>
      <t>以上</t>
    </r>
  </si>
  <si>
    <r>
      <rPr>
        <sz val="16"/>
        <rFont val="方正仿宋_GB2312"/>
        <charset val="134"/>
      </rPr>
      <t>城口县</t>
    </r>
    <r>
      <rPr>
        <sz val="16"/>
        <rFont val="Times New Roman"/>
        <charset val="134"/>
      </rPr>
      <t>2024</t>
    </r>
    <r>
      <rPr>
        <sz val="16"/>
        <rFont val="方正仿宋_GB2312"/>
        <charset val="134"/>
      </rPr>
      <t>年食用菌种植奖补项目</t>
    </r>
  </si>
  <si>
    <r>
      <rPr>
        <sz val="16"/>
        <rFont val="方正仿宋_GB2312"/>
        <charset val="134"/>
      </rPr>
      <t>支持全县市场主体种植食用菌，发展</t>
    </r>
    <r>
      <rPr>
        <sz val="16"/>
        <rFont val="Times New Roman"/>
        <charset val="134"/>
      </rPr>
      <t>800</t>
    </r>
    <r>
      <rPr>
        <sz val="16"/>
        <rFont val="方正仿宋_GB2312"/>
        <charset val="134"/>
      </rPr>
      <t>余万袋食用菌，按照特色产业扶持政策标准给予奖补。</t>
    </r>
  </si>
  <si>
    <r>
      <rPr>
        <sz val="16"/>
        <rFont val="方正仿宋_GB2312"/>
        <charset val="0"/>
      </rPr>
      <t>葛城街道等</t>
    </r>
    <r>
      <rPr>
        <sz val="16"/>
        <rFont val="Times New Roman"/>
        <charset val="0"/>
      </rPr>
      <t>25</t>
    </r>
    <r>
      <rPr>
        <sz val="16"/>
        <rFont val="方正仿宋_GB2312"/>
        <charset val="0"/>
      </rPr>
      <t>个乡镇（街道）</t>
    </r>
  </si>
  <si>
    <r>
      <rPr>
        <sz val="16"/>
        <rFont val="方正仿宋_GB2312"/>
        <charset val="134"/>
      </rPr>
      <t>全县种植食用菌</t>
    </r>
    <r>
      <rPr>
        <sz val="16"/>
        <rFont val="Times New Roman"/>
        <charset val="134"/>
      </rPr>
      <t>800</t>
    </r>
    <r>
      <rPr>
        <sz val="16"/>
        <rFont val="方正仿宋_GB2312"/>
        <charset val="134"/>
      </rPr>
      <t>余万袋，持续推进食用菌产业发展，巩固发展成果；丰富产业类型，提高群众收入，增加产业技能；带动农户增收约</t>
    </r>
    <r>
      <rPr>
        <sz val="16"/>
        <rFont val="Times New Roman"/>
        <charset val="134"/>
      </rPr>
      <t>2000</t>
    </r>
    <r>
      <rPr>
        <sz val="16"/>
        <rFont val="方正仿宋_GB2312"/>
        <charset val="134"/>
      </rPr>
      <t>元</t>
    </r>
    <r>
      <rPr>
        <sz val="16"/>
        <rFont val="Times New Roman"/>
        <charset val="134"/>
      </rPr>
      <t>/</t>
    </r>
    <r>
      <rPr>
        <sz val="16"/>
        <rFont val="方正仿宋_GB2312"/>
        <charset val="134"/>
      </rPr>
      <t>户，带动</t>
    </r>
    <r>
      <rPr>
        <sz val="16"/>
        <rFont val="Times New Roman"/>
        <charset val="134"/>
      </rPr>
      <t>1200</t>
    </r>
    <r>
      <rPr>
        <sz val="16"/>
        <rFont val="方正仿宋_GB2312"/>
        <charset val="134"/>
      </rPr>
      <t>余户农户参与务工，其中脱贫户</t>
    </r>
    <r>
      <rPr>
        <sz val="16"/>
        <rFont val="Times New Roman"/>
        <charset val="134"/>
      </rPr>
      <t>150</t>
    </r>
    <r>
      <rPr>
        <sz val="16"/>
        <rFont val="方正仿宋_GB2312"/>
        <charset val="134"/>
      </rPr>
      <t>户。</t>
    </r>
  </si>
  <si>
    <r>
      <rPr>
        <sz val="16"/>
        <rFont val="方正仿宋_GB2312"/>
        <charset val="134"/>
      </rPr>
      <t>一、群众参与：</t>
    </r>
    <r>
      <rPr>
        <sz val="16"/>
        <rFont val="Times New Roman"/>
        <charset val="134"/>
      </rPr>
      <t>12</t>
    </r>
    <r>
      <rPr>
        <sz val="16"/>
        <rFont val="方正仿宋_GB2312"/>
        <charset val="134"/>
      </rPr>
      <t>人参与前期项目确定会议、决议，</t>
    </r>
    <r>
      <rPr>
        <sz val="16"/>
        <rFont val="Times New Roman"/>
        <charset val="134"/>
      </rPr>
      <t>9</t>
    </r>
    <r>
      <rPr>
        <sz val="16"/>
        <rFont val="方正仿宋_GB2312"/>
        <charset val="134"/>
      </rPr>
      <t>人参与入库项目的选择，</t>
    </r>
    <r>
      <rPr>
        <sz val="16"/>
        <rFont val="Times New Roman"/>
        <charset val="134"/>
      </rPr>
      <t>3</t>
    </r>
    <r>
      <rPr>
        <sz val="16"/>
        <rFont val="方正仿宋_GB2312"/>
        <charset val="134"/>
      </rPr>
      <t>人参与项目实施过程中施工质量和资金使用的监督等。</t>
    </r>
    <r>
      <rPr>
        <sz val="16"/>
        <rFont val="Times New Roman"/>
        <charset val="134"/>
      </rPr>
      <t xml:space="preserve">
</t>
    </r>
    <r>
      <rPr>
        <sz val="16"/>
        <rFont val="方正仿宋_GB2312"/>
        <charset val="134"/>
      </rPr>
      <t>二、利益联结机制：该项目可带动</t>
    </r>
    <r>
      <rPr>
        <sz val="16"/>
        <rFont val="Times New Roman"/>
        <charset val="134"/>
      </rPr>
      <t>150</t>
    </r>
    <r>
      <rPr>
        <sz val="16"/>
        <rFont val="方正仿宋_GB2312"/>
        <charset val="134"/>
      </rPr>
      <t>余户农户务工就业，增加群众产业收入。带动其余群众通过土地流转或务工增加收入。</t>
    </r>
  </si>
  <si>
    <r>
      <rPr>
        <sz val="16"/>
        <rFont val="方正仿宋_GB2312"/>
        <charset val="134"/>
      </rPr>
      <t>带动农户增收约</t>
    </r>
    <r>
      <rPr>
        <sz val="16"/>
        <rFont val="Times New Roman"/>
        <charset val="134"/>
      </rPr>
      <t>2000</t>
    </r>
    <r>
      <rPr>
        <sz val="16"/>
        <rFont val="方正仿宋_GB2312"/>
        <charset val="134"/>
      </rPr>
      <t>元</t>
    </r>
    <r>
      <rPr>
        <sz val="16"/>
        <rFont val="Times New Roman"/>
        <charset val="134"/>
      </rPr>
      <t>/</t>
    </r>
    <r>
      <rPr>
        <sz val="16"/>
        <rFont val="方正仿宋_GB2312"/>
        <charset val="134"/>
      </rPr>
      <t>户，带动</t>
    </r>
    <r>
      <rPr>
        <sz val="16"/>
        <rFont val="Times New Roman"/>
        <charset val="134"/>
      </rPr>
      <t>1200</t>
    </r>
    <r>
      <rPr>
        <sz val="16"/>
        <rFont val="方正仿宋_GB2312"/>
        <charset val="134"/>
      </rPr>
      <t>余户农户参与务工，其中脱贫户</t>
    </r>
    <r>
      <rPr>
        <sz val="16"/>
        <rFont val="Times New Roman"/>
        <charset val="134"/>
      </rPr>
      <t>150</t>
    </r>
    <r>
      <rPr>
        <sz val="16"/>
        <rFont val="方正仿宋_GB2312"/>
        <charset val="134"/>
      </rPr>
      <t>户。</t>
    </r>
  </si>
  <si>
    <r>
      <rPr>
        <sz val="16"/>
        <rFont val="方正仿宋_GB2312"/>
        <charset val="134"/>
      </rPr>
      <t>项目竣工验收率</t>
    </r>
    <r>
      <rPr>
        <sz val="16"/>
        <rFont val="Times New Roman"/>
        <charset val="134"/>
      </rPr>
      <t>100%</t>
    </r>
  </si>
  <si>
    <r>
      <rPr>
        <sz val="16"/>
        <rFont val="方正仿宋_GB2312"/>
        <charset val="134"/>
      </rPr>
      <t>服务对象满意</t>
    </r>
    <r>
      <rPr>
        <sz val="16"/>
        <rFont val="Times New Roman"/>
        <charset val="134"/>
      </rPr>
      <t>95%</t>
    </r>
    <r>
      <rPr>
        <sz val="16"/>
        <rFont val="方正仿宋_GB2312"/>
        <charset val="134"/>
      </rPr>
      <t>。</t>
    </r>
  </si>
  <si>
    <r>
      <rPr>
        <sz val="16"/>
        <rFont val="Times New Roman"/>
        <charset val="0"/>
      </rPr>
      <t>2024</t>
    </r>
    <r>
      <rPr>
        <sz val="16"/>
        <rFont val="方正仿宋_GB2312"/>
        <charset val="134"/>
      </rPr>
      <t>年</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</si>
</sst>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
  </numFmts>
  <fonts count="47">
    <font>
      <sz val="11"/>
      <color theme="1"/>
      <name val="宋体"/>
      <charset val="134"/>
      <scheme val="minor"/>
    </font>
    <font>
      <sz val="28"/>
      <name val="宋体"/>
      <charset val="134"/>
      <scheme val="minor"/>
    </font>
    <font>
      <sz val="12"/>
      <name val="方正黑体_GBK"/>
      <charset val="134"/>
    </font>
    <font>
      <sz val="16"/>
      <name val="Times New Roman"/>
      <charset val="134"/>
    </font>
    <font>
      <sz val="16"/>
      <color rgb="FFFF0000"/>
      <name val="Times New Roman"/>
      <charset val="134"/>
    </font>
    <font>
      <sz val="11"/>
      <color rgb="FFFF0000"/>
      <name val="宋体"/>
      <charset val="134"/>
      <scheme val="minor"/>
    </font>
    <font>
      <sz val="11"/>
      <color rgb="FFFF0000"/>
      <name val="Times New Roman"/>
      <charset val="134"/>
    </font>
    <font>
      <sz val="11"/>
      <name val="Times New Roman"/>
      <charset val="134"/>
    </font>
    <font>
      <sz val="11"/>
      <name val="宋体"/>
      <charset val="134"/>
      <scheme val="minor"/>
    </font>
    <font>
      <sz val="12"/>
      <name val="宋体"/>
      <charset val="134"/>
      <scheme val="minor"/>
    </font>
    <font>
      <sz val="36"/>
      <name val="方正小标宋_GBK"/>
      <charset val="134"/>
    </font>
    <font>
      <sz val="16"/>
      <name val="方正黑体_GBK"/>
      <charset val="134"/>
    </font>
    <font>
      <b/>
      <sz val="16"/>
      <name val="方正仿宋_GBK"/>
      <charset val="134"/>
    </font>
    <font>
      <sz val="16"/>
      <name val="方正仿宋_GBK"/>
      <charset val="134"/>
    </font>
    <font>
      <sz val="16"/>
      <name val="Times New Roman"/>
      <charset val="0"/>
    </font>
    <font>
      <sz val="16"/>
      <name val="方正仿宋_GBK"/>
      <charset val="0"/>
    </font>
    <font>
      <sz val="16"/>
      <name val="宋体"/>
      <charset val="134"/>
    </font>
    <font>
      <u/>
      <sz val="16"/>
      <name val="方正仿宋_GBK"/>
      <charset val="134"/>
    </font>
    <font>
      <sz val="14"/>
      <name val="方正仿宋_GBK"/>
      <charset val="134"/>
    </font>
    <font>
      <sz val="16"/>
      <name val="方正仿宋_GBK"/>
      <charset val="1"/>
    </font>
    <font>
      <sz val="16"/>
      <name val="方正仿宋_GB2312"/>
      <charset val="134"/>
    </font>
    <font>
      <sz val="16"/>
      <name val="方正仿宋_GB2312"/>
      <charset val="0"/>
    </font>
    <font>
      <sz val="16"/>
      <name val="Times New Roman"/>
      <charset val="1"/>
    </font>
    <font>
      <sz val="11"/>
      <name val="方正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u/>
      <sz val="16"/>
      <name val="Times New Roman"/>
      <charset val="134"/>
    </font>
    <font>
      <b/>
      <sz val="16"/>
      <name val="Times New Roman"/>
      <charset val="134"/>
    </font>
    <font>
      <sz val="14"/>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2" borderId="5"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6" applyNumberFormat="0" applyFill="0" applyAlignment="0" applyProtection="0">
      <alignment vertical="center"/>
    </xf>
    <xf numFmtId="0" fontId="30" fillId="0" borderId="6" applyNumberFormat="0" applyFill="0" applyAlignment="0" applyProtection="0">
      <alignment vertical="center"/>
    </xf>
    <xf numFmtId="0" fontId="31" fillId="0" borderId="7" applyNumberFormat="0" applyFill="0" applyAlignment="0" applyProtection="0">
      <alignment vertical="center"/>
    </xf>
    <xf numFmtId="0" fontId="31" fillId="0" borderId="0" applyNumberFormat="0" applyFill="0" applyBorder="0" applyAlignment="0" applyProtection="0">
      <alignment vertical="center"/>
    </xf>
    <xf numFmtId="0" fontId="32" fillId="3" borderId="8" applyNumberFormat="0" applyAlignment="0" applyProtection="0">
      <alignment vertical="center"/>
    </xf>
    <xf numFmtId="0" fontId="33" fillId="4" borderId="9" applyNumberFormat="0" applyAlignment="0" applyProtection="0">
      <alignment vertical="center"/>
    </xf>
    <xf numFmtId="0" fontId="34" fillId="4" borderId="8" applyNumberFormat="0" applyAlignment="0" applyProtection="0">
      <alignment vertical="center"/>
    </xf>
    <xf numFmtId="0" fontId="35" fillId="5" borderId="10" applyNumberFormat="0" applyAlignment="0" applyProtection="0">
      <alignment vertical="center"/>
    </xf>
    <xf numFmtId="0" fontId="36" fillId="0" borderId="11" applyNumberFormat="0" applyFill="0" applyAlignment="0" applyProtection="0">
      <alignment vertical="center"/>
    </xf>
    <xf numFmtId="0" fontId="37" fillId="0" borderId="12"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Border="0">
      <alignment vertical="center"/>
    </xf>
    <xf numFmtId="0" fontId="43" fillId="0" borderId="0">
      <alignment vertical="center"/>
    </xf>
  </cellStyleXfs>
  <cellXfs count="73">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wrapText="1"/>
    </xf>
    <xf numFmtId="0" fontId="3" fillId="0" borderId="0" xfId="0" applyFont="1" applyFill="1" applyAlignment="1">
      <alignment horizontal="center" wrapText="1"/>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Alignment="1">
      <alignment wrapText="1"/>
    </xf>
    <xf numFmtId="0" fontId="3" fillId="0" borderId="0" xfId="0" applyFont="1" applyFill="1" applyBorder="1" applyAlignment="1">
      <alignment vertical="center"/>
    </xf>
    <xf numFmtId="0" fontId="5" fillId="0" borderId="0" xfId="0" applyFont="1" applyFill="1" applyAlignment="1">
      <alignment vertical="center"/>
    </xf>
    <xf numFmtId="0" fontId="6" fillId="0" borderId="0" xfId="0" applyFont="1" applyFill="1" applyAlignment="1">
      <alignment vertical="center"/>
    </xf>
    <xf numFmtId="0" fontId="4"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8" fillId="0" borderId="0" xfId="0" applyFont="1" applyFill="1" applyAlignment="1">
      <alignment vertical="center" wrapText="1"/>
    </xf>
    <xf numFmtId="0" fontId="8" fillId="0" borderId="0" xfId="0" applyFont="1" applyFill="1" applyAlignment="1">
      <alignment horizontal="center" vertical="center" wrapText="1"/>
    </xf>
    <xf numFmtId="0" fontId="8" fillId="0" borderId="0" xfId="0" applyFont="1" applyFill="1" applyAlignment="1">
      <alignment horizontal="left" vertical="center"/>
    </xf>
    <xf numFmtId="0" fontId="9" fillId="0" borderId="0" xfId="0" applyFont="1" applyFill="1" applyAlignment="1">
      <alignment vertical="center" wrapText="1"/>
    </xf>
    <xf numFmtId="0" fontId="10" fillId="0" borderId="0" xfId="0" applyFont="1" applyFill="1" applyAlignment="1">
      <alignment horizontal="center" vertical="center" wrapText="1"/>
    </xf>
    <xf numFmtId="0" fontId="11" fillId="0" borderId="2" xfId="0"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3" fillId="0" borderId="2" xfId="0" applyFont="1" applyFill="1" applyBorder="1" applyAlignment="1">
      <alignment horizontal="center" vertical="center"/>
    </xf>
    <xf numFmtId="0" fontId="13" fillId="0" borderId="2" xfId="0" applyNumberFormat="1" applyFont="1" applyFill="1" applyBorder="1" applyAlignment="1">
      <alignment horizontal="center" vertical="center" wrapText="1"/>
    </xf>
    <xf numFmtId="0" fontId="13" fillId="0" borderId="2" xfId="0" applyNumberFormat="1" applyFont="1" applyFill="1" applyBorder="1" applyAlignment="1">
      <alignment horizontal="left"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10" fillId="0" borderId="0" xfId="0" applyFont="1" applyFill="1" applyAlignment="1">
      <alignment horizontal="left" vertical="center" wrapText="1"/>
    </xf>
    <xf numFmtId="49" fontId="13" fillId="0" borderId="2"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xf>
    <xf numFmtId="0" fontId="3" fillId="0" borderId="2" xfId="0" applyFont="1" applyFill="1" applyBorder="1" applyAlignment="1">
      <alignment horizontal="justify" vertical="center" wrapText="1"/>
    </xf>
    <xf numFmtId="0" fontId="3" fillId="0" borderId="2" xfId="0" applyNumberFormat="1" applyFont="1" applyFill="1" applyBorder="1" applyAlignment="1">
      <alignment horizontal="center" vertical="center"/>
    </xf>
    <xf numFmtId="176" fontId="14"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13" fillId="0" borderId="2" xfId="49" applyFont="1" applyFill="1" applyBorder="1" applyAlignment="1" applyProtection="1">
      <alignment horizontal="left" vertical="center" wrapText="1"/>
    </xf>
    <xf numFmtId="0" fontId="3" fillId="0" borderId="2" xfId="0" applyNumberFormat="1" applyFont="1" applyFill="1" applyBorder="1" applyAlignment="1" applyProtection="1">
      <alignment horizontal="left" vertical="center" wrapText="1"/>
    </xf>
    <xf numFmtId="0" fontId="3" fillId="0" borderId="2" xfId="50" applyFont="1" applyFill="1" applyBorder="1" applyAlignment="1" applyProtection="1">
      <alignment horizontal="center" vertical="center" wrapText="1"/>
    </xf>
    <xf numFmtId="0" fontId="3" fillId="0" borderId="3" xfId="0" applyNumberFormat="1" applyFont="1" applyFill="1" applyBorder="1" applyAlignment="1">
      <alignment horizontal="center" vertical="center" wrapText="1"/>
    </xf>
    <xf numFmtId="0" fontId="13" fillId="0" borderId="2" xfId="51"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14" fillId="0" borderId="2" xfId="0" applyNumberFormat="1" applyFont="1" applyFill="1" applyBorder="1" applyAlignment="1">
      <alignment horizontal="left" vertical="center" wrapText="1"/>
    </xf>
    <xf numFmtId="0" fontId="12" fillId="0" borderId="2" xfId="0" applyNumberFormat="1" applyFont="1" applyFill="1" applyBorder="1" applyAlignment="1">
      <alignment horizontal="left" vertical="center" wrapText="1"/>
    </xf>
    <xf numFmtId="0" fontId="3" fillId="0" borderId="2" xfId="51"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xf>
    <xf numFmtId="0" fontId="13" fillId="0" borderId="2" xfId="52" applyNumberFormat="1" applyFont="1" applyFill="1" applyBorder="1" applyAlignment="1">
      <alignment horizontal="center" vertical="center" wrapText="1"/>
    </xf>
    <xf numFmtId="0" fontId="3" fillId="0" borderId="2" xfId="52" applyNumberFormat="1" applyFont="1" applyFill="1" applyBorder="1" applyAlignment="1">
      <alignment horizontal="center" vertical="center" wrapText="1"/>
    </xf>
    <xf numFmtId="9" fontId="13" fillId="0" borderId="2" xfId="0" applyNumberFormat="1" applyFont="1" applyFill="1" applyBorder="1" applyAlignment="1">
      <alignment horizontal="center" vertical="center" wrapText="1"/>
    </xf>
    <xf numFmtId="0" fontId="16" fillId="0" borderId="0" xfId="0" applyFont="1" applyFill="1" applyAlignment="1">
      <alignment horizontal="center" vertical="center"/>
    </xf>
    <xf numFmtId="0" fontId="15" fillId="0" borderId="2" xfId="0" applyNumberFormat="1" applyFont="1" applyFill="1" applyBorder="1" applyAlignment="1">
      <alignment horizontal="left" vertical="center" wrapText="1"/>
    </xf>
    <xf numFmtId="0" fontId="17" fillId="0" borderId="2" xfId="0" applyNumberFormat="1" applyFont="1" applyFill="1" applyBorder="1" applyAlignment="1">
      <alignment horizontal="left" vertical="center" wrapText="1"/>
    </xf>
    <xf numFmtId="0" fontId="18" fillId="0" borderId="2" xfId="0" applyNumberFormat="1" applyFont="1" applyFill="1" applyBorder="1" applyAlignment="1">
      <alignment horizontal="left" vertical="center" wrapText="1"/>
    </xf>
    <xf numFmtId="0" fontId="8" fillId="0" borderId="2" xfId="0" applyFont="1" applyFill="1" applyBorder="1" applyAlignment="1">
      <alignment vertical="center"/>
    </xf>
    <xf numFmtId="0" fontId="19" fillId="0" borderId="2" xfId="0" applyNumberFormat="1" applyFont="1" applyFill="1" applyBorder="1" applyAlignment="1">
      <alignment horizontal="left" vertical="center" wrapText="1"/>
    </xf>
    <xf numFmtId="0" fontId="13" fillId="0" borderId="4" xfId="0" applyNumberFormat="1" applyFont="1" applyFill="1" applyBorder="1" applyAlignment="1">
      <alignment horizontal="left" vertical="center" wrapText="1"/>
    </xf>
    <xf numFmtId="0" fontId="20" fillId="0" borderId="2" xfId="0" applyNumberFormat="1" applyFont="1" applyFill="1" applyBorder="1" applyAlignment="1">
      <alignment horizontal="left" vertical="center" wrapText="1"/>
    </xf>
    <xf numFmtId="0" fontId="21" fillId="0" borderId="2" xfId="0" applyNumberFormat="1" applyFont="1" applyFill="1" applyBorder="1" applyAlignment="1">
      <alignment horizontal="left" vertical="center" wrapText="1"/>
    </xf>
    <xf numFmtId="0" fontId="22" fillId="0" borderId="2" xfId="0" applyNumberFormat="1" applyFont="1" applyFill="1" applyBorder="1" applyAlignment="1">
      <alignment horizontal="left" vertical="center" wrapText="1"/>
    </xf>
    <xf numFmtId="0" fontId="13" fillId="0" borderId="4" xfId="0" applyFont="1" applyFill="1" applyBorder="1" applyAlignment="1">
      <alignment vertical="center" wrapText="1"/>
    </xf>
    <xf numFmtId="0" fontId="3" fillId="0" borderId="4" xfId="0" applyNumberFormat="1" applyFont="1" applyFill="1" applyBorder="1" applyAlignment="1">
      <alignment horizontal="left" vertical="center" wrapText="1"/>
    </xf>
    <xf numFmtId="0" fontId="23" fillId="0" borderId="2" xfId="0" applyNumberFormat="1" applyFont="1" applyFill="1" applyBorder="1" applyAlignment="1">
      <alignment horizontal="left" vertical="center" wrapText="1"/>
    </xf>
    <xf numFmtId="0" fontId="3" fillId="0" borderId="4" xfId="0" applyNumberFormat="1" applyFont="1" applyFill="1" applyBorder="1" applyAlignment="1">
      <alignment horizontal="center" vertical="center" wrapText="1"/>
    </xf>
    <xf numFmtId="0" fontId="3" fillId="0" borderId="2" xfId="0" applyNumberFormat="1" applyFont="1" applyFill="1" applyBorder="1" applyAlignment="1" quotePrefix="1">
      <alignment horizontal="lef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 3" xfId="51"/>
    <cellStyle name="常规_Sheet1" xfId="52"/>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6" Type="http://schemas.openxmlformats.org/officeDocument/2006/relationships/styles" Target="styles.xml"/><Relationship Id="rId35" Type="http://schemas.openxmlformats.org/officeDocument/2006/relationships/sharedStrings" Target="sharedStrings.xml"/><Relationship Id="rId34" Type="http://schemas.openxmlformats.org/officeDocument/2006/relationships/theme" Target="theme/theme1.xml"/><Relationship Id="rId33" Type="http://schemas.openxmlformats.org/officeDocument/2006/relationships/externalLink" Target="externalLinks/externalLink32.xml"/><Relationship Id="rId32" Type="http://schemas.openxmlformats.org/officeDocument/2006/relationships/externalLink" Target="externalLinks/externalLink31.xml"/><Relationship Id="rId31" Type="http://schemas.openxmlformats.org/officeDocument/2006/relationships/externalLink" Target="externalLinks/externalLink30.xml"/><Relationship Id="rId30" Type="http://schemas.openxmlformats.org/officeDocument/2006/relationships/externalLink" Target="externalLinks/externalLink29.xml"/><Relationship Id="rId3" Type="http://schemas.openxmlformats.org/officeDocument/2006/relationships/externalLink" Target="externalLinks/externalLink2.xml"/><Relationship Id="rId29" Type="http://schemas.openxmlformats.org/officeDocument/2006/relationships/externalLink" Target="externalLinks/externalLink28.xml"/><Relationship Id="rId28" Type="http://schemas.openxmlformats.org/officeDocument/2006/relationships/externalLink" Target="externalLinks/externalLink27.xml"/><Relationship Id="rId27" Type="http://schemas.openxmlformats.org/officeDocument/2006/relationships/externalLink" Target="externalLinks/externalLink26.xml"/><Relationship Id="rId26" Type="http://schemas.openxmlformats.org/officeDocument/2006/relationships/externalLink" Target="externalLinks/externalLink25.xml"/><Relationship Id="rId25" Type="http://schemas.openxmlformats.org/officeDocument/2006/relationships/externalLink" Target="externalLinks/externalLink24.xml"/><Relationship Id="rId24" Type="http://schemas.openxmlformats.org/officeDocument/2006/relationships/externalLink" Target="externalLinks/externalLink23.xml"/><Relationship Id="rId23" Type="http://schemas.openxmlformats.org/officeDocument/2006/relationships/externalLink" Target="externalLinks/externalLink22.xml"/><Relationship Id="rId22" Type="http://schemas.openxmlformats.org/officeDocument/2006/relationships/externalLink" Target="externalLinks/externalLink21.xml"/><Relationship Id="rId21" Type="http://schemas.openxmlformats.org/officeDocument/2006/relationships/externalLink" Target="externalLinks/externalLink20.xml"/><Relationship Id="rId20" Type="http://schemas.openxmlformats.org/officeDocument/2006/relationships/externalLink" Target="externalLinks/externalLink19.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edia\xcb\2C06-0890\media\xcb\2C06-0890\8.15\D:\qqseva\1746306892\filerecv\&#39033;&#30446;&#24211;&#34920;&#2668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7743;&#40527;&#29790;\2023&#24180;&#24037;&#20316;\2024&#24180;&#39033;&#30446;&#24211;\&#20065;&#38215;&#20108;&#27425;&#20462;&#25913;\&#38468;&#20214;2&#65306;&#37325;&#24198;&#24066;&#22478;&#21475;&#21439;&#24041;&#22266;&#33073;&#36139;&#25915;&#22362;&#25104;&#26524;&#21644;&#20065;&#26449;&#25391;&#20852;&#19977;&#24180;&#28378;&#21160;&#23454;&#26045;&#39033;&#30446;&#20648;&#22791;&#24211;&#26126;&#32454;&#34920;-&#39640;&#26976;&#38215;202305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7743;&#40527;&#29790;\2023&#24180;&#24037;&#20316;\2024&#24180;&#39033;&#30446;&#24211;\&#20065;&#38215;&#20108;&#27425;&#20462;&#25913;\&#38468;&#20214;2&#65306;&#37325;&#24198;&#24066;&#22478;&#21475;&#21439;&#24041;&#22266;&#33073;&#36139;&#25915;&#22362;&#25104;&#26524;&#21644;&#20065;&#26449;&#25391;&#20852;&#19977;&#24180;&#28378;&#21160;&#23454;&#26045;&#39033;&#30446;&#20648;&#22791;&#24211;&#26126;&#32454;&#34920;&#65288;&#26519;&#19994;&#2361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6446;&#27743;&#25991;&#20214;\&#26446;&#27743;&#25991;&#20214;&#65288;&#21253;&#21547;&#21608;&#65289;\1.&#20892;&#19994;&#24037;&#20316;\2.&#20892;&#19994;&#20892;&#26449;\9.&#20135;&#19994;&#39033;&#30446;\2023&#24180;&#39033;&#30446;&#24211;&#30003;&#25253;\2023&#24180;&#39033;&#30446;&#30003;&#25253;\&#38468;&#20214;2&#65306;&#37325;&#24198;&#24066;&#22478;&#21475;&#21439;&#24041;&#22266;&#33073;&#36139;&#25915;&#22362;&#25104;&#26524;&#21644;&#20065;&#26449;&#25391;&#20852;&#19977;&#24180;&#28378;&#21160;&#23454;&#26045;&#39033;&#30446;&#20648;&#22791;&#24211;&#26126;&#32454;&#34920;&#65288;&#20892;&#19994;&#20892;&#26449;&#22996;&#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7743;&#40527;&#29790;\2023&#24180;&#24037;&#20316;\2024&#24180;&#39033;&#30446;&#24211;\&#20065;&#38215;&#20108;&#27425;&#20462;&#25913;\&#65288;&#21452;&#21033;&#65289;&#37325;&#24198;&#24066;&#22478;&#21475;&#21439;&#24041;&#22266;&#33073;&#36139;&#25915;&#22362;&#25104;&#26524;&#21644;&#20065;&#26449;&#25391;&#20852;&#19977;&#24180;&#28378;&#21160;&#23454;&#26045;&#39033;&#30446;&#20648;&#22791;&#24211;&#26126;&#32454;&#34920;(1.12&#19978;&#2525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xulin\Desktop\47&#21495;&#38468;&#20214;&#65306;&#37325;&#24198;&#24066;&#22478;&#21475;&#21439;&#24041;&#22266;&#33073;&#36139;&#25915;&#22362;&#25104;&#26524;&#21644;&#20065;&#26449;&#25391;&#20852;&#19977;&#24180;&#28378;&#21160;&#23454;&#26045;&#39033;&#30446;&#20648;&#22791;&#24211;(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6366;&#20961;&#20142;\1&#20065;&#26449;&#25391;&#20852;\&#39033;&#30446;&#24211;\2023&#24180;&#39033;&#30446;&#24211;&#24314;&#35774;\2023&#24180;&#39033;&#30446;&#24211;\&#25552;&#20132;&#37096;&#38376;&#23457;&#26680;&#35770;&#35777;\&#21487;&#19978;&#25253;\8.1&#19978;&#25253;\&#21439;&#21355;&#20581;&#22996;\&#38468;&#20214;&#65306;&#37325;&#24198;&#24066;&#22478;&#21475;&#21439;&#24041;&#22266;&#33073;&#36139;&#25915;&#22362;&#25104;&#26524;&#21644;&#20065;&#26449;&#25391;&#20852;&#19977;&#24180;&#28378;&#21160;&#23454;&#26045;&#39033;&#30446;&#20648;&#22791;&#24211;&#65288;&#21355;&#20581;&#22996;&#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7743;&#40527;&#29790;\2023&#24180;&#24037;&#20316;\2024&#24180;&#39033;&#30446;&#24211;\&#20065;&#38215;&#20998;&#34920;\&#38468;&#20214;2&#65306;&#37325;&#24198;&#24066;&#22478;&#21475;&#21439;&#24041;&#22266;&#33073;&#36139;&#25915;&#22362;&#25104;&#26524;&#21644;&#20065;&#26449;&#25391;&#20852;&#19977;&#24180;&#28378;&#21160;&#23454;&#26045;&#39033;&#30446;&#20648;&#22791;&#24211;&#65288;&#21608;&#28330;&#20065;&#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Users\Administrator\Desktop\2023&#24180;&#39033;&#30446;&#24211;\&#38468;&#20214;2&#65306;&#37325;&#24198;&#24066;&#22478;&#21475;&#21439;&#24041;&#22266;&#33073;&#36139;&#25915;&#22362;&#25104;&#26524;&#21644;&#20065;&#26449;&#25391;&#20852;&#19977;&#24180;&#28378;&#21160;&#23454;&#26045;&#39033;&#30446;&#20648;&#22791;&#24211;&#65288;&#21608;&#28330;&#20065;&#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6366;&#20961;&#20142;\1&#20065;&#26449;&#25391;&#20852;\&#39033;&#30446;&#24211;\2023&#24180;&#39033;&#30446;&#24211;&#24314;&#35774;\2023&#24180;&#39033;&#30446;&#24211;\&#25552;&#20132;&#37096;&#38376;&#23457;&#26680;&#35770;&#35777;\&#21487;&#19978;&#25253;\8.1&#19978;&#25253;\&#21439;&#22996;&#32452;&#32455;&#37096;\&#38468;&#20214;2&#65306;&#37325;&#24198;&#24066;&#22478;&#21475;&#21439;&#24041;&#22266;&#33073;&#36139;&#25915;&#22362;&#25104;&#26524;&#21644;&#20065;&#26449;&#25391;&#20852;&#19977;&#24180;&#28378;&#21160;&#23454;&#26045;&#39033;&#30446;&#20648;&#22791;&#24211;&#65288;&#21439;&#32452;&#32455;&#37096;&#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home\ckuos\&#19987;&#29992;&#21247;&#21160;\&#20844;&#25991;%20&#19978;&#20256;&#19979;&#21457;\2023&#24180;\2023&#24220;\&#21608;&#28330;&#24220;&#20989;\D:\Users\xulin\Desktop\47&#21495;&#38468;&#20214;&#65306;&#37325;&#24198;&#24066;&#22478;&#21475;&#21439;&#24041;&#22266;&#33073;&#36139;&#25915;&#22362;&#25104;&#26524;&#21644;&#20065;&#26449;&#25391;&#20852;&#19977;&#24180;&#28378;&#21160;&#23454;&#26045;&#39033;&#30446;&#20648;&#22791;&#24211;(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27743;&#40527;&#29790;\2023&#24180;&#24037;&#20316;\2024&#24180;&#39033;&#30446;&#24211;\&#20065;&#38215;&#20108;&#27425;&#20462;&#25913;\&#38468;&#20214;1&#65306;&#19996;&#23433;&#38215;2024&#24180;&#24041;&#22266;&#25299;&#23637;&#33073;&#36139;&#25915;&#22362;&#25104;&#26524;&#21516;&#20065;&#26449;&#25391;&#20852;&#39033;&#30446;&#20648;&#22791;&#24211;&#30003;&#25253;&#24773;&#20917;.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Program%20Files%20(x86)\Tencent\WeChat\WeChat%20Files\wxid_dq7u95az1vhl21\FileStorage\File\2023-05\&#38468;&#20214;1&#65306;&#19996;&#23433;&#38215;2024&#24180;&#24041;&#22266;&#25299;&#23637;&#33073;&#36139;&#25915;&#22362;&#25104;&#26524;&#21516;&#20065;&#26449;&#25391;&#20852;&#39033;&#30446;&#20648;&#22791;&#24211;&#30003;&#25253;&#24773;&#2091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2023\&#39033;&#30446;\&#25991;&#20214;\2024&#24180;&#39033;&#30446;&#30003;&#25253;&#36164;&#26009;\3-&#25253;&#34892;&#19994;&#37096;&#38376;&#25991;&#20214;\&#19996;&#23433;&#38215;&#24041;&#22266;&#33073;&#36139;&#25915;&#22362;&#25104;&#26524;&#21644;&#20065;&#26449;&#25391;&#20852;&#19977;&#24180;&#28378;&#21160;&#23454;&#26045;&#39033;&#30446;&#20648;&#22791;&#24211;&#30003;&#25253;&#34920;&#65288;2024&#24180;&#65289;(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Users\Administrator\Desktop\&#19977;&#24180;&#28378;&#21160;&#23454;&#26045;&#39033;&#30446;&#20648;&#22791;&#24211;\2023\1.&#19978;&#32423;&#26469;&#25991;\&#38468;&#20214;2&#65306;&#37325;&#24198;&#24066;&#22478;&#21475;&#21439;&#24041;&#22266;&#33073;&#36139;&#25915;&#22362;&#25104;&#26524;&#21644;&#20065;&#26449;&#25391;&#20852;&#19977;&#24180;&#28378;&#21160;&#23454;&#26045;&#39033;&#30446;&#20648;&#22791;&#24211;&#26126;&#32454;&#3492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Documents\WeChat%20Files\wxid_8bxka9zgk9nl12\FileStorage\File\2023-07\&#37325;&#24198;&#24066;&#22478;&#21475;&#21439;&#24041;&#22266;&#33073;&#36139;&#25915;&#22362;&#25104;&#26524;&#21644;&#20065;&#26449;&#25391;&#20852;&#19977;&#24180;&#28378;&#21160;&#23454;&#26045;&#39033;&#30446;&#20648;&#22791;&#24211;&#65288;&#27719;&#24635;&#65289;2023.6.2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Users\Administrator\Desktop\&#39033;&#30446;&#21150;\2023&#24180;&#39033;&#30446;\2023&#24180;&#39033;&#30446;&#24211;\&#26611;&#23478;&#2644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Users\&#21452;&#21033;&#31038;&#21306;01\Documents\tencent%20files\754244456\filerecv\&#38468;&#20214;2&#65306;&#37325;&#24198;&#24066;&#22478;&#21475;&#21439;&#24041;&#22266;&#33073;&#36139;&#25915;&#22362;&#25104;&#26524;&#21644;&#20065;&#26449;&#25391;&#20852;&#19977;&#24180;&#28378;&#21160;&#23454;&#26045;&#39033;&#30446;&#20648;&#22791;&#24211;&#26126;&#32454;&#34920;&#65288;&#26519;&#19994;&#23616;&#6528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Users\Admin\Documents\WeChat%20Files\wxid_4whri0db4uut22\FileStorage\File\2023-05\7.28&#25913;&#21518;&#27719;&#24635;&#65288;&#19978;&#20250;&#29256;&#65289;&#65306;&#37325;&#24198;&#24066;&#22478;&#21475;&#21439;&#24041;&#22266;&#33073;&#36139;&#25915;&#22362;&#25104;&#26524;&#21644;&#20065;&#26449;&#25391;&#20852;&#19977;&#24180;&#28378;&#21160;&#23454;&#26045;&#39033;&#30446;&#20648;&#22791;&#24211;1(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Users\asus\Documents\WeChat%20Files\wxid_2smj2rkexout22\FileStorage\File\2023-09\&#39033;&#30446;&#34920;&#65288;2024&#24180;&#65289;.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Program%20Files%20(x86)\Tencent\WeChat\WeChat%20Files\wxid_dq7u95az1vhl21\FileStorage\File\2023-05\&#38468;&#20214;1&#65306;&#19996;&#23433;&#38215;2024&#24180;&#24041;&#22266;&#25299;&#23637;&#33073;&#36139;&#25915;&#22362;&#25104;&#26524;&#21516;&#20065;&#26449;&#25391;&#20852;&#39033;&#30446;&#20648;&#22791;&#24211;&#30003;&#25253;&#24773;&#20917;.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26366;&#20961;&#20142;\1&#20065;&#26449;&#25391;&#20852;\&#39033;&#30446;&#24211;\2023&#24180;&#39033;&#30446;&#24211;&#24314;&#35774;\2023&#24180;&#39033;&#30446;&#24211;\&#25552;&#20132;&#37096;&#38376;&#23457;&#26680;&#35770;&#35777;\&#21487;&#19978;&#25253;\8.1&#19978;&#25253;\&#21439;&#21355;&#20581;&#22996;\&#38468;&#20214;&#65306;&#37325;&#24198;&#24066;&#22478;&#21475;&#21439;&#24041;&#22266;&#33073;&#36139;&#25915;&#22362;&#25104;&#26524;&#21644;&#20065;&#26449;&#25391;&#20852;&#19977;&#24180;&#28378;&#21160;&#23454;&#26045;&#39033;&#30446;&#20648;&#22791;&#24211;&#65288;&#21355;&#20581;&#22996;&#6528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Users\Administrator\Desktop\2023&#24180;&#39033;&#30446;&#24211;\&#38468;&#20214;2&#65306;&#37325;&#24198;&#24066;&#22478;&#21475;&#21439;&#24041;&#22266;&#33073;&#36139;&#25915;&#22362;&#25104;&#26524;&#21644;&#20065;&#26449;&#25391;&#20852;&#19977;&#24180;&#28378;&#21160;&#23454;&#26045;&#39033;&#30446;&#20648;&#22791;&#24211;&#65288;&#21608;&#28330;&#20065;&#65289;.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Documents\WeChat%20Files\wxid_yup8roovosgc22\FileStorage\File\2023-10\&#38468;&#20214;2&#65306;&#37325;&#24198;&#24066;&#22478;&#21475;&#21439;&#24041;&#22266;&#33073;&#36139;&#25915;&#22362;&#25104;&#26524;&#21644;&#20065;&#26449;&#25391;&#20852;&#19977;&#24180;&#28378;&#21160;&#23454;&#26045;&#39033;&#30446;&#20648;&#22791;&#24211;&#26126;&#32454;&#34920;-&#39640;&#26976;&#38215;20230505.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Users\ASUS\AppData\Roaming\kingsoft\office6\backup\&#38468;&#20214;2&#65306;&#37325;&#24198;&#24066;&#22478;&#21475;&#21439;&#24041;&#22266;&#33073;&#36139;&#25915;&#22362;&#25104;&#26524;&#21644;&#20065;&#26449;&#25391;&#20852;&#19977;&#24180;&#28378;&#21160;&#23454;&#26045;&#39033;&#30446;&#20648;&#22791;&#24211;&#26126;&#32454;&#34920;-&#39640;&#26976;&#38215;20230505.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36164;&#37329;&#35745;&#21010;&#31185;\2024&#24180;&#39033;&#30446;&#24211;\2024&#24180;&#39033;&#30446;&#24211;&#65288;10.31%20%20413&#65289;\4&#19987;&#29677;&#39033;&#30446;&#24211;\RecoveredExternalLink1"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36164;&#37329;&#35745;&#21010;&#31185;\2024&#24180;&#39033;&#30446;&#24211;\2024&#24180;&#39033;&#30446;&#24211;&#65288;10.31%20%20413&#65289;\4&#19987;&#29677;&#39033;&#30446;&#24211;\RecoveredExternalLink2"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21016;&#23567;&#27874;&#24037;&#20316;&#36164;&#26009;\2022&#24180;\2022&#24180;&#20135;&#19994;&#39033;&#30446;\2023&#24180;&#39033;&#30446;&#24211;&#24314;&#35774;\&#38468;&#20214;&#65306;&#22478;&#21475;&#21439;&#26519;&#19994;&#23616;&#24041;&#22266;&#25299;&#23637;&#33073;&#36139;&#25915;&#22362;&#25104;&#26524;&#21644;&#20065;&#26449;&#25391;&#20852;&#19977;&#24180;&#28378;&#21160;&#23454;&#26045;&#39033;&#30446;&#20648;&#22791;&#24211;2023&#24180;&#39033;&#30446;&#26126;&#32454;&#34920;110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erver\&#26519;&#19994;&#23616;&#20849;&#20139;\15&#20135;&#19994;&#21457;&#23637;&#31185;\&#40644;&#36816;&#20848;\2024&#24180;&#39033;&#30446;&#24211;\&#22478;&#26519;&#19994;&#20989;&#65288;2023&#65289;31&#21495;%20%20&#20851;&#20110;&#25253;&#36865;&#24041;&#22266;&#25299;&#23637;&#33073;&#36139;&#25915;&#22362;&#25104;&#26524;&#21644;&#20065;&#26449;&#25391;&#20852;&#19977;&#24180;&#28378;&#21160;&#23454;&#26045;&#39033;&#30446;&#20648;&#22791;&#24211;2024&#24180;&#39033;&#30446;&#26126;&#32454;&#34920;&#30340;&#20989;\&#22478;&#21475;&#21439;&#24041;&#22266;&#33073;&#36139;&#25915;&#22362;&#25104;&#26524;&#21644;&#20065;&#26449;&#25391;&#20852;&#19977;&#24180;&#28378;&#21160;&#23454;&#26045;&#39033;&#30446;&#20648;&#22791;&#24211;2024&#24180;&#39033;&#30446;&#26126;&#32454;&#34920;&#65288;&#21439;&#26519;&#19994;&#23616;).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Users\Administrator\Desktop\&#26368;&#36817;&#38656;&#19978;&#25253;\&#22478;&#20065;&#25391;&#21457;&#12308;2022&#12309;32&#21495;&#38468;&#20214;2&#65306;&#37325;&#24198;&#24066;&#22478;&#21475;&#21439;&#24041;&#22266;&#33073;&#36139;&#25915;&#22362;&#25104;&#26524;&#21644;&#20065;&#26449;&#25391;&#20852;&#19977;&#24180;&#28378;&#21160;&#23454;&#26045;&#39033;&#30446;&#20648;&#22791;&#24211;&#65288;222&#65289;.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Users\Administrator\Desktop\2023&#39033;&#30446;&#24211;&#30003;&#25253;\&#37325;&#24198;&#24066;&#22478;&#21475;&#21439;&#27839;&#27827;&#20065;2023&#24180;&#24041;&#22266;&#33073;&#36139;&#25915;&#22362;&#25104;&#26524;&#21644;&#20065;&#26449;&#25391;&#20852;&#39033;&#30446;&#24211;.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G:\&#27743;&#40527;&#29790;\2023&#24180;&#24037;&#20316;\2024&#24180;&#39033;&#30446;&#24211;\&#20065;&#38215;&#20108;&#27425;&#20462;&#25913;\&#38468;&#20214;2&#65306;&#37325;&#24198;&#24066;&#22478;&#21475;&#21439;&#24041;&#22266;&#33073;&#36139;&#25915;&#22362;&#25104;&#26524;&#21644;&#20065;&#26449;&#25391;&#20852;&#19977;&#24180;&#28378;&#21160;&#23454;&#26045;&#39033;&#30446;&#20648;&#22791;&#24211;&#26126;&#32454;&#34920;-&#39640;&#26976;&#38215;2023050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勿删"/>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勿删"/>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勿删"/>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勿删"/>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勿删"/>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勿删"/>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sheetName val="勿删"/>
    </sheetNames>
    <sheetDataSet>
      <sheetData sheetId="0" refreshError="1"/>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1"/>
      <sheetName val="勿删"/>
    </sheetNames>
    <sheetDataSet>
      <sheetData sheetId="0" refreshError="1"/>
      <sheetData sheetId="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1"/>
      <sheetName val="勿删"/>
    </sheetNames>
    <sheetDataSet>
      <sheetData sheetId="0" refreshError="1"/>
      <sheetData sheetId="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heet1"/>
      <sheetName val="勿删"/>
    </sheetNames>
    <sheetDataSet>
      <sheetData sheetId="0" refreshError="1"/>
      <sheetData sheetId="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heet1"/>
      <sheetName val="勿删"/>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Sheet1"/>
      <sheetName val="勿删"/>
      <sheetName val="Sheet2"/>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heet1"/>
      <sheetName val="勿删"/>
      <sheetName val="Sheet2"/>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heet1"/>
      <sheetName val="勿删"/>
    </sheetNames>
    <sheetDataSet>
      <sheetData sheetId="0" refreshError="1"/>
      <sheetData sheetId="1"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heet1"/>
      <sheetName val="勿删"/>
    </sheetNames>
    <sheetDataSet>
      <sheetData sheetId="0" refreshError="1"/>
      <sheetData sheetId="1"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Sheet1"/>
      <sheetName val="勿删"/>
    </sheetNames>
    <sheetDataSet>
      <sheetData sheetId="0" refreshError="1"/>
      <sheetData sheetId="1"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Sheet1"/>
      <sheetName val="勿删"/>
    </sheetNames>
    <sheetDataSet>
      <sheetData sheetId="0" refreshError="1"/>
      <sheetData sheetId="1"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Sheet1"/>
      <sheetName val="勿删"/>
    </sheetNames>
    <sheetDataSet>
      <sheetData sheetId="0" refreshError="1"/>
      <sheetData sheetId="1"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Sheet1"/>
      <sheetName val="勿删"/>
      <sheetName val="被删除的"/>
      <sheetName val="Sheet2"/>
    </sheetNames>
    <sheetDataSet>
      <sheetData sheetId="0" refreshError="1"/>
      <sheetData sheetId="1" refreshError="1"/>
      <sheetData sheetId="2" refreshError="1"/>
      <sheetData sheetId="3"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Sheet1"/>
      <sheetName val="勿删"/>
    </sheetNames>
    <sheetDataSet>
      <sheetData sheetId="0" refreshError="1"/>
      <sheetData sheetId="1"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Sheet1"/>
      <sheetName val="勿删"/>
      <sheetName val="Sheet2"/>
    </sheetNames>
    <sheetDataSet>
      <sheetData sheetId="0" refreshError="1"/>
      <sheetData sheetId="1" refreshError="1"/>
      <sheetData sheetId="2"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Sheet1"/>
      <sheetName val="勿删"/>
    </sheetNames>
    <sheetDataSet>
      <sheetData sheetId="0" refreshError="1"/>
      <sheetData sheetId="1"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Sheet1"/>
      <sheetName val="勿删"/>
    </sheetNames>
    <sheetDataSet>
      <sheetData sheetId="0" refreshError="1"/>
      <sheetData sheetId="1"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Sheet1"/>
      <sheetName val="勿删"/>
    </sheetNames>
    <sheetDataSet>
      <sheetData sheetId="0" refreshError="1"/>
      <sheetData sheetId="1"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Sheet1"/>
      <sheetName val="勿删"/>
    </sheetNames>
    <sheetDataSet>
      <sheetData sheetId="0" refreshError="1"/>
      <sheetData sheetId="1"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Sheet1"/>
      <sheetName val="勿删"/>
    </sheetNames>
    <sheetDataSet>
      <sheetData sheetId="0" refreshError="1"/>
      <sheetData sheetId="1"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Sheet1"/>
      <sheetName val="勿删"/>
    </sheetNames>
    <sheetDataSet>
      <sheetData sheetId="0" refreshError="1"/>
      <sheetData sheetId="1"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Sheet1"/>
      <sheetName val="勿删"/>
    </sheetNames>
    <sheetDataSet>
      <sheetData sheetId="0" refreshError="1"/>
      <sheetData sheetId="1"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Sheet1"/>
      <sheetName val="勿删"/>
    </sheetNames>
    <sheetDataSet>
      <sheetData sheetId="0" refreshError="1"/>
      <sheetData sheetId="1"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Sheet1"/>
      <sheetName val="勿删"/>
    </sheetNames>
    <sheetDataSet>
      <sheetData sheetId="0" refreshError="1"/>
      <sheetData sheetId="1"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Sheet1"/>
      <sheetName val="勿删"/>
    </sheetNames>
    <sheetDataSet>
      <sheetData sheetId="0" refreshError="1"/>
      <sheetData sheetId="1"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Sheet1"/>
      <sheetName val="勿删"/>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567"/>
  <sheetViews>
    <sheetView tabSelected="1" zoomScale="70" zoomScaleNormal="70" workbookViewId="0">
      <pane ySplit="5" topLeftCell="A6" activePane="bottomLeft" state="frozen"/>
      <selection/>
      <selection pane="bottomLeft" activeCell="J7" sqref="J7"/>
    </sheetView>
  </sheetViews>
  <sheetFormatPr defaultColWidth="9" defaultRowHeight="14.25"/>
  <cols>
    <col min="1" max="1" width="6.55833333333333" style="19" customWidth="1"/>
    <col min="2" max="2" width="19.3833333333333" style="20" customWidth="1"/>
    <col min="3" max="3" width="11.0666666666667" style="21" customWidth="1"/>
    <col min="4" max="4" width="12.4916666666667" style="20" customWidth="1"/>
    <col min="5" max="5" width="13.5666666666667" style="20" customWidth="1"/>
    <col min="6" max="6" width="46.5916666666667" style="22" customWidth="1"/>
    <col min="7" max="7" width="13.0333333333333" style="20" customWidth="1"/>
    <col min="8" max="8" width="17.1416666666667" style="20" customWidth="1"/>
    <col min="9" max="9" width="41.6" style="22" customWidth="1"/>
    <col min="10" max="10" width="49.55" style="22" customWidth="1"/>
    <col min="11" max="11" width="35.9" style="19" customWidth="1"/>
    <col min="12" max="12" width="24.6416666666667" style="20" customWidth="1"/>
    <col min="13" max="13" width="12.0333333333333" style="19" customWidth="1"/>
    <col min="14" max="14" width="12.95" style="19" customWidth="1"/>
    <col min="15" max="15" width="25.1666666666667" style="19" customWidth="1"/>
    <col min="16" max="16" width="24.4666666666667" style="19" customWidth="1"/>
    <col min="17" max="17" width="19.1083333333333" style="19" customWidth="1"/>
    <col min="18" max="18" width="9.68333333333333" style="19" customWidth="1"/>
    <col min="19" max="19" width="12.95" style="19" customWidth="1"/>
    <col min="20" max="20" width="10.6333333333333" style="20" customWidth="1"/>
    <col min="21" max="21" width="12.8166666666667" style="20" customWidth="1"/>
    <col min="22" max="22" width="9.38333333333333" style="20" customWidth="1"/>
    <col min="23" max="23" width="10.9" style="19" customWidth="1"/>
    <col min="24" max="25" width="14.275" style="19" customWidth="1"/>
    <col min="26" max="29" width="15.6333333333333" style="19" customWidth="1"/>
    <col min="30" max="30" width="14.0583333333333" style="19" customWidth="1"/>
    <col min="31" max="32" width="10.175" style="19" customWidth="1"/>
    <col min="33" max="38" width="7.5" style="19" customWidth="1"/>
    <col min="39" max="39" width="15.5416666666667" style="20" customWidth="1"/>
    <col min="40" max="40" width="7.5" style="19" customWidth="1"/>
    <col min="41" max="41" width="14.3166666666667" style="23" customWidth="1"/>
    <col min="42" max="42" width="12.0333333333333" style="20" customWidth="1"/>
    <col min="43" max="43" width="34.0916666666667" style="20" customWidth="1"/>
    <col min="44" max="16384" width="9" style="19"/>
  </cols>
  <sheetData>
    <row r="1" s="1" customFormat="1" ht="68" customHeight="1" spans="1:43">
      <c r="A1" s="24" t="s">
        <v>0</v>
      </c>
      <c r="B1" s="24"/>
      <c r="C1" s="24"/>
      <c r="D1" s="24"/>
      <c r="E1" s="24"/>
      <c r="F1" s="24"/>
      <c r="G1" s="24"/>
      <c r="H1" s="24"/>
      <c r="I1" s="24"/>
      <c r="J1" s="37"/>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row>
    <row r="2" s="2" customFormat="1" ht="77" customHeight="1" spans="1:43">
      <c r="A2" s="25" t="s">
        <v>1</v>
      </c>
      <c r="B2" s="26" t="s">
        <v>2</v>
      </c>
      <c r="C2" s="25" t="s">
        <v>3</v>
      </c>
      <c r="D2" s="25" t="s">
        <v>4</v>
      </c>
      <c r="E2" s="25" t="s">
        <v>5</v>
      </c>
      <c r="F2" s="26" t="s">
        <v>6</v>
      </c>
      <c r="G2" s="25" t="s">
        <v>7</v>
      </c>
      <c r="H2" s="25" t="s">
        <v>8</v>
      </c>
      <c r="I2" s="25" t="s">
        <v>9</v>
      </c>
      <c r="J2" s="25" t="s">
        <v>10</v>
      </c>
      <c r="K2" s="25" t="s">
        <v>11</v>
      </c>
      <c r="L2" s="25"/>
      <c r="M2" s="25"/>
      <c r="N2" s="25"/>
      <c r="O2" s="25"/>
      <c r="P2" s="25"/>
      <c r="Q2" s="25"/>
      <c r="R2" s="25"/>
      <c r="S2" s="25"/>
      <c r="T2" s="25" t="s">
        <v>12</v>
      </c>
      <c r="U2" s="25"/>
      <c r="V2" s="25" t="s">
        <v>13</v>
      </c>
      <c r="W2" s="25" t="s">
        <v>14</v>
      </c>
      <c r="X2" s="25" t="s">
        <v>15</v>
      </c>
      <c r="Y2" s="25"/>
      <c r="Z2" s="25" t="s">
        <v>16</v>
      </c>
      <c r="AA2" s="25"/>
      <c r="AB2" s="25"/>
      <c r="AC2" s="25"/>
      <c r="AD2" s="25"/>
      <c r="AE2" s="25" t="s">
        <v>17</v>
      </c>
      <c r="AF2" s="25"/>
      <c r="AG2" s="25" t="s">
        <v>18</v>
      </c>
      <c r="AH2" s="25" t="s">
        <v>19</v>
      </c>
      <c r="AI2" s="25" t="s">
        <v>20</v>
      </c>
      <c r="AJ2" s="25"/>
      <c r="AK2" s="25" t="s">
        <v>21</v>
      </c>
      <c r="AL2" s="25" t="s">
        <v>22</v>
      </c>
      <c r="AM2" s="25"/>
      <c r="AN2" s="25" t="s">
        <v>23</v>
      </c>
      <c r="AO2" s="25"/>
      <c r="AP2" s="25" t="s">
        <v>24</v>
      </c>
      <c r="AQ2" s="25" t="s">
        <v>25</v>
      </c>
    </row>
    <row r="3" s="2" customFormat="1" ht="35" customHeight="1" spans="1:43">
      <c r="A3" s="25"/>
      <c r="B3" s="26"/>
      <c r="C3" s="25"/>
      <c r="D3" s="25"/>
      <c r="E3" s="25"/>
      <c r="F3" s="26"/>
      <c r="G3" s="25"/>
      <c r="H3" s="25"/>
      <c r="I3" s="25"/>
      <c r="J3" s="25"/>
      <c r="K3" s="25" t="s">
        <v>26</v>
      </c>
      <c r="L3" s="25" t="s">
        <v>27</v>
      </c>
      <c r="M3" s="25"/>
      <c r="N3" s="25"/>
      <c r="O3" s="25"/>
      <c r="P3" s="25" t="s">
        <v>28</v>
      </c>
      <c r="Q3" s="25"/>
      <c r="R3" s="25"/>
      <c r="S3" s="25" t="s">
        <v>29</v>
      </c>
      <c r="T3" s="25" t="s">
        <v>30</v>
      </c>
      <c r="U3" s="25" t="s">
        <v>31</v>
      </c>
      <c r="V3" s="25"/>
      <c r="W3" s="25"/>
      <c r="X3" s="25" t="s">
        <v>32</v>
      </c>
      <c r="Y3" s="25" t="s">
        <v>33</v>
      </c>
      <c r="Z3" s="25" t="s">
        <v>34</v>
      </c>
      <c r="AA3" s="25" t="s">
        <v>35</v>
      </c>
      <c r="AB3" s="25"/>
      <c r="AC3" s="25"/>
      <c r="AD3" s="25" t="s">
        <v>36</v>
      </c>
      <c r="AE3" s="25" t="s">
        <v>37</v>
      </c>
      <c r="AF3" s="25" t="s">
        <v>38</v>
      </c>
      <c r="AG3" s="25"/>
      <c r="AH3" s="25"/>
      <c r="AI3" s="25" t="s">
        <v>39</v>
      </c>
      <c r="AJ3" s="25" t="s">
        <v>40</v>
      </c>
      <c r="AK3" s="25"/>
      <c r="AL3" s="25" t="s">
        <v>41</v>
      </c>
      <c r="AM3" s="25" t="s">
        <v>42</v>
      </c>
      <c r="AN3" s="25" t="s">
        <v>23</v>
      </c>
      <c r="AO3" s="25" t="s">
        <v>43</v>
      </c>
      <c r="AP3" s="25"/>
      <c r="AQ3" s="25"/>
    </row>
    <row r="4" s="2" customFormat="1" ht="15.75" spans="1:43">
      <c r="A4" s="25"/>
      <c r="B4" s="26"/>
      <c r="C4" s="25"/>
      <c r="D4" s="25"/>
      <c r="E4" s="25"/>
      <c r="F4" s="26"/>
      <c r="G4" s="25"/>
      <c r="H4" s="25"/>
      <c r="I4" s="25"/>
      <c r="J4" s="25"/>
      <c r="K4" s="25"/>
      <c r="L4" s="25" t="s">
        <v>44</v>
      </c>
      <c r="M4" s="25" t="s">
        <v>45</v>
      </c>
      <c r="N4" s="25" t="s">
        <v>46</v>
      </c>
      <c r="O4" s="25" t="s">
        <v>47</v>
      </c>
      <c r="P4" s="25" t="s">
        <v>48</v>
      </c>
      <c r="Q4" s="25" t="s">
        <v>49</v>
      </c>
      <c r="R4" s="25" t="s">
        <v>50</v>
      </c>
      <c r="S4" s="25"/>
      <c r="T4" s="25"/>
      <c r="U4" s="25"/>
      <c r="V4" s="25"/>
      <c r="W4" s="25"/>
      <c r="X4" s="25"/>
      <c r="Y4" s="25"/>
      <c r="Z4" s="25"/>
      <c r="AA4" s="25" t="s">
        <v>51</v>
      </c>
      <c r="AB4" s="25" t="s">
        <v>52</v>
      </c>
      <c r="AC4" s="25" t="s">
        <v>53</v>
      </c>
      <c r="AD4" s="25"/>
      <c r="AE4" s="25"/>
      <c r="AF4" s="25"/>
      <c r="AG4" s="25"/>
      <c r="AH4" s="25"/>
      <c r="AI4" s="25"/>
      <c r="AJ4" s="25"/>
      <c r="AK4" s="25"/>
      <c r="AL4" s="25"/>
      <c r="AM4" s="25"/>
      <c r="AN4" s="25"/>
      <c r="AO4" s="25"/>
      <c r="AP4" s="25"/>
      <c r="AQ4" s="25"/>
    </row>
    <row r="5" s="2" customFormat="1" ht="89" customHeight="1" spans="1:43">
      <c r="A5" s="25"/>
      <c r="B5" s="26"/>
      <c r="C5" s="25"/>
      <c r="D5" s="25"/>
      <c r="E5" s="25"/>
      <c r="F5" s="26"/>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row>
    <row r="6" s="3" customFormat="1" ht="55" customHeight="1" spans="1:43">
      <c r="A6" s="27" t="s">
        <v>54</v>
      </c>
      <c r="B6" s="28"/>
      <c r="C6" s="29"/>
      <c r="D6" s="29"/>
      <c r="E6" s="29"/>
      <c r="F6" s="30"/>
      <c r="G6" s="29"/>
      <c r="H6" s="29"/>
      <c r="I6" s="36"/>
      <c r="J6" s="36"/>
      <c r="K6" s="29"/>
      <c r="L6" s="29"/>
      <c r="M6" s="29"/>
      <c r="N6" s="29"/>
      <c r="O6" s="29"/>
      <c r="P6" s="29"/>
      <c r="Q6" s="29"/>
      <c r="R6" s="29"/>
      <c r="S6" s="29"/>
      <c r="T6" s="29"/>
      <c r="U6" s="29"/>
      <c r="V6" s="29"/>
      <c r="W6" s="29"/>
      <c r="X6" s="29"/>
      <c r="Y6" s="29"/>
      <c r="Z6" s="29">
        <f>SUM(Z7:Z580)</f>
        <v>110518.5</v>
      </c>
      <c r="AA6" s="29">
        <f>SUM(AA7:AA580)</f>
        <v>90352.5</v>
      </c>
      <c r="AB6" s="29">
        <f>SUM(AB7:AB580)</f>
        <v>1610</v>
      </c>
      <c r="AC6" s="29">
        <f>SUM(AC7:AC580)</f>
        <v>8746</v>
      </c>
      <c r="AD6" s="29">
        <f>SUM(AD7:AD580)</f>
        <v>9800</v>
      </c>
      <c r="AE6" s="41"/>
      <c r="AF6" s="41"/>
      <c r="AG6" s="41"/>
      <c r="AH6" s="41"/>
      <c r="AI6" s="41"/>
      <c r="AJ6" s="41"/>
      <c r="AK6" s="41"/>
      <c r="AL6" s="41"/>
      <c r="AM6" s="41"/>
      <c r="AN6" s="41"/>
      <c r="AO6" s="41"/>
      <c r="AP6" s="41"/>
      <c r="AQ6" s="41"/>
    </row>
    <row r="7" s="3" customFormat="1" ht="196" customHeight="1" spans="1:43">
      <c r="A7" s="31">
        <f t="shared" ref="A7:A70" si="0">ROW()-6</f>
        <v>1</v>
      </c>
      <c r="B7" s="32" t="s">
        <v>55</v>
      </c>
      <c r="C7" s="32" t="s">
        <v>56</v>
      </c>
      <c r="D7" s="32" t="s">
        <v>57</v>
      </c>
      <c r="E7" s="32" t="s">
        <v>58</v>
      </c>
      <c r="F7" s="33" t="s">
        <v>59</v>
      </c>
      <c r="G7" s="32" t="s">
        <v>60</v>
      </c>
      <c r="H7" s="32" t="s">
        <v>61</v>
      </c>
      <c r="I7" s="33" t="s">
        <v>62</v>
      </c>
      <c r="J7" s="33" t="s">
        <v>63</v>
      </c>
      <c r="K7" s="32" t="s">
        <v>64</v>
      </c>
      <c r="L7" s="32" t="s">
        <v>65</v>
      </c>
      <c r="M7" s="32" t="s">
        <v>66</v>
      </c>
      <c r="N7" s="32" t="s">
        <v>67</v>
      </c>
      <c r="O7" s="32" t="s">
        <v>68</v>
      </c>
      <c r="P7" s="32" t="s">
        <v>69</v>
      </c>
      <c r="Q7" s="32" t="s">
        <v>70</v>
      </c>
      <c r="R7" s="32" t="s">
        <v>71</v>
      </c>
      <c r="S7" s="32" t="s">
        <v>72</v>
      </c>
      <c r="T7" s="32" t="s">
        <v>73</v>
      </c>
      <c r="U7" s="32" t="s">
        <v>74</v>
      </c>
      <c r="V7" s="29" t="s">
        <v>75</v>
      </c>
      <c r="W7" s="34" t="s">
        <v>76</v>
      </c>
      <c r="X7" s="29">
        <v>2024.1</v>
      </c>
      <c r="Y7" s="29">
        <v>2024.12</v>
      </c>
      <c r="Z7" s="29">
        <f t="shared" ref="Z7:Z31" si="1">AA7+AB7+AC7+AD7</f>
        <v>12</v>
      </c>
      <c r="AA7" s="29">
        <v>12</v>
      </c>
      <c r="AB7" s="29">
        <v>0</v>
      </c>
      <c r="AC7" s="29">
        <v>0</v>
      </c>
      <c r="AD7" s="29">
        <v>0</v>
      </c>
      <c r="AE7" s="29">
        <v>180</v>
      </c>
      <c r="AF7" s="29">
        <v>23</v>
      </c>
      <c r="AG7" s="34" t="s">
        <v>77</v>
      </c>
      <c r="AH7" s="34" t="s">
        <v>77</v>
      </c>
      <c r="AI7" s="34" t="s">
        <v>77</v>
      </c>
      <c r="AJ7" s="34" t="s">
        <v>76</v>
      </c>
      <c r="AK7" s="34" t="s">
        <v>77</v>
      </c>
      <c r="AL7" s="34" t="s">
        <v>77</v>
      </c>
      <c r="AM7" s="29"/>
      <c r="AN7" s="34" t="s">
        <v>77</v>
      </c>
      <c r="AO7" s="29"/>
      <c r="AP7" s="34" t="s">
        <v>78</v>
      </c>
      <c r="AQ7" s="29">
        <v>13452646256</v>
      </c>
    </row>
    <row r="8" s="3" customFormat="1" ht="220" customHeight="1" spans="1:43">
      <c r="A8" s="31">
        <f t="shared" si="0"/>
        <v>2</v>
      </c>
      <c r="B8" s="32" t="s">
        <v>79</v>
      </c>
      <c r="C8" s="32" t="s">
        <v>56</v>
      </c>
      <c r="D8" s="32" t="s">
        <v>80</v>
      </c>
      <c r="E8" s="32" t="s">
        <v>80</v>
      </c>
      <c r="F8" s="30" t="s">
        <v>81</v>
      </c>
      <c r="G8" s="32" t="s">
        <v>82</v>
      </c>
      <c r="H8" s="32" t="s">
        <v>83</v>
      </c>
      <c r="I8" s="33" t="s">
        <v>84</v>
      </c>
      <c r="J8" s="33" t="s">
        <v>85</v>
      </c>
      <c r="K8" s="32" t="s">
        <v>86</v>
      </c>
      <c r="L8" s="32" t="s">
        <v>87</v>
      </c>
      <c r="M8" s="32" t="s">
        <v>66</v>
      </c>
      <c r="N8" s="32" t="s">
        <v>67</v>
      </c>
      <c r="O8" s="32" t="s">
        <v>68</v>
      </c>
      <c r="P8" s="32" t="s">
        <v>88</v>
      </c>
      <c r="Q8" s="32" t="s">
        <v>89</v>
      </c>
      <c r="R8" s="32" t="s">
        <v>71</v>
      </c>
      <c r="S8" s="32" t="s">
        <v>72</v>
      </c>
      <c r="T8" s="32" t="s">
        <v>73</v>
      </c>
      <c r="U8" s="32" t="s">
        <v>74</v>
      </c>
      <c r="V8" s="29" t="s">
        <v>75</v>
      </c>
      <c r="W8" s="34" t="s">
        <v>76</v>
      </c>
      <c r="X8" s="29">
        <v>2024.1</v>
      </c>
      <c r="Y8" s="29">
        <v>2024.12</v>
      </c>
      <c r="Z8" s="29">
        <f t="shared" si="1"/>
        <v>60</v>
      </c>
      <c r="AA8" s="29">
        <v>60</v>
      </c>
      <c r="AB8" s="29">
        <v>0</v>
      </c>
      <c r="AC8" s="29">
        <v>0</v>
      </c>
      <c r="AD8" s="29">
        <v>0</v>
      </c>
      <c r="AE8" s="29">
        <v>585</v>
      </c>
      <c r="AF8" s="29">
        <v>172</v>
      </c>
      <c r="AG8" s="34" t="s">
        <v>77</v>
      </c>
      <c r="AH8" s="34" t="s">
        <v>77</v>
      </c>
      <c r="AI8" s="34" t="s">
        <v>77</v>
      </c>
      <c r="AJ8" s="34" t="s">
        <v>76</v>
      </c>
      <c r="AK8" s="34" t="s">
        <v>77</v>
      </c>
      <c r="AL8" s="34" t="s">
        <v>77</v>
      </c>
      <c r="AM8" s="29"/>
      <c r="AN8" s="34" t="s">
        <v>77</v>
      </c>
      <c r="AO8" s="29"/>
      <c r="AP8" s="34" t="s">
        <v>78</v>
      </c>
      <c r="AQ8" s="29">
        <v>13452646256</v>
      </c>
    </row>
    <row r="9" s="3" customFormat="1" ht="221" customHeight="1" spans="1:43">
      <c r="A9" s="31">
        <f t="shared" si="0"/>
        <v>3</v>
      </c>
      <c r="B9" s="34" t="s">
        <v>90</v>
      </c>
      <c r="C9" s="34" t="s">
        <v>91</v>
      </c>
      <c r="D9" s="34" t="s">
        <v>92</v>
      </c>
      <c r="E9" s="34" t="s">
        <v>93</v>
      </c>
      <c r="F9" s="34" t="s">
        <v>94</v>
      </c>
      <c r="G9" s="34" t="s">
        <v>82</v>
      </c>
      <c r="H9" s="34" t="s">
        <v>95</v>
      </c>
      <c r="I9" s="34" t="s">
        <v>96</v>
      </c>
      <c r="J9" s="34" t="s">
        <v>97</v>
      </c>
      <c r="K9" s="34" t="s">
        <v>98</v>
      </c>
      <c r="L9" s="29" t="s">
        <v>99</v>
      </c>
      <c r="M9" s="32" t="s">
        <v>66</v>
      </c>
      <c r="N9" s="32" t="s">
        <v>67</v>
      </c>
      <c r="O9" s="29" t="s">
        <v>100</v>
      </c>
      <c r="P9" s="34" t="s">
        <v>98</v>
      </c>
      <c r="Q9" s="34" t="s">
        <v>98</v>
      </c>
      <c r="R9" s="32" t="s">
        <v>101</v>
      </c>
      <c r="S9" s="32" t="s">
        <v>102</v>
      </c>
      <c r="T9" s="34" t="s">
        <v>103</v>
      </c>
      <c r="U9" s="32" t="s">
        <v>74</v>
      </c>
      <c r="V9" s="29">
        <v>2024</v>
      </c>
      <c r="W9" s="34" t="s">
        <v>76</v>
      </c>
      <c r="X9" s="29">
        <v>2024.1</v>
      </c>
      <c r="Y9" s="29">
        <v>2024.12</v>
      </c>
      <c r="Z9" s="28">
        <v>85</v>
      </c>
      <c r="AA9" s="28">
        <f>38+47</f>
        <v>85</v>
      </c>
      <c r="AB9" s="29">
        <v>0</v>
      </c>
      <c r="AC9" s="29">
        <v>0</v>
      </c>
      <c r="AD9" s="29">
        <v>0</v>
      </c>
      <c r="AE9" s="28">
        <v>546</v>
      </c>
      <c r="AF9" s="29">
        <v>152</v>
      </c>
      <c r="AG9" s="34" t="s">
        <v>77</v>
      </c>
      <c r="AH9" s="34" t="s">
        <v>77</v>
      </c>
      <c r="AI9" s="34" t="s">
        <v>77</v>
      </c>
      <c r="AJ9" s="34" t="s">
        <v>76</v>
      </c>
      <c r="AK9" s="34" t="s">
        <v>77</v>
      </c>
      <c r="AL9" s="34" t="s">
        <v>77</v>
      </c>
      <c r="AM9" s="34" t="s">
        <v>77</v>
      </c>
      <c r="AN9" s="34" t="s">
        <v>77</v>
      </c>
      <c r="AO9" s="34" t="s">
        <v>77</v>
      </c>
      <c r="AP9" s="40" t="s">
        <v>78</v>
      </c>
      <c r="AQ9" s="31">
        <v>13452646256</v>
      </c>
    </row>
    <row r="10" s="3" customFormat="1" ht="248" customHeight="1" spans="1:43">
      <c r="A10" s="31">
        <f t="shared" si="0"/>
        <v>4</v>
      </c>
      <c r="B10" s="32" t="s">
        <v>104</v>
      </c>
      <c r="C10" s="32" t="s">
        <v>105</v>
      </c>
      <c r="D10" s="32" t="s">
        <v>106</v>
      </c>
      <c r="E10" s="32" t="s">
        <v>107</v>
      </c>
      <c r="F10" s="33" t="s">
        <v>108</v>
      </c>
      <c r="G10" s="32" t="s">
        <v>60</v>
      </c>
      <c r="H10" s="32" t="s">
        <v>109</v>
      </c>
      <c r="I10" s="33" t="s">
        <v>110</v>
      </c>
      <c r="J10" s="33" t="s">
        <v>111</v>
      </c>
      <c r="K10" s="32" t="s">
        <v>108</v>
      </c>
      <c r="L10" s="32" t="s">
        <v>112</v>
      </c>
      <c r="M10" s="32" t="s">
        <v>113</v>
      </c>
      <c r="N10" s="32" t="s">
        <v>114</v>
      </c>
      <c r="O10" s="28" t="s">
        <v>115</v>
      </c>
      <c r="P10" s="32" t="s">
        <v>116</v>
      </c>
      <c r="Q10" s="32" t="s">
        <v>117</v>
      </c>
      <c r="R10" s="32" t="s">
        <v>118</v>
      </c>
      <c r="S10" s="32" t="s">
        <v>119</v>
      </c>
      <c r="T10" s="32" t="s">
        <v>120</v>
      </c>
      <c r="U10" s="32" t="s">
        <v>74</v>
      </c>
      <c r="V10" s="29" t="s">
        <v>75</v>
      </c>
      <c r="W10" s="32" t="s">
        <v>76</v>
      </c>
      <c r="X10" s="29">
        <v>2024.1</v>
      </c>
      <c r="Y10" s="29">
        <v>2024.12</v>
      </c>
      <c r="Z10" s="29">
        <f t="shared" si="1"/>
        <v>20</v>
      </c>
      <c r="AA10" s="28">
        <v>20</v>
      </c>
      <c r="AB10" s="28">
        <v>0</v>
      </c>
      <c r="AC10" s="28">
        <v>0</v>
      </c>
      <c r="AD10" s="28">
        <v>0</v>
      </c>
      <c r="AE10" s="28">
        <v>42600</v>
      </c>
      <c r="AF10" s="28">
        <v>668</v>
      </c>
      <c r="AG10" s="32" t="s">
        <v>77</v>
      </c>
      <c r="AH10" s="32" t="s">
        <v>77</v>
      </c>
      <c r="AI10" s="32" t="s">
        <v>77</v>
      </c>
      <c r="AJ10" s="32" t="s">
        <v>76</v>
      </c>
      <c r="AK10" s="32" t="s">
        <v>77</v>
      </c>
      <c r="AL10" s="32" t="s">
        <v>77</v>
      </c>
      <c r="AM10" s="32" t="s">
        <v>77</v>
      </c>
      <c r="AN10" s="32" t="s">
        <v>77</v>
      </c>
      <c r="AO10" s="32" t="s">
        <v>77</v>
      </c>
      <c r="AP10" s="34" t="s">
        <v>78</v>
      </c>
      <c r="AQ10" s="29">
        <v>13452646256</v>
      </c>
    </row>
    <row r="11" s="3" customFormat="1" ht="230" customHeight="1" spans="1:43">
      <c r="A11" s="31">
        <f t="shared" si="0"/>
        <v>5</v>
      </c>
      <c r="B11" s="32" t="s">
        <v>121</v>
      </c>
      <c r="C11" s="32" t="s">
        <v>91</v>
      </c>
      <c r="D11" s="32" t="s">
        <v>122</v>
      </c>
      <c r="E11" s="32" t="s">
        <v>123</v>
      </c>
      <c r="F11" s="33" t="s">
        <v>124</v>
      </c>
      <c r="G11" s="32" t="s">
        <v>82</v>
      </c>
      <c r="H11" s="32" t="s">
        <v>125</v>
      </c>
      <c r="I11" s="33" t="s">
        <v>126</v>
      </c>
      <c r="J11" s="33" t="s">
        <v>127</v>
      </c>
      <c r="K11" s="32" t="s">
        <v>128</v>
      </c>
      <c r="L11" s="32" t="s">
        <v>129</v>
      </c>
      <c r="M11" s="32" t="s">
        <v>66</v>
      </c>
      <c r="N11" s="32" t="s">
        <v>67</v>
      </c>
      <c r="O11" s="28" t="s">
        <v>130</v>
      </c>
      <c r="P11" s="32" t="s">
        <v>131</v>
      </c>
      <c r="Q11" s="32" t="s">
        <v>132</v>
      </c>
      <c r="R11" s="32" t="s">
        <v>101</v>
      </c>
      <c r="S11" s="32" t="s">
        <v>102</v>
      </c>
      <c r="T11" s="32" t="s">
        <v>133</v>
      </c>
      <c r="U11" s="32" t="s">
        <v>74</v>
      </c>
      <c r="V11" s="29" t="s">
        <v>75</v>
      </c>
      <c r="W11" s="34" t="s">
        <v>76</v>
      </c>
      <c r="X11" s="29">
        <v>2024.2</v>
      </c>
      <c r="Y11" s="29">
        <v>2024.12</v>
      </c>
      <c r="Z11" s="29">
        <f t="shared" si="1"/>
        <v>96</v>
      </c>
      <c r="AA11" s="29">
        <v>96</v>
      </c>
      <c r="AB11" s="29">
        <v>0</v>
      </c>
      <c r="AC11" s="29">
        <v>0</v>
      </c>
      <c r="AD11" s="29">
        <v>0</v>
      </c>
      <c r="AE11" s="29">
        <v>132</v>
      </c>
      <c r="AF11" s="29">
        <v>18</v>
      </c>
      <c r="AG11" s="34" t="s">
        <v>77</v>
      </c>
      <c r="AH11" s="34" t="s">
        <v>77</v>
      </c>
      <c r="AI11" s="34" t="s">
        <v>77</v>
      </c>
      <c r="AJ11" s="34" t="s">
        <v>76</v>
      </c>
      <c r="AK11" s="34" t="s">
        <v>77</v>
      </c>
      <c r="AL11" s="34" t="s">
        <v>77</v>
      </c>
      <c r="AM11" s="34" t="s">
        <v>77</v>
      </c>
      <c r="AN11" s="34" t="s">
        <v>77</v>
      </c>
      <c r="AO11" s="34" t="s">
        <v>77</v>
      </c>
      <c r="AP11" s="34" t="s">
        <v>78</v>
      </c>
      <c r="AQ11" s="29">
        <v>13452646256</v>
      </c>
    </row>
    <row r="12" s="3" customFormat="1" ht="230" customHeight="1" spans="1:43">
      <c r="A12" s="31">
        <f t="shared" si="0"/>
        <v>6</v>
      </c>
      <c r="B12" s="32" t="s">
        <v>134</v>
      </c>
      <c r="C12" s="32" t="s">
        <v>91</v>
      </c>
      <c r="D12" s="32" t="s">
        <v>92</v>
      </c>
      <c r="E12" s="32" t="s">
        <v>135</v>
      </c>
      <c r="F12" s="30" t="s">
        <v>136</v>
      </c>
      <c r="G12" s="32" t="s">
        <v>82</v>
      </c>
      <c r="H12" s="32" t="s">
        <v>137</v>
      </c>
      <c r="I12" s="33" t="s">
        <v>138</v>
      </c>
      <c r="J12" s="33" t="s">
        <v>139</v>
      </c>
      <c r="K12" s="32" t="s">
        <v>140</v>
      </c>
      <c r="L12" s="28" t="s">
        <v>141</v>
      </c>
      <c r="M12" s="32" t="s">
        <v>66</v>
      </c>
      <c r="N12" s="32" t="s">
        <v>67</v>
      </c>
      <c r="O12" s="32" t="s">
        <v>142</v>
      </c>
      <c r="P12" s="32" t="s">
        <v>143</v>
      </c>
      <c r="Q12" s="28" t="s">
        <v>144</v>
      </c>
      <c r="R12" s="32" t="s">
        <v>101</v>
      </c>
      <c r="S12" s="32" t="s">
        <v>102</v>
      </c>
      <c r="T12" s="32" t="s">
        <v>145</v>
      </c>
      <c r="U12" s="32" t="s">
        <v>74</v>
      </c>
      <c r="V12" s="29" t="s">
        <v>75</v>
      </c>
      <c r="W12" s="34" t="s">
        <v>76</v>
      </c>
      <c r="X12" s="29">
        <v>2024.1</v>
      </c>
      <c r="Y12" s="29">
        <v>2024.12</v>
      </c>
      <c r="Z12" s="29">
        <f t="shared" si="1"/>
        <v>45</v>
      </c>
      <c r="AA12" s="29">
        <v>45</v>
      </c>
      <c r="AB12" s="29">
        <v>0</v>
      </c>
      <c r="AC12" s="29">
        <v>0</v>
      </c>
      <c r="AD12" s="29">
        <v>0</v>
      </c>
      <c r="AE12" s="29">
        <v>200</v>
      </c>
      <c r="AF12" s="29">
        <v>30</v>
      </c>
      <c r="AG12" s="34" t="s">
        <v>77</v>
      </c>
      <c r="AH12" s="34" t="s">
        <v>77</v>
      </c>
      <c r="AI12" s="34" t="s">
        <v>77</v>
      </c>
      <c r="AJ12" s="34" t="s">
        <v>76</v>
      </c>
      <c r="AK12" s="34" t="s">
        <v>77</v>
      </c>
      <c r="AL12" s="34" t="s">
        <v>77</v>
      </c>
      <c r="AM12" s="34" t="s">
        <v>77</v>
      </c>
      <c r="AN12" s="34" t="s">
        <v>77</v>
      </c>
      <c r="AO12" s="34" t="s">
        <v>77</v>
      </c>
      <c r="AP12" s="34" t="s">
        <v>78</v>
      </c>
      <c r="AQ12" s="29">
        <v>13452646256</v>
      </c>
    </row>
    <row r="13" s="3" customFormat="1" ht="230" customHeight="1" spans="1:43">
      <c r="A13" s="31">
        <f t="shared" si="0"/>
        <v>7</v>
      </c>
      <c r="B13" s="32" t="s">
        <v>146</v>
      </c>
      <c r="C13" s="32" t="s">
        <v>56</v>
      </c>
      <c r="D13" s="32" t="s">
        <v>147</v>
      </c>
      <c r="E13" s="32" t="s">
        <v>148</v>
      </c>
      <c r="F13" s="33" t="s">
        <v>149</v>
      </c>
      <c r="G13" s="32" t="s">
        <v>82</v>
      </c>
      <c r="H13" s="32" t="s">
        <v>150</v>
      </c>
      <c r="I13" s="33" t="s">
        <v>151</v>
      </c>
      <c r="J13" s="33" t="s">
        <v>152</v>
      </c>
      <c r="K13" s="32" t="s">
        <v>153</v>
      </c>
      <c r="L13" s="28" t="s">
        <v>154</v>
      </c>
      <c r="M13" s="32" t="s">
        <v>66</v>
      </c>
      <c r="N13" s="32" t="s">
        <v>67</v>
      </c>
      <c r="O13" s="32" t="s">
        <v>68</v>
      </c>
      <c r="P13" s="32" t="s">
        <v>155</v>
      </c>
      <c r="Q13" s="32" t="s">
        <v>156</v>
      </c>
      <c r="R13" s="32" t="s">
        <v>101</v>
      </c>
      <c r="S13" s="32" t="s">
        <v>72</v>
      </c>
      <c r="T13" s="32" t="s">
        <v>73</v>
      </c>
      <c r="U13" s="32" t="s">
        <v>74</v>
      </c>
      <c r="V13" s="29" t="s">
        <v>75</v>
      </c>
      <c r="W13" s="34" t="s">
        <v>157</v>
      </c>
      <c r="X13" s="29">
        <v>2024.3</v>
      </c>
      <c r="Y13" s="29">
        <v>2024.6</v>
      </c>
      <c r="Z13" s="29">
        <f t="shared" si="1"/>
        <v>160</v>
      </c>
      <c r="AA13" s="29">
        <v>160</v>
      </c>
      <c r="AB13" s="29">
        <v>0</v>
      </c>
      <c r="AC13" s="29">
        <v>0</v>
      </c>
      <c r="AD13" s="29">
        <v>0</v>
      </c>
      <c r="AE13" s="29">
        <v>180</v>
      </c>
      <c r="AF13" s="29">
        <v>23</v>
      </c>
      <c r="AG13" s="34" t="s">
        <v>77</v>
      </c>
      <c r="AH13" s="34" t="s">
        <v>77</v>
      </c>
      <c r="AI13" s="34" t="s">
        <v>77</v>
      </c>
      <c r="AJ13" s="34" t="s">
        <v>76</v>
      </c>
      <c r="AK13" s="34" t="s">
        <v>77</v>
      </c>
      <c r="AL13" s="34" t="s">
        <v>77</v>
      </c>
      <c r="AM13" s="29"/>
      <c r="AN13" s="34" t="s">
        <v>77</v>
      </c>
      <c r="AO13" s="29"/>
      <c r="AP13" s="34" t="s">
        <v>78</v>
      </c>
      <c r="AQ13" s="29">
        <v>13452646256</v>
      </c>
    </row>
    <row r="14" s="3" customFormat="1" ht="207" customHeight="1" spans="1:43">
      <c r="A14" s="31">
        <f t="shared" si="0"/>
        <v>8</v>
      </c>
      <c r="B14" s="32" t="s">
        <v>158</v>
      </c>
      <c r="C14" s="32" t="s">
        <v>91</v>
      </c>
      <c r="D14" s="32" t="s">
        <v>92</v>
      </c>
      <c r="E14" s="32" t="s">
        <v>93</v>
      </c>
      <c r="F14" s="33" t="s">
        <v>159</v>
      </c>
      <c r="G14" s="32" t="s">
        <v>82</v>
      </c>
      <c r="H14" s="32" t="s">
        <v>160</v>
      </c>
      <c r="I14" s="33" t="s">
        <v>161</v>
      </c>
      <c r="J14" s="30" t="s">
        <v>162</v>
      </c>
      <c r="K14" s="32" t="s">
        <v>163</v>
      </c>
      <c r="L14" s="32" t="s">
        <v>164</v>
      </c>
      <c r="M14" s="32" t="s">
        <v>165</v>
      </c>
      <c r="N14" s="32" t="s">
        <v>166</v>
      </c>
      <c r="O14" s="32" t="s">
        <v>167</v>
      </c>
      <c r="P14" s="38" t="s">
        <v>168</v>
      </c>
      <c r="Q14" s="28" t="s">
        <v>169</v>
      </c>
      <c r="R14" s="32" t="s">
        <v>170</v>
      </c>
      <c r="S14" s="32" t="s">
        <v>171</v>
      </c>
      <c r="T14" s="32" t="s">
        <v>145</v>
      </c>
      <c r="U14" s="32" t="s">
        <v>172</v>
      </c>
      <c r="V14" s="29" t="s">
        <v>75</v>
      </c>
      <c r="W14" s="32" t="s">
        <v>76</v>
      </c>
      <c r="X14" s="28">
        <v>2024.01</v>
      </c>
      <c r="Y14" s="28">
        <v>2024.12</v>
      </c>
      <c r="Z14" s="29">
        <f t="shared" si="1"/>
        <v>35</v>
      </c>
      <c r="AA14" s="28">
        <v>35</v>
      </c>
      <c r="AB14" s="28">
        <v>0</v>
      </c>
      <c r="AC14" s="28">
        <v>0</v>
      </c>
      <c r="AD14" s="28">
        <v>0</v>
      </c>
      <c r="AE14" s="28" t="s">
        <v>173</v>
      </c>
      <c r="AF14" s="28" t="s">
        <v>174</v>
      </c>
      <c r="AG14" s="32" t="s">
        <v>77</v>
      </c>
      <c r="AH14" s="32" t="s">
        <v>77</v>
      </c>
      <c r="AI14" s="32" t="s">
        <v>77</v>
      </c>
      <c r="AJ14" s="32" t="s">
        <v>76</v>
      </c>
      <c r="AK14" s="32" t="s">
        <v>77</v>
      </c>
      <c r="AL14" s="32" t="s">
        <v>77</v>
      </c>
      <c r="AM14" s="28"/>
      <c r="AN14" s="32" t="s">
        <v>77</v>
      </c>
      <c r="AO14" s="28"/>
      <c r="AP14" s="32" t="s">
        <v>175</v>
      </c>
      <c r="AQ14" s="28">
        <v>18996511680</v>
      </c>
    </row>
    <row r="15" s="3" customFormat="1" ht="230" customHeight="1" spans="1:43">
      <c r="A15" s="31">
        <f t="shared" si="0"/>
        <v>9</v>
      </c>
      <c r="B15" s="32" t="s">
        <v>176</v>
      </c>
      <c r="C15" s="32" t="s">
        <v>91</v>
      </c>
      <c r="D15" s="32" t="s">
        <v>92</v>
      </c>
      <c r="E15" s="32" t="s">
        <v>93</v>
      </c>
      <c r="F15" s="33" t="s">
        <v>177</v>
      </c>
      <c r="G15" s="32" t="s">
        <v>82</v>
      </c>
      <c r="H15" s="32" t="s">
        <v>178</v>
      </c>
      <c r="I15" s="33" t="s">
        <v>179</v>
      </c>
      <c r="J15" s="30" t="s">
        <v>180</v>
      </c>
      <c r="K15" s="32" t="s">
        <v>181</v>
      </c>
      <c r="L15" s="32" t="s">
        <v>181</v>
      </c>
      <c r="M15" s="32" t="s">
        <v>66</v>
      </c>
      <c r="N15" s="32" t="s">
        <v>67</v>
      </c>
      <c r="O15" s="32" t="s">
        <v>182</v>
      </c>
      <c r="P15" s="38" t="s">
        <v>183</v>
      </c>
      <c r="Q15" s="28" t="s">
        <v>184</v>
      </c>
      <c r="R15" s="32" t="s">
        <v>170</v>
      </c>
      <c r="S15" s="32" t="s">
        <v>171</v>
      </c>
      <c r="T15" s="32" t="s">
        <v>145</v>
      </c>
      <c r="U15" s="32" t="s">
        <v>172</v>
      </c>
      <c r="V15" s="29" t="s">
        <v>75</v>
      </c>
      <c r="W15" s="32" t="s">
        <v>76</v>
      </c>
      <c r="X15" s="28">
        <v>2024.01</v>
      </c>
      <c r="Y15" s="28">
        <v>2024.12</v>
      </c>
      <c r="Z15" s="29">
        <f t="shared" si="1"/>
        <v>25</v>
      </c>
      <c r="AA15" s="28">
        <v>25</v>
      </c>
      <c r="AB15" s="28">
        <v>0</v>
      </c>
      <c r="AC15" s="28">
        <v>0</v>
      </c>
      <c r="AD15" s="28">
        <v>0</v>
      </c>
      <c r="AE15" s="28" t="s">
        <v>185</v>
      </c>
      <c r="AF15" s="28" t="s">
        <v>186</v>
      </c>
      <c r="AG15" s="32" t="s">
        <v>77</v>
      </c>
      <c r="AH15" s="32" t="s">
        <v>77</v>
      </c>
      <c r="AI15" s="32" t="s">
        <v>77</v>
      </c>
      <c r="AJ15" s="32" t="s">
        <v>76</v>
      </c>
      <c r="AK15" s="32" t="s">
        <v>77</v>
      </c>
      <c r="AL15" s="32" t="s">
        <v>77</v>
      </c>
      <c r="AM15" s="28"/>
      <c r="AN15" s="32" t="s">
        <v>77</v>
      </c>
      <c r="AO15" s="28"/>
      <c r="AP15" s="32" t="s">
        <v>175</v>
      </c>
      <c r="AQ15" s="28">
        <v>18996511680</v>
      </c>
    </row>
    <row r="16" s="3" customFormat="1" ht="230" customHeight="1" spans="1:43">
      <c r="A16" s="31">
        <f t="shared" si="0"/>
        <v>10</v>
      </c>
      <c r="B16" s="32" t="s">
        <v>187</v>
      </c>
      <c r="C16" s="32" t="s">
        <v>56</v>
      </c>
      <c r="D16" s="32" t="s">
        <v>57</v>
      </c>
      <c r="E16" s="32" t="s">
        <v>58</v>
      </c>
      <c r="F16" s="33" t="s">
        <v>188</v>
      </c>
      <c r="G16" s="32" t="s">
        <v>82</v>
      </c>
      <c r="H16" s="32" t="s">
        <v>189</v>
      </c>
      <c r="I16" s="33" t="s">
        <v>190</v>
      </c>
      <c r="J16" s="30" t="s">
        <v>191</v>
      </c>
      <c r="K16" s="32" t="s">
        <v>192</v>
      </c>
      <c r="L16" s="32" t="s">
        <v>192</v>
      </c>
      <c r="M16" s="32" t="s">
        <v>66</v>
      </c>
      <c r="N16" s="32" t="s">
        <v>67</v>
      </c>
      <c r="O16" s="32" t="s">
        <v>193</v>
      </c>
      <c r="P16" s="38" t="s">
        <v>194</v>
      </c>
      <c r="Q16" s="28" t="s">
        <v>195</v>
      </c>
      <c r="R16" s="32" t="s">
        <v>170</v>
      </c>
      <c r="S16" s="32" t="s">
        <v>171</v>
      </c>
      <c r="T16" s="32" t="s">
        <v>73</v>
      </c>
      <c r="U16" s="32" t="s">
        <v>172</v>
      </c>
      <c r="V16" s="29" t="s">
        <v>75</v>
      </c>
      <c r="W16" s="32" t="s">
        <v>76</v>
      </c>
      <c r="X16" s="28">
        <v>2024.01</v>
      </c>
      <c r="Y16" s="28">
        <v>2024.12</v>
      </c>
      <c r="Z16" s="29">
        <f t="shared" si="1"/>
        <v>36</v>
      </c>
      <c r="AA16" s="28">
        <v>36</v>
      </c>
      <c r="AB16" s="28">
        <v>0</v>
      </c>
      <c r="AC16" s="28">
        <v>0</v>
      </c>
      <c r="AD16" s="28">
        <v>0</v>
      </c>
      <c r="AE16" s="28" t="s">
        <v>196</v>
      </c>
      <c r="AF16" s="28" t="s">
        <v>197</v>
      </c>
      <c r="AG16" s="32" t="s">
        <v>77</v>
      </c>
      <c r="AH16" s="32" t="s">
        <v>77</v>
      </c>
      <c r="AI16" s="32" t="s">
        <v>77</v>
      </c>
      <c r="AJ16" s="32" t="s">
        <v>76</v>
      </c>
      <c r="AK16" s="32" t="s">
        <v>77</v>
      </c>
      <c r="AL16" s="32" t="s">
        <v>77</v>
      </c>
      <c r="AM16" s="28"/>
      <c r="AN16" s="32" t="s">
        <v>77</v>
      </c>
      <c r="AO16" s="28"/>
      <c r="AP16" s="32" t="s">
        <v>175</v>
      </c>
      <c r="AQ16" s="28">
        <v>18996511680</v>
      </c>
    </row>
    <row r="17" s="3" customFormat="1" ht="230" customHeight="1" spans="1:43">
      <c r="A17" s="31">
        <f t="shared" si="0"/>
        <v>11</v>
      </c>
      <c r="B17" s="32" t="s">
        <v>198</v>
      </c>
      <c r="C17" s="32" t="s">
        <v>56</v>
      </c>
      <c r="D17" s="32" t="s">
        <v>57</v>
      </c>
      <c r="E17" s="32" t="s">
        <v>199</v>
      </c>
      <c r="F17" s="33" t="s">
        <v>200</v>
      </c>
      <c r="G17" s="32" t="s">
        <v>82</v>
      </c>
      <c r="H17" s="32" t="s">
        <v>189</v>
      </c>
      <c r="I17" s="33" t="s">
        <v>201</v>
      </c>
      <c r="J17" s="30" t="s">
        <v>202</v>
      </c>
      <c r="K17" s="32" t="s">
        <v>203</v>
      </c>
      <c r="L17" s="32" t="s">
        <v>203</v>
      </c>
      <c r="M17" s="32" t="s">
        <v>204</v>
      </c>
      <c r="N17" s="32" t="s">
        <v>205</v>
      </c>
      <c r="O17" s="32" t="s">
        <v>206</v>
      </c>
      <c r="P17" s="38" t="s">
        <v>207</v>
      </c>
      <c r="Q17" s="28" t="s">
        <v>208</v>
      </c>
      <c r="R17" s="32" t="s">
        <v>170</v>
      </c>
      <c r="S17" s="32" t="s">
        <v>171</v>
      </c>
      <c r="T17" s="32" t="s">
        <v>73</v>
      </c>
      <c r="U17" s="32" t="s">
        <v>172</v>
      </c>
      <c r="V17" s="29" t="s">
        <v>75</v>
      </c>
      <c r="W17" s="32" t="s">
        <v>76</v>
      </c>
      <c r="X17" s="28">
        <v>2024.01</v>
      </c>
      <c r="Y17" s="28">
        <v>2024.12</v>
      </c>
      <c r="Z17" s="29">
        <f t="shared" si="1"/>
        <v>50</v>
      </c>
      <c r="AA17" s="28">
        <v>50</v>
      </c>
      <c r="AB17" s="28">
        <v>0</v>
      </c>
      <c r="AC17" s="28">
        <v>0</v>
      </c>
      <c r="AD17" s="28">
        <v>0</v>
      </c>
      <c r="AE17" s="28" t="s">
        <v>209</v>
      </c>
      <c r="AF17" s="28" t="s">
        <v>210</v>
      </c>
      <c r="AG17" s="32" t="s">
        <v>77</v>
      </c>
      <c r="AH17" s="32" t="s">
        <v>77</v>
      </c>
      <c r="AI17" s="32" t="s">
        <v>77</v>
      </c>
      <c r="AJ17" s="32" t="s">
        <v>76</v>
      </c>
      <c r="AK17" s="32" t="s">
        <v>77</v>
      </c>
      <c r="AL17" s="32" t="s">
        <v>77</v>
      </c>
      <c r="AM17" s="28"/>
      <c r="AN17" s="32" t="s">
        <v>77</v>
      </c>
      <c r="AO17" s="28"/>
      <c r="AP17" s="32" t="s">
        <v>175</v>
      </c>
      <c r="AQ17" s="28">
        <v>18996511680</v>
      </c>
    </row>
    <row r="18" s="3" customFormat="1" ht="230" customHeight="1" spans="1:43">
      <c r="A18" s="31">
        <f t="shared" si="0"/>
        <v>12</v>
      </c>
      <c r="B18" s="32" t="s">
        <v>211</v>
      </c>
      <c r="C18" s="32" t="s">
        <v>56</v>
      </c>
      <c r="D18" s="32" t="s">
        <v>57</v>
      </c>
      <c r="E18" s="32" t="s">
        <v>212</v>
      </c>
      <c r="F18" s="33" t="s">
        <v>213</v>
      </c>
      <c r="G18" s="32" t="s">
        <v>82</v>
      </c>
      <c r="H18" s="32" t="s">
        <v>214</v>
      </c>
      <c r="I18" s="33" t="s">
        <v>215</v>
      </c>
      <c r="J18" s="30" t="s">
        <v>216</v>
      </c>
      <c r="K18" s="32" t="s">
        <v>217</v>
      </c>
      <c r="L18" s="28" t="s">
        <v>218</v>
      </c>
      <c r="M18" s="32" t="s">
        <v>219</v>
      </c>
      <c r="N18" s="32" t="s">
        <v>67</v>
      </c>
      <c r="O18" s="32" t="s">
        <v>220</v>
      </c>
      <c r="P18" s="38" t="s">
        <v>221</v>
      </c>
      <c r="Q18" s="32" t="s">
        <v>222</v>
      </c>
      <c r="R18" s="32" t="s">
        <v>170</v>
      </c>
      <c r="S18" s="32" t="s">
        <v>171</v>
      </c>
      <c r="T18" s="32" t="s">
        <v>73</v>
      </c>
      <c r="U18" s="32" t="s">
        <v>172</v>
      </c>
      <c r="V18" s="29" t="s">
        <v>75</v>
      </c>
      <c r="W18" s="32" t="s">
        <v>76</v>
      </c>
      <c r="X18" s="28">
        <v>2024.01</v>
      </c>
      <c r="Y18" s="28">
        <v>2024.12</v>
      </c>
      <c r="Z18" s="29">
        <f t="shared" si="1"/>
        <v>200</v>
      </c>
      <c r="AA18" s="28">
        <v>200</v>
      </c>
      <c r="AB18" s="28">
        <v>0</v>
      </c>
      <c r="AC18" s="28">
        <v>0</v>
      </c>
      <c r="AD18" s="28">
        <v>0</v>
      </c>
      <c r="AE18" s="28" t="s">
        <v>223</v>
      </c>
      <c r="AF18" s="28" t="s">
        <v>224</v>
      </c>
      <c r="AG18" s="32" t="s">
        <v>77</v>
      </c>
      <c r="AH18" s="32" t="s">
        <v>77</v>
      </c>
      <c r="AI18" s="32" t="s">
        <v>77</v>
      </c>
      <c r="AJ18" s="32" t="s">
        <v>76</v>
      </c>
      <c r="AK18" s="32" t="s">
        <v>77</v>
      </c>
      <c r="AL18" s="32" t="s">
        <v>76</v>
      </c>
      <c r="AM18" s="28"/>
      <c r="AN18" s="32" t="s">
        <v>76</v>
      </c>
      <c r="AO18" s="32" t="s">
        <v>225</v>
      </c>
      <c r="AP18" s="32" t="s">
        <v>175</v>
      </c>
      <c r="AQ18" s="28">
        <v>18996511680</v>
      </c>
    </row>
    <row r="19" s="3" customFormat="1" ht="230" customHeight="1" spans="1:43">
      <c r="A19" s="31">
        <f t="shared" si="0"/>
        <v>13</v>
      </c>
      <c r="B19" s="32" t="s">
        <v>226</v>
      </c>
      <c r="C19" s="32" t="s">
        <v>91</v>
      </c>
      <c r="D19" s="32" t="s">
        <v>122</v>
      </c>
      <c r="E19" s="32" t="s">
        <v>123</v>
      </c>
      <c r="F19" s="33" t="s">
        <v>227</v>
      </c>
      <c r="G19" s="32" t="s">
        <v>82</v>
      </c>
      <c r="H19" s="32" t="s">
        <v>228</v>
      </c>
      <c r="I19" s="33" t="s">
        <v>229</v>
      </c>
      <c r="J19" s="30" t="s">
        <v>230</v>
      </c>
      <c r="K19" s="32" t="s">
        <v>231</v>
      </c>
      <c r="L19" s="32" t="s">
        <v>231</v>
      </c>
      <c r="M19" s="32" t="s">
        <v>66</v>
      </c>
      <c r="N19" s="32" t="s">
        <v>67</v>
      </c>
      <c r="O19" s="32" t="s">
        <v>232</v>
      </c>
      <c r="P19" s="38" t="s">
        <v>207</v>
      </c>
      <c r="Q19" s="32" t="s">
        <v>233</v>
      </c>
      <c r="R19" s="32" t="s">
        <v>170</v>
      </c>
      <c r="S19" s="32" t="s">
        <v>171</v>
      </c>
      <c r="T19" s="32" t="s">
        <v>133</v>
      </c>
      <c r="U19" s="32" t="s">
        <v>172</v>
      </c>
      <c r="V19" s="29" t="s">
        <v>75</v>
      </c>
      <c r="W19" s="32" t="s">
        <v>76</v>
      </c>
      <c r="X19" s="28">
        <v>2024.01</v>
      </c>
      <c r="Y19" s="28">
        <v>2024.12</v>
      </c>
      <c r="Z19" s="29">
        <f t="shared" si="1"/>
        <v>100</v>
      </c>
      <c r="AA19" s="28">
        <v>100</v>
      </c>
      <c r="AB19" s="28">
        <v>0</v>
      </c>
      <c r="AC19" s="28">
        <v>0</v>
      </c>
      <c r="AD19" s="28">
        <v>0</v>
      </c>
      <c r="AE19" s="28" t="s">
        <v>234</v>
      </c>
      <c r="AF19" s="28" t="s">
        <v>235</v>
      </c>
      <c r="AG19" s="32" t="s">
        <v>77</v>
      </c>
      <c r="AH19" s="32" t="s">
        <v>77</v>
      </c>
      <c r="AI19" s="32" t="s">
        <v>77</v>
      </c>
      <c r="AJ19" s="32" t="s">
        <v>76</v>
      </c>
      <c r="AK19" s="32" t="s">
        <v>77</v>
      </c>
      <c r="AL19" s="32" t="s">
        <v>77</v>
      </c>
      <c r="AM19" s="28"/>
      <c r="AN19" s="32" t="s">
        <v>77</v>
      </c>
      <c r="AO19" s="28"/>
      <c r="AP19" s="32" t="s">
        <v>236</v>
      </c>
      <c r="AQ19" s="45" t="s">
        <v>237</v>
      </c>
    </row>
    <row r="20" s="3" customFormat="1" ht="230" customHeight="1" spans="1:43">
      <c r="A20" s="31">
        <f t="shared" si="0"/>
        <v>14</v>
      </c>
      <c r="B20" s="32" t="s">
        <v>238</v>
      </c>
      <c r="C20" s="32" t="s">
        <v>105</v>
      </c>
      <c r="D20" s="32" t="s">
        <v>106</v>
      </c>
      <c r="E20" s="32" t="s">
        <v>239</v>
      </c>
      <c r="F20" s="33" t="s">
        <v>240</v>
      </c>
      <c r="G20" s="32" t="s">
        <v>82</v>
      </c>
      <c r="H20" s="32" t="s">
        <v>189</v>
      </c>
      <c r="I20" s="33" t="s">
        <v>241</v>
      </c>
      <c r="J20" s="30" t="s">
        <v>242</v>
      </c>
      <c r="K20" s="32" t="s">
        <v>243</v>
      </c>
      <c r="L20" s="32" t="s">
        <v>244</v>
      </c>
      <c r="M20" s="32" t="s">
        <v>66</v>
      </c>
      <c r="N20" s="32" t="s">
        <v>67</v>
      </c>
      <c r="O20" s="32" t="s">
        <v>245</v>
      </c>
      <c r="P20" s="38" t="s">
        <v>246</v>
      </c>
      <c r="Q20" s="28" t="s">
        <v>247</v>
      </c>
      <c r="R20" s="32" t="s">
        <v>170</v>
      </c>
      <c r="S20" s="32" t="s">
        <v>171</v>
      </c>
      <c r="T20" s="32" t="s">
        <v>120</v>
      </c>
      <c r="U20" s="32" t="s">
        <v>172</v>
      </c>
      <c r="V20" s="29" t="s">
        <v>75</v>
      </c>
      <c r="W20" s="32" t="s">
        <v>76</v>
      </c>
      <c r="X20" s="28">
        <v>2024.01</v>
      </c>
      <c r="Y20" s="28">
        <v>2024.12</v>
      </c>
      <c r="Z20" s="29">
        <f t="shared" si="1"/>
        <v>14</v>
      </c>
      <c r="AA20" s="28">
        <v>14</v>
      </c>
      <c r="AB20" s="28">
        <v>0</v>
      </c>
      <c r="AC20" s="28">
        <v>0</v>
      </c>
      <c r="AD20" s="28">
        <v>0</v>
      </c>
      <c r="AE20" s="28" t="s">
        <v>248</v>
      </c>
      <c r="AF20" s="28" t="s">
        <v>249</v>
      </c>
      <c r="AG20" s="32" t="s">
        <v>77</v>
      </c>
      <c r="AH20" s="32" t="s">
        <v>77</v>
      </c>
      <c r="AI20" s="32" t="s">
        <v>77</v>
      </c>
      <c r="AJ20" s="32" t="s">
        <v>76</v>
      </c>
      <c r="AK20" s="32" t="s">
        <v>77</v>
      </c>
      <c r="AL20" s="32" t="s">
        <v>77</v>
      </c>
      <c r="AM20" s="28"/>
      <c r="AN20" s="32" t="s">
        <v>77</v>
      </c>
      <c r="AO20" s="28"/>
      <c r="AP20" s="32" t="s">
        <v>250</v>
      </c>
      <c r="AQ20" s="28">
        <v>19883500218</v>
      </c>
    </row>
    <row r="21" s="3" customFormat="1" ht="230" customHeight="1" spans="1:43">
      <c r="A21" s="31">
        <f t="shared" si="0"/>
        <v>15</v>
      </c>
      <c r="B21" s="32" t="s">
        <v>251</v>
      </c>
      <c r="C21" s="32" t="s">
        <v>91</v>
      </c>
      <c r="D21" s="32" t="s">
        <v>122</v>
      </c>
      <c r="E21" s="32" t="s">
        <v>123</v>
      </c>
      <c r="F21" s="33" t="s">
        <v>252</v>
      </c>
      <c r="G21" s="32" t="s">
        <v>82</v>
      </c>
      <c r="H21" s="32" t="s">
        <v>253</v>
      </c>
      <c r="I21" s="33" t="s">
        <v>254</v>
      </c>
      <c r="J21" s="30" t="s">
        <v>255</v>
      </c>
      <c r="K21" s="32" t="s">
        <v>256</v>
      </c>
      <c r="L21" s="32" t="s">
        <v>257</v>
      </c>
      <c r="M21" s="32" t="s">
        <v>66</v>
      </c>
      <c r="N21" s="32" t="s">
        <v>67</v>
      </c>
      <c r="O21" s="32" t="s">
        <v>220</v>
      </c>
      <c r="P21" s="38" t="s">
        <v>258</v>
      </c>
      <c r="Q21" s="28" t="s">
        <v>259</v>
      </c>
      <c r="R21" s="32" t="s">
        <v>170</v>
      </c>
      <c r="S21" s="32" t="s">
        <v>171</v>
      </c>
      <c r="T21" s="32" t="s">
        <v>133</v>
      </c>
      <c r="U21" s="32" t="s">
        <v>172</v>
      </c>
      <c r="V21" s="29" t="s">
        <v>75</v>
      </c>
      <c r="W21" s="32" t="s">
        <v>76</v>
      </c>
      <c r="X21" s="28">
        <v>2024.01</v>
      </c>
      <c r="Y21" s="28">
        <v>2024.12</v>
      </c>
      <c r="Z21" s="29">
        <f t="shared" si="1"/>
        <v>200</v>
      </c>
      <c r="AA21" s="42">
        <v>200</v>
      </c>
      <c r="AB21" s="42">
        <v>0</v>
      </c>
      <c r="AC21" s="42">
        <v>0</v>
      </c>
      <c r="AD21" s="42">
        <v>0</v>
      </c>
      <c r="AE21" s="28" t="s">
        <v>260</v>
      </c>
      <c r="AF21" s="28" t="s">
        <v>261</v>
      </c>
      <c r="AG21" s="32" t="s">
        <v>77</v>
      </c>
      <c r="AH21" s="32" t="s">
        <v>77</v>
      </c>
      <c r="AI21" s="32" t="s">
        <v>77</v>
      </c>
      <c r="AJ21" s="32" t="s">
        <v>76</v>
      </c>
      <c r="AK21" s="32" t="s">
        <v>77</v>
      </c>
      <c r="AL21" s="32" t="s">
        <v>77</v>
      </c>
      <c r="AM21" s="28"/>
      <c r="AN21" s="32" t="s">
        <v>77</v>
      </c>
      <c r="AO21" s="28"/>
      <c r="AP21" s="32" t="s">
        <v>236</v>
      </c>
      <c r="AQ21" s="28" t="s">
        <v>237</v>
      </c>
    </row>
    <row r="22" s="3" customFormat="1" ht="230" customHeight="1" spans="1:43">
      <c r="A22" s="31">
        <f t="shared" si="0"/>
        <v>16</v>
      </c>
      <c r="B22" s="32" t="s">
        <v>262</v>
      </c>
      <c r="C22" s="32" t="s">
        <v>91</v>
      </c>
      <c r="D22" s="32" t="s">
        <v>122</v>
      </c>
      <c r="E22" s="32" t="s">
        <v>123</v>
      </c>
      <c r="F22" s="33" t="s">
        <v>263</v>
      </c>
      <c r="G22" s="32" t="s">
        <v>82</v>
      </c>
      <c r="H22" s="32" t="s">
        <v>264</v>
      </c>
      <c r="I22" s="33" t="s">
        <v>265</v>
      </c>
      <c r="J22" s="33" t="s">
        <v>266</v>
      </c>
      <c r="K22" s="32" t="s">
        <v>267</v>
      </c>
      <c r="L22" s="28" t="s">
        <v>268</v>
      </c>
      <c r="M22" s="32" t="s">
        <v>66</v>
      </c>
      <c r="N22" s="32" t="s">
        <v>67</v>
      </c>
      <c r="O22" s="32" t="s">
        <v>269</v>
      </c>
      <c r="P22" s="32" t="s">
        <v>270</v>
      </c>
      <c r="Q22" s="32" t="s">
        <v>271</v>
      </c>
      <c r="R22" s="32" t="s">
        <v>272</v>
      </c>
      <c r="S22" s="32" t="s">
        <v>273</v>
      </c>
      <c r="T22" s="32" t="s">
        <v>274</v>
      </c>
      <c r="U22" s="32" t="s">
        <v>275</v>
      </c>
      <c r="V22" s="29" t="s">
        <v>75</v>
      </c>
      <c r="W22" s="34" t="s">
        <v>76</v>
      </c>
      <c r="X22" s="39">
        <v>2024.01</v>
      </c>
      <c r="Y22" s="43">
        <v>45627</v>
      </c>
      <c r="Z22" s="29">
        <f t="shared" si="1"/>
        <v>180</v>
      </c>
      <c r="AA22" s="44">
        <v>180</v>
      </c>
      <c r="AB22" s="44">
        <v>0</v>
      </c>
      <c r="AC22" s="44">
        <v>0</v>
      </c>
      <c r="AD22" s="44">
        <v>0</v>
      </c>
      <c r="AE22" s="44" t="s">
        <v>276</v>
      </c>
      <c r="AF22" s="39" t="s">
        <v>277</v>
      </c>
      <c r="AG22" s="34" t="s">
        <v>77</v>
      </c>
      <c r="AH22" s="34" t="s">
        <v>77</v>
      </c>
      <c r="AI22" s="34" t="s">
        <v>77</v>
      </c>
      <c r="AJ22" s="34" t="s">
        <v>76</v>
      </c>
      <c r="AK22" s="34" t="s">
        <v>77</v>
      </c>
      <c r="AL22" s="34" t="s">
        <v>77</v>
      </c>
      <c r="AM22" s="44"/>
      <c r="AN22" s="34" t="s">
        <v>77</v>
      </c>
      <c r="AO22" s="44"/>
      <c r="AP22" s="34" t="s">
        <v>278</v>
      </c>
      <c r="AQ22" s="44">
        <v>18996651998</v>
      </c>
    </row>
    <row r="23" s="3" customFormat="1" ht="230" customHeight="1" spans="1:43">
      <c r="A23" s="31">
        <f t="shared" si="0"/>
        <v>17</v>
      </c>
      <c r="B23" s="32" t="s">
        <v>279</v>
      </c>
      <c r="C23" s="32" t="s">
        <v>56</v>
      </c>
      <c r="D23" s="32" t="s">
        <v>57</v>
      </c>
      <c r="E23" s="32" t="s">
        <v>58</v>
      </c>
      <c r="F23" s="33" t="s">
        <v>280</v>
      </c>
      <c r="G23" s="32" t="s">
        <v>82</v>
      </c>
      <c r="H23" s="32" t="s">
        <v>281</v>
      </c>
      <c r="I23" s="33" t="s">
        <v>282</v>
      </c>
      <c r="J23" s="33" t="s">
        <v>283</v>
      </c>
      <c r="K23" s="32" t="s">
        <v>284</v>
      </c>
      <c r="L23" s="32" t="s">
        <v>285</v>
      </c>
      <c r="M23" s="32" t="s">
        <v>286</v>
      </c>
      <c r="N23" s="32" t="s">
        <v>67</v>
      </c>
      <c r="O23" s="32" t="s">
        <v>287</v>
      </c>
      <c r="P23" s="32" t="s">
        <v>288</v>
      </c>
      <c r="Q23" s="32" t="s">
        <v>289</v>
      </c>
      <c r="R23" s="32" t="s">
        <v>290</v>
      </c>
      <c r="S23" s="32" t="s">
        <v>273</v>
      </c>
      <c r="T23" s="32" t="s">
        <v>73</v>
      </c>
      <c r="U23" s="32" t="s">
        <v>275</v>
      </c>
      <c r="V23" s="29" t="s">
        <v>75</v>
      </c>
      <c r="W23" s="34" t="s">
        <v>76</v>
      </c>
      <c r="X23" s="39">
        <v>2024.01</v>
      </c>
      <c r="Y23" s="43">
        <v>45627</v>
      </c>
      <c r="Z23" s="29">
        <f t="shared" si="1"/>
        <v>15</v>
      </c>
      <c r="AA23" s="44">
        <v>15</v>
      </c>
      <c r="AB23" s="44">
        <v>0</v>
      </c>
      <c r="AC23" s="44">
        <v>0</v>
      </c>
      <c r="AD23" s="44">
        <v>0</v>
      </c>
      <c r="AE23" s="44" t="s">
        <v>291</v>
      </c>
      <c r="AF23" s="44" t="s">
        <v>277</v>
      </c>
      <c r="AG23" s="34" t="s">
        <v>77</v>
      </c>
      <c r="AH23" s="34" t="s">
        <v>77</v>
      </c>
      <c r="AI23" s="34" t="s">
        <v>77</v>
      </c>
      <c r="AJ23" s="34" t="s">
        <v>76</v>
      </c>
      <c r="AK23" s="34" t="s">
        <v>77</v>
      </c>
      <c r="AL23" s="34" t="s">
        <v>77</v>
      </c>
      <c r="AM23" s="34" t="s">
        <v>77</v>
      </c>
      <c r="AN23" s="34" t="s">
        <v>77</v>
      </c>
      <c r="AO23" s="29"/>
      <c r="AP23" s="34" t="s">
        <v>292</v>
      </c>
      <c r="AQ23" s="44">
        <v>18716665210</v>
      </c>
    </row>
    <row r="24" s="3" customFormat="1" ht="230" customHeight="1" spans="1:43">
      <c r="A24" s="31">
        <f t="shared" si="0"/>
        <v>18</v>
      </c>
      <c r="B24" s="32" t="s">
        <v>293</v>
      </c>
      <c r="C24" s="32" t="s">
        <v>56</v>
      </c>
      <c r="D24" s="32" t="s">
        <v>57</v>
      </c>
      <c r="E24" s="32" t="s">
        <v>199</v>
      </c>
      <c r="F24" s="33" t="s">
        <v>294</v>
      </c>
      <c r="G24" s="32" t="s">
        <v>82</v>
      </c>
      <c r="H24" s="32" t="s">
        <v>295</v>
      </c>
      <c r="I24" s="33" t="s">
        <v>296</v>
      </c>
      <c r="J24" s="33" t="s">
        <v>297</v>
      </c>
      <c r="K24" s="32" t="s">
        <v>298</v>
      </c>
      <c r="L24" s="32" t="s">
        <v>299</v>
      </c>
      <c r="M24" s="32" t="s">
        <v>66</v>
      </c>
      <c r="N24" s="32" t="s">
        <v>67</v>
      </c>
      <c r="O24" s="32" t="s">
        <v>300</v>
      </c>
      <c r="P24" s="32" t="s">
        <v>301</v>
      </c>
      <c r="Q24" s="32" t="s">
        <v>302</v>
      </c>
      <c r="R24" s="32" t="s">
        <v>303</v>
      </c>
      <c r="S24" s="32" t="s">
        <v>273</v>
      </c>
      <c r="T24" s="32" t="s">
        <v>73</v>
      </c>
      <c r="U24" s="32" t="s">
        <v>275</v>
      </c>
      <c r="V24" s="29" t="s">
        <v>75</v>
      </c>
      <c r="W24" s="32" t="s">
        <v>76</v>
      </c>
      <c r="X24" s="39">
        <v>2024.01</v>
      </c>
      <c r="Y24" s="43">
        <v>45627</v>
      </c>
      <c r="Z24" s="29">
        <f t="shared" si="1"/>
        <v>70</v>
      </c>
      <c r="AA24" s="28">
        <v>70</v>
      </c>
      <c r="AB24" s="28">
        <v>0</v>
      </c>
      <c r="AC24" s="28">
        <v>0</v>
      </c>
      <c r="AD24" s="28">
        <v>0</v>
      </c>
      <c r="AE24" s="28" t="s">
        <v>304</v>
      </c>
      <c r="AF24" s="28" t="s">
        <v>305</v>
      </c>
      <c r="AG24" s="32" t="s">
        <v>77</v>
      </c>
      <c r="AH24" s="32" t="s">
        <v>77</v>
      </c>
      <c r="AI24" s="32" t="s">
        <v>77</v>
      </c>
      <c r="AJ24" s="32" t="s">
        <v>76</v>
      </c>
      <c r="AK24" s="32" t="s">
        <v>77</v>
      </c>
      <c r="AL24" s="32" t="s">
        <v>77</v>
      </c>
      <c r="AM24" s="28"/>
      <c r="AN24" s="32" t="s">
        <v>76</v>
      </c>
      <c r="AO24" s="32" t="s">
        <v>306</v>
      </c>
      <c r="AP24" s="32" t="s">
        <v>292</v>
      </c>
      <c r="AQ24" s="28">
        <v>18716665210</v>
      </c>
    </row>
    <row r="25" s="3" customFormat="1" ht="230" customHeight="1" spans="1:43">
      <c r="A25" s="31">
        <f t="shared" si="0"/>
        <v>19</v>
      </c>
      <c r="B25" s="32" t="s">
        <v>307</v>
      </c>
      <c r="C25" s="32" t="s">
        <v>56</v>
      </c>
      <c r="D25" s="32" t="s">
        <v>57</v>
      </c>
      <c r="E25" s="32" t="s">
        <v>199</v>
      </c>
      <c r="F25" s="33" t="s">
        <v>308</v>
      </c>
      <c r="G25" s="32" t="s">
        <v>82</v>
      </c>
      <c r="H25" s="32" t="s">
        <v>309</v>
      </c>
      <c r="I25" s="33" t="s">
        <v>310</v>
      </c>
      <c r="J25" s="33" t="s">
        <v>311</v>
      </c>
      <c r="K25" s="32" t="s">
        <v>312</v>
      </c>
      <c r="L25" s="32" t="s">
        <v>313</v>
      </c>
      <c r="M25" s="32" t="s">
        <v>66</v>
      </c>
      <c r="N25" s="32" t="s">
        <v>67</v>
      </c>
      <c r="O25" s="32" t="s">
        <v>314</v>
      </c>
      <c r="P25" s="32" t="s">
        <v>315</v>
      </c>
      <c r="Q25" s="32" t="s">
        <v>316</v>
      </c>
      <c r="R25" s="32" t="s">
        <v>317</v>
      </c>
      <c r="S25" s="32" t="s">
        <v>318</v>
      </c>
      <c r="T25" s="32" t="s">
        <v>73</v>
      </c>
      <c r="U25" s="32" t="s">
        <v>275</v>
      </c>
      <c r="V25" s="29" t="s">
        <v>75</v>
      </c>
      <c r="W25" s="32" t="s">
        <v>76</v>
      </c>
      <c r="X25" s="39">
        <v>2024.01</v>
      </c>
      <c r="Y25" s="43">
        <v>45627</v>
      </c>
      <c r="Z25" s="29">
        <f t="shared" si="1"/>
        <v>100</v>
      </c>
      <c r="AA25" s="28">
        <v>100</v>
      </c>
      <c r="AB25" s="28">
        <v>0</v>
      </c>
      <c r="AC25" s="28">
        <v>0</v>
      </c>
      <c r="AD25" s="28">
        <v>0</v>
      </c>
      <c r="AE25" s="28" t="s">
        <v>304</v>
      </c>
      <c r="AF25" s="28" t="s">
        <v>319</v>
      </c>
      <c r="AG25" s="32" t="s">
        <v>77</v>
      </c>
      <c r="AH25" s="32" t="s">
        <v>77</v>
      </c>
      <c r="AI25" s="32" t="s">
        <v>77</v>
      </c>
      <c r="AJ25" s="32" t="s">
        <v>77</v>
      </c>
      <c r="AK25" s="32" t="s">
        <v>77</v>
      </c>
      <c r="AL25" s="32" t="s">
        <v>77</v>
      </c>
      <c r="AM25" s="28"/>
      <c r="AN25" s="32" t="s">
        <v>77</v>
      </c>
      <c r="AO25" s="28"/>
      <c r="AP25" s="32" t="s">
        <v>292</v>
      </c>
      <c r="AQ25" s="28">
        <v>18716665210</v>
      </c>
    </row>
    <row r="26" s="3" customFormat="1" ht="289" customHeight="1" spans="1:43">
      <c r="A26" s="31">
        <f t="shared" si="0"/>
        <v>20</v>
      </c>
      <c r="B26" s="32" t="s">
        <v>320</v>
      </c>
      <c r="C26" s="32" t="s">
        <v>56</v>
      </c>
      <c r="D26" s="32" t="s">
        <v>57</v>
      </c>
      <c r="E26" s="32" t="s">
        <v>199</v>
      </c>
      <c r="F26" s="30" t="s">
        <v>321</v>
      </c>
      <c r="G26" s="32" t="s">
        <v>82</v>
      </c>
      <c r="H26" s="32" t="s">
        <v>322</v>
      </c>
      <c r="I26" s="33" t="s">
        <v>323</v>
      </c>
      <c r="J26" s="33" t="s">
        <v>324</v>
      </c>
      <c r="K26" s="32" t="s">
        <v>325</v>
      </c>
      <c r="L26" s="28" t="s">
        <v>326</v>
      </c>
      <c r="M26" s="32" t="s">
        <v>66</v>
      </c>
      <c r="N26" s="32" t="s">
        <v>67</v>
      </c>
      <c r="O26" s="32" t="s">
        <v>327</v>
      </c>
      <c r="P26" s="32" t="s">
        <v>328</v>
      </c>
      <c r="Q26" s="32" t="s">
        <v>329</v>
      </c>
      <c r="R26" s="32" t="s">
        <v>272</v>
      </c>
      <c r="S26" s="32" t="s">
        <v>273</v>
      </c>
      <c r="T26" s="32" t="s">
        <v>73</v>
      </c>
      <c r="U26" s="32" t="s">
        <v>275</v>
      </c>
      <c r="V26" s="29" t="s">
        <v>75</v>
      </c>
      <c r="W26" s="32" t="s">
        <v>76</v>
      </c>
      <c r="X26" s="39">
        <v>2024.01</v>
      </c>
      <c r="Y26" s="43">
        <v>45627</v>
      </c>
      <c r="Z26" s="29">
        <f t="shared" si="1"/>
        <v>60</v>
      </c>
      <c r="AA26" s="28">
        <v>60</v>
      </c>
      <c r="AB26" s="28">
        <v>0</v>
      </c>
      <c r="AC26" s="28">
        <v>0</v>
      </c>
      <c r="AD26" s="28">
        <v>0</v>
      </c>
      <c r="AE26" s="28" t="s">
        <v>330</v>
      </c>
      <c r="AF26" s="28" t="s">
        <v>331</v>
      </c>
      <c r="AG26" s="32" t="s">
        <v>77</v>
      </c>
      <c r="AH26" s="32" t="s">
        <v>77</v>
      </c>
      <c r="AI26" s="32" t="s">
        <v>77</v>
      </c>
      <c r="AJ26" s="34" t="s">
        <v>76</v>
      </c>
      <c r="AK26" s="32" t="s">
        <v>77</v>
      </c>
      <c r="AL26" s="34" t="s">
        <v>77</v>
      </c>
      <c r="AM26" s="28"/>
      <c r="AN26" s="32" t="s">
        <v>77</v>
      </c>
      <c r="AO26" s="28"/>
      <c r="AP26" s="32" t="s">
        <v>292</v>
      </c>
      <c r="AQ26" s="44">
        <v>18716665210</v>
      </c>
    </row>
    <row r="27" s="3" customFormat="1" ht="230" customHeight="1" spans="1:43">
      <c r="A27" s="31">
        <f t="shared" si="0"/>
        <v>21</v>
      </c>
      <c r="B27" s="32" t="s">
        <v>332</v>
      </c>
      <c r="C27" s="32" t="s">
        <v>91</v>
      </c>
      <c r="D27" s="32" t="s">
        <v>92</v>
      </c>
      <c r="E27" s="32" t="s">
        <v>93</v>
      </c>
      <c r="F27" s="33" t="s">
        <v>333</v>
      </c>
      <c r="G27" s="32" t="s">
        <v>82</v>
      </c>
      <c r="H27" s="32" t="s">
        <v>334</v>
      </c>
      <c r="I27" s="33" t="s">
        <v>335</v>
      </c>
      <c r="J27" s="33" t="s">
        <v>336</v>
      </c>
      <c r="K27" s="32" t="s">
        <v>337</v>
      </c>
      <c r="L27" s="32" t="s">
        <v>338</v>
      </c>
      <c r="M27" s="32" t="s">
        <v>66</v>
      </c>
      <c r="N27" s="32" t="s">
        <v>67</v>
      </c>
      <c r="O27" s="32" t="s">
        <v>327</v>
      </c>
      <c r="P27" s="32" t="s">
        <v>339</v>
      </c>
      <c r="Q27" s="32" t="s">
        <v>340</v>
      </c>
      <c r="R27" s="32" t="s">
        <v>272</v>
      </c>
      <c r="S27" s="32" t="s">
        <v>273</v>
      </c>
      <c r="T27" s="32" t="s">
        <v>145</v>
      </c>
      <c r="U27" s="32" t="s">
        <v>275</v>
      </c>
      <c r="V27" s="29" t="s">
        <v>75</v>
      </c>
      <c r="W27" s="32" t="s">
        <v>76</v>
      </c>
      <c r="X27" s="39">
        <v>2024.01</v>
      </c>
      <c r="Y27" s="43">
        <v>45627</v>
      </c>
      <c r="Z27" s="29">
        <f t="shared" si="1"/>
        <v>60</v>
      </c>
      <c r="AA27" s="28">
        <v>60</v>
      </c>
      <c r="AB27" s="28">
        <v>0</v>
      </c>
      <c r="AC27" s="28">
        <v>0</v>
      </c>
      <c r="AD27" s="28">
        <v>0</v>
      </c>
      <c r="AE27" s="28" t="s">
        <v>319</v>
      </c>
      <c r="AF27" s="28" t="s">
        <v>341</v>
      </c>
      <c r="AG27" s="32" t="s">
        <v>77</v>
      </c>
      <c r="AH27" s="32" t="s">
        <v>77</v>
      </c>
      <c r="AI27" s="32" t="s">
        <v>77</v>
      </c>
      <c r="AJ27" s="34" t="s">
        <v>76</v>
      </c>
      <c r="AK27" s="32" t="s">
        <v>77</v>
      </c>
      <c r="AL27" s="34" t="s">
        <v>77</v>
      </c>
      <c r="AM27" s="28"/>
      <c r="AN27" s="32" t="s">
        <v>77</v>
      </c>
      <c r="AO27" s="28"/>
      <c r="AP27" s="32" t="s">
        <v>342</v>
      </c>
      <c r="AQ27" s="44">
        <v>18108381008</v>
      </c>
    </row>
    <row r="28" s="3" customFormat="1" ht="230" customHeight="1" spans="1:43">
      <c r="A28" s="31">
        <f t="shared" si="0"/>
        <v>22</v>
      </c>
      <c r="B28" s="32" t="s">
        <v>343</v>
      </c>
      <c r="C28" s="32" t="s">
        <v>56</v>
      </c>
      <c r="D28" s="32" t="s">
        <v>57</v>
      </c>
      <c r="E28" s="32" t="s">
        <v>58</v>
      </c>
      <c r="F28" s="33" t="s">
        <v>344</v>
      </c>
      <c r="G28" s="32" t="s">
        <v>82</v>
      </c>
      <c r="H28" s="32" t="s">
        <v>345</v>
      </c>
      <c r="I28" s="33" t="s">
        <v>346</v>
      </c>
      <c r="J28" s="33" t="s">
        <v>347</v>
      </c>
      <c r="K28" s="32" t="s">
        <v>348</v>
      </c>
      <c r="L28" s="32" t="s">
        <v>349</v>
      </c>
      <c r="M28" s="32" t="s">
        <v>66</v>
      </c>
      <c r="N28" s="32" t="s">
        <v>67</v>
      </c>
      <c r="O28" s="32" t="s">
        <v>350</v>
      </c>
      <c r="P28" s="32" t="s">
        <v>351</v>
      </c>
      <c r="Q28" s="32" t="s">
        <v>329</v>
      </c>
      <c r="R28" s="32" t="s">
        <v>272</v>
      </c>
      <c r="S28" s="32" t="s">
        <v>273</v>
      </c>
      <c r="T28" s="32" t="s">
        <v>73</v>
      </c>
      <c r="U28" s="32" t="s">
        <v>275</v>
      </c>
      <c r="V28" s="29" t="s">
        <v>75</v>
      </c>
      <c r="W28" s="34" t="s">
        <v>76</v>
      </c>
      <c r="X28" s="39">
        <v>2024.01</v>
      </c>
      <c r="Y28" s="43">
        <v>45627</v>
      </c>
      <c r="Z28" s="29">
        <f t="shared" si="1"/>
        <v>150</v>
      </c>
      <c r="AA28" s="44">
        <v>150</v>
      </c>
      <c r="AB28" s="44">
        <v>0</v>
      </c>
      <c r="AC28" s="44">
        <v>0</v>
      </c>
      <c r="AD28" s="44">
        <v>0</v>
      </c>
      <c r="AE28" s="44" t="s">
        <v>352</v>
      </c>
      <c r="AF28" s="44" t="s">
        <v>277</v>
      </c>
      <c r="AG28" s="34" t="s">
        <v>77</v>
      </c>
      <c r="AH28" s="34" t="s">
        <v>77</v>
      </c>
      <c r="AI28" s="34" t="s">
        <v>77</v>
      </c>
      <c r="AJ28" s="34" t="s">
        <v>76</v>
      </c>
      <c r="AK28" s="34" t="s">
        <v>77</v>
      </c>
      <c r="AL28" s="34" t="s">
        <v>77</v>
      </c>
      <c r="AM28" s="44"/>
      <c r="AN28" s="34" t="s">
        <v>76</v>
      </c>
      <c r="AO28" s="34" t="s">
        <v>353</v>
      </c>
      <c r="AP28" s="34" t="s">
        <v>292</v>
      </c>
      <c r="AQ28" s="44">
        <v>18716665210</v>
      </c>
    </row>
    <row r="29" s="4" customFormat="1" ht="230" customHeight="1" spans="1:43">
      <c r="A29" s="31">
        <f t="shared" si="0"/>
        <v>23</v>
      </c>
      <c r="B29" s="32" t="s">
        <v>354</v>
      </c>
      <c r="C29" s="32" t="s">
        <v>56</v>
      </c>
      <c r="D29" s="32" t="s">
        <v>57</v>
      </c>
      <c r="E29" s="32" t="s">
        <v>58</v>
      </c>
      <c r="F29" s="33" t="s">
        <v>355</v>
      </c>
      <c r="G29" s="32" t="s">
        <v>82</v>
      </c>
      <c r="H29" s="32" t="s">
        <v>356</v>
      </c>
      <c r="I29" s="33" t="s">
        <v>357</v>
      </c>
      <c r="J29" s="33" t="s">
        <v>358</v>
      </c>
      <c r="K29" s="32" t="s">
        <v>359</v>
      </c>
      <c r="L29" s="32" t="s">
        <v>359</v>
      </c>
      <c r="M29" s="32" t="s">
        <v>286</v>
      </c>
      <c r="N29" s="32" t="s">
        <v>67</v>
      </c>
      <c r="O29" s="32" t="s">
        <v>360</v>
      </c>
      <c r="P29" s="32" t="s">
        <v>361</v>
      </c>
      <c r="Q29" s="32" t="s">
        <v>362</v>
      </c>
      <c r="R29" s="32" t="s">
        <v>363</v>
      </c>
      <c r="S29" s="32" t="s">
        <v>273</v>
      </c>
      <c r="T29" s="32" t="s">
        <v>73</v>
      </c>
      <c r="U29" s="32" t="s">
        <v>275</v>
      </c>
      <c r="V29" s="29" t="s">
        <v>75</v>
      </c>
      <c r="W29" s="34" t="s">
        <v>76</v>
      </c>
      <c r="X29" s="39">
        <v>2024.01</v>
      </c>
      <c r="Y29" s="43">
        <v>45627</v>
      </c>
      <c r="Z29" s="29">
        <f t="shared" si="1"/>
        <v>16</v>
      </c>
      <c r="AA29" s="44">
        <v>16</v>
      </c>
      <c r="AB29" s="44">
        <v>0</v>
      </c>
      <c r="AC29" s="44">
        <v>0</v>
      </c>
      <c r="AD29" s="44">
        <v>0</v>
      </c>
      <c r="AE29" s="44" t="s">
        <v>364</v>
      </c>
      <c r="AF29" s="44" t="s">
        <v>365</v>
      </c>
      <c r="AG29" s="34" t="s">
        <v>77</v>
      </c>
      <c r="AH29" s="34" t="s">
        <v>77</v>
      </c>
      <c r="AI29" s="34" t="s">
        <v>77</v>
      </c>
      <c r="AJ29" s="34" t="s">
        <v>76</v>
      </c>
      <c r="AK29" s="34" t="s">
        <v>77</v>
      </c>
      <c r="AL29" s="34" t="s">
        <v>77</v>
      </c>
      <c r="AM29" s="44"/>
      <c r="AN29" s="34" t="s">
        <v>77</v>
      </c>
      <c r="AO29" s="44"/>
      <c r="AP29" s="32" t="s">
        <v>292</v>
      </c>
      <c r="AQ29" s="29">
        <v>18716665210</v>
      </c>
    </row>
    <row r="30" s="3" customFormat="1" ht="230" customHeight="1" spans="1:43">
      <c r="A30" s="31">
        <f t="shared" si="0"/>
        <v>24</v>
      </c>
      <c r="B30" s="32" t="s">
        <v>366</v>
      </c>
      <c r="C30" s="32" t="s">
        <v>91</v>
      </c>
      <c r="D30" s="32" t="s">
        <v>92</v>
      </c>
      <c r="E30" s="32" t="s">
        <v>367</v>
      </c>
      <c r="F30" s="33" t="s">
        <v>368</v>
      </c>
      <c r="G30" s="32" t="s">
        <v>82</v>
      </c>
      <c r="H30" s="32" t="s">
        <v>369</v>
      </c>
      <c r="I30" s="33" t="s">
        <v>370</v>
      </c>
      <c r="J30" s="33" t="s">
        <v>371</v>
      </c>
      <c r="K30" s="32" t="s">
        <v>372</v>
      </c>
      <c r="L30" s="32" t="s">
        <v>372</v>
      </c>
      <c r="M30" s="32" t="s">
        <v>286</v>
      </c>
      <c r="N30" s="32" t="s">
        <v>67</v>
      </c>
      <c r="O30" s="32" t="s">
        <v>373</v>
      </c>
      <c r="P30" s="32" t="s">
        <v>374</v>
      </c>
      <c r="Q30" s="32" t="s">
        <v>271</v>
      </c>
      <c r="R30" s="32" t="s">
        <v>375</v>
      </c>
      <c r="S30" s="32" t="s">
        <v>273</v>
      </c>
      <c r="T30" s="32" t="s">
        <v>376</v>
      </c>
      <c r="U30" s="32" t="s">
        <v>275</v>
      </c>
      <c r="V30" s="29" t="s">
        <v>75</v>
      </c>
      <c r="W30" s="34" t="s">
        <v>76</v>
      </c>
      <c r="X30" s="39">
        <v>2024.01</v>
      </c>
      <c r="Y30" s="43">
        <v>45627</v>
      </c>
      <c r="Z30" s="29">
        <f t="shared" si="1"/>
        <v>180</v>
      </c>
      <c r="AA30" s="44">
        <v>180</v>
      </c>
      <c r="AB30" s="44">
        <v>0</v>
      </c>
      <c r="AC30" s="44">
        <v>0</v>
      </c>
      <c r="AD30" s="44">
        <v>0</v>
      </c>
      <c r="AE30" s="44" t="s">
        <v>377</v>
      </c>
      <c r="AF30" s="44" t="s">
        <v>378</v>
      </c>
      <c r="AG30" s="34" t="s">
        <v>77</v>
      </c>
      <c r="AH30" s="34" t="s">
        <v>77</v>
      </c>
      <c r="AI30" s="34" t="s">
        <v>77</v>
      </c>
      <c r="AJ30" s="34" t="s">
        <v>76</v>
      </c>
      <c r="AK30" s="34" t="s">
        <v>77</v>
      </c>
      <c r="AL30" s="34" t="s">
        <v>77</v>
      </c>
      <c r="AM30" s="44"/>
      <c r="AN30" s="34" t="s">
        <v>77</v>
      </c>
      <c r="AO30" s="44"/>
      <c r="AP30" s="34" t="s">
        <v>379</v>
      </c>
      <c r="AQ30" s="44">
        <v>13896920803</v>
      </c>
    </row>
    <row r="31" s="3" customFormat="1" ht="230" customHeight="1" spans="1:43">
      <c r="A31" s="31">
        <f t="shared" si="0"/>
        <v>25</v>
      </c>
      <c r="B31" s="32" t="s">
        <v>380</v>
      </c>
      <c r="C31" s="32" t="s">
        <v>91</v>
      </c>
      <c r="D31" s="32" t="s">
        <v>92</v>
      </c>
      <c r="E31" s="32" t="s">
        <v>367</v>
      </c>
      <c r="F31" s="33" t="s">
        <v>381</v>
      </c>
      <c r="G31" s="32" t="s">
        <v>82</v>
      </c>
      <c r="H31" s="32" t="s">
        <v>382</v>
      </c>
      <c r="I31" s="33" t="s">
        <v>383</v>
      </c>
      <c r="J31" s="33" t="s">
        <v>384</v>
      </c>
      <c r="K31" s="32" t="s">
        <v>385</v>
      </c>
      <c r="L31" s="32" t="s">
        <v>385</v>
      </c>
      <c r="M31" s="32" t="s">
        <v>286</v>
      </c>
      <c r="N31" s="32" t="s">
        <v>67</v>
      </c>
      <c r="O31" s="32" t="s">
        <v>386</v>
      </c>
      <c r="P31" s="32" t="s">
        <v>374</v>
      </c>
      <c r="Q31" s="32" t="s">
        <v>387</v>
      </c>
      <c r="R31" s="32" t="s">
        <v>375</v>
      </c>
      <c r="S31" s="32" t="s">
        <v>273</v>
      </c>
      <c r="T31" s="32" t="s">
        <v>376</v>
      </c>
      <c r="U31" s="32" t="s">
        <v>275</v>
      </c>
      <c r="V31" s="29" t="s">
        <v>75</v>
      </c>
      <c r="W31" s="34" t="s">
        <v>76</v>
      </c>
      <c r="X31" s="39">
        <v>2024.01</v>
      </c>
      <c r="Y31" s="43">
        <v>45627</v>
      </c>
      <c r="Z31" s="29">
        <f t="shared" si="1"/>
        <v>50</v>
      </c>
      <c r="AA31" s="44">
        <v>50</v>
      </c>
      <c r="AB31" s="44">
        <v>0</v>
      </c>
      <c r="AC31" s="44">
        <v>0</v>
      </c>
      <c r="AD31" s="44">
        <v>0</v>
      </c>
      <c r="AE31" s="44" t="s">
        <v>364</v>
      </c>
      <c r="AF31" s="44" t="s">
        <v>388</v>
      </c>
      <c r="AG31" s="34" t="s">
        <v>77</v>
      </c>
      <c r="AH31" s="34" t="s">
        <v>77</v>
      </c>
      <c r="AI31" s="34" t="s">
        <v>77</v>
      </c>
      <c r="AJ31" s="34" t="s">
        <v>76</v>
      </c>
      <c r="AK31" s="34" t="s">
        <v>77</v>
      </c>
      <c r="AL31" s="34" t="s">
        <v>77</v>
      </c>
      <c r="AM31" s="44"/>
      <c r="AN31" s="34" t="s">
        <v>77</v>
      </c>
      <c r="AO31" s="44"/>
      <c r="AP31" s="34" t="s">
        <v>379</v>
      </c>
      <c r="AQ31" s="44">
        <v>13896920803</v>
      </c>
    </row>
    <row r="32" s="3" customFormat="1" ht="230" customHeight="1" spans="1:43">
      <c r="A32" s="31">
        <f t="shared" si="0"/>
        <v>26</v>
      </c>
      <c r="B32" s="32" t="s">
        <v>389</v>
      </c>
      <c r="C32" s="32" t="s">
        <v>91</v>
      </c>
      <c r="D32" s="32" t="s">
        <v>92</v>
      </c>
      <c r="E32" s="32" t="s">
        <v>367</v>
      </c>
      <c r="F32" s="34" t="s">
        <v>390</v>
      </c>
      <c r="G32" s="32" t="s">
        <v>82</v>
      </c>
      <c r="H32" s="34" t="s">
        <v>391</v>
      </c>
      <c r="I32" s="34" t="s">
        <v>392</v>
      </c>
      <c r="J32" s="36" t="s">
        <v>393</v>
      </c>
      <c r="K32" s="34" t="s">
        <v>394</v>
      </c>
      <c r="L32" s="34" t="s">
        <v>395</v>
      </c>
      <c r="M32" s="34" t="s">
        <v>286</v>
      </c>
      <c r="N32" s="34" t="s">
        <v>67</v>
      </c>
      <c r="O32" s="32" t="s">
        <v>373</v>
      </c>
      <c r="P32" s="34" t="s">
        <v>396</v>
      </c>
      <c r="Q32" s="29" t="s">
        <v>397</v>
      </c>
      <c r="R32" s="32" t="s">
        <v>398</v>
      </c>
      <c r="S32" s="32" t="s">
        <v>399</v>
      </c>
      <c r="T32" s="32" t="s">
        <v>376</v>
      </c>
      <c r="U32" s="34" t="s">
        <v>275</v>
      </c>
      <c r="V32" s="29" t="s">
        <v>400</v>
      </c>
      <c r="W32" s="34" t="s">
        <v>76</v>
      </c>
      <c r="X32" s="28">
        <v>2023.09</v>
      </c>
      <c r="Y32" s="28">
        <v>2024.12</v>
      </c>
      <c r="Z32" s="29">
        <v>240</v>
      </c>
      <c r="AA32" s="29">
        <f>2.4*40</f>
        <v>96</v>
      </c>
      <c r="AB32" s="29">
        <v>0</v>
      </c>
      <c r="AC32" s="29">
        <f>2.4*60</f>
        <v>144</v>
      </c>
      <c r="AD32" s="29">
        <v>0</v>
      </c>
      <c r="AE32" s="29">
        <v>41</v>
      </c>
      <c r="AF32" s="29">
        <v>7</v>
      </c>
      <c r="AG32" s="34" t="s">
        <v>77</v>
      </c>
      <c r="AH32" s="34" t="s">
        <v>77</v>
      </c>
      <c r="AI32" s="34" t="s">
        <v>77</v>
      </c>
      <c r="AJ32" s="34" t="s">
        <v>76</v>
      </c>
      <c r="AK32" s="34" t="s">
        <v>77</v>
      </c>
      <c r="AL32" s="34" t="s">
        <v>77</v>
      </c>
      <c r="AM32" s="28" t="s">
        <v>401</v>
      </c>
      <c r="AN32" s="29"/>
      <c r="AO32" s="29"/>
      <c r="AP32" s="34" t="s">
        <v>402</v>
      </c>
      <c r="AQ32" s="29">
        <v>13638224037</v>
      </c>
    </row>
    <row r="33" s="3" customFormat="1" ht="230" customHeight="1" spans="1:43">
      <c r="A33" s="31">
        <f t="shared" si="0"/>
        <v>27</v>
      </c>
      <c r="B33" s="32" t="s">
        <v>403</v>
      </c>
      <c r="C33" s="32" t="s">
        <v>91</v>
      </c>
      <c r="D33" s="32" t="s">
        <v>92</v>
      </c>
      <c r="E33" s="32" t="s">
        <v>367</v>
      </c>
      <c r="F33" s="34" t="s">
        <v>404</v>
      </c>
      <c r="G33" s="32" t="s">
        <v>82</v>
      </c>
      <c r="H33" s="34" t="s">
        <v>405</v>
      </c>
      <c r="I33" s="34" t="s">
        <v>406</v>
      </c>
      <c r="J33" s="36" t="s">
        <v>407</v>
      </c>
      <c r="K33" s="34" t="s">
        <v>394</v>
      </c>
      <c r="L33" s="34" t="s">
        <v>408</v>
      </c>
      <c r="M33" s="34" t="s">
        <v>286</v>
      </c>
      <c r="N33" s="34" t="s">
        <v>67</v>
      </c>
      <c r="O33" s="32" t="s">
        <v>373</v>
      </c>
      <c r="P33" s="34" t="s">
        <v>409</v>
      </c>
      <c r="Q33" s="29" t="s">
        <v>410</v>
      </c>
      <c r="R33" s="32" t="s">
        <v>398</v>
      </c>
      <c r="S33" s="32" t="s">
        <v>399</v>
      </c>
      <c r="T33" s="32" t="s">
        <v>376</v>
      </c>
      <c r="U33" s="34" t="s">
        <v>275</v>
      </c>
      <c r="V33" s="29" t="s">
        <v>400</v>
      </c>
      <c r="W33" s="34" t="s">
        <v>76</v>
      </c>
      <c r="X33" s="28">
        <v>2023.09</v>
      </c>
      <c r="Y33" s="28">
        <v>2024.12</v>
      </c>
      <c r="Z33" s="29">
        <v>246</v>
      </c>
      <c r="AA33" s="29">
        <f>2.46*40</f>
        <v>98.4</v>
      </c>
      <c r="AB33" s="29">
        <v>0</v>
      </c>
      <c r="AC33" s="29">
        <f>2.46*60</f>
        <v>147.6</v>
      </c>
      <c r="AD33" s="29">
        <v>0</v>
      </c>
      <c r="AE33" s="29">
        <v>71</v>
      </c>
      <c r="AF33" s="29">
        <v>30</v>
      </c>
      <c r="AG33" s="34" t="s">
        <v>77</v>
      </c>
      <c r="AH33" s="34" t="s">
        <v>77</v>
      </c>
      <c r="AI33" s="34" t="s">
        <v>77</v>
      </c>
      <c r="AJ33" s="34" t="s">
        <v>76</v>
      </c>
      <c r="AK33" s="34" t="s">
        <v>77</v>
      </c>
      <c r="AL33" s="34" t="s">
        <v>77</v>
      </c>
      <c r="AM33" s="28" t="s">
        <v>401</v>
      </c>
      <c r="AN33" s="29"/>
      <c r="AO33" s="29"/>
      <c r="AP33" s="34" t="s">
        <v>402</v>
      </c>
      <c r="AQ33" s="29">
        <v>13638224037</v>
      </c>
    </row>
    <row r="34" s="3" customFormat="1" ht="230" customHeight="1" spans="1:43">
      <c r="A34" s="31">
        <f t="shared" si="0"/>
        <v>28</v>
      </c>
      <c r="B34" s="32" t="s">
        <v>411</v>
      </c>
      <c r="C34" s="32" t="s">
        <v>91</v>
      </c>
      <c r="D34" s="32" t="s">
        <v>92</v>
      </c>
      <c r="E34" s="32" t="s">
        <v>412</v>
      </c>
      <c r="F34" s="33" t="s">
        <v>413</v>
      </c>
      <c r="G34" s="32" t="s">
        <v>82</v>
      </c>
      <c r="H34" s="32" t="s">
        <v>414</v>
      </c>
      <c r="I34" s="33" t="s">
        <v>415</v>
      </c>
      <c r="J34" s="33" t="s">
        <v>416</v>
      </c>
      <c r="K34" s="32" t="s">
        <v>413</v>
      </c>
      <c r="L34" s="32" t="s">
        <v>413</v>
      </c>
      <c r="M34" s="32" t="s">
        <v>286</v>
      </c>
      <c r="N34" s="32" t="s">
        <v>67</v>
      </c>
      <c r="O34" s="32" t="s">
        <v>417</v>
      </c>
      <c r="P34" s="32" t="s">
        <v>418</v>
      </c>
      <c r="Q34" s="28" t="s">
        <v>419</v>
      </c>
      <c r="R34" s="32" t="s">
        <v>272</v>
      </c>
      <c r="S34" s="32" t="s">
        <v>273</v>
      </c>
      <c r="T34" s="32" t="s">
        <v>274</v>
      </c>
      <c r="U34" s="32" t="s">
        <v>275</v>
      </c>
      <c r="V34" s="29" t="s">
        <v>75</v>
      </c>
      <c r="W34" s="34" t="s">
        <v>76</v>
      </c>
      <c r="X34" s="39">
        <v>2024.01</v>
      </c>
      <c r="Y34" s="43">
        <v>45627</v>
      </c>
      <c r="Z34" s="29">
        <f t="shared" ref="Z34:Z43" si="2">AA34+AB34+AC34+AD34</f>
        <v>80</v>
      </c>
      <c r="AA34" s="44">
        <v>80</v>
      </c>
      <c r="AB34" s="44">
        <v>0</v>
      </c>
      <c r="AC34" s="44">
        <v>0</v>
      </c>
      <c r="AD34" s="44">
        <v>0</v>
      </c>
      <c r="AE34" s="44" t="s">
        <v>352</v>
      </c>
      <c r="AF34" s="44" t="s">
        <v>365</v>
      </c>
      <c r="AG34" s="34" t="s">
        <v>77</v>
      </c>
      <c r="AH34" s="34" t="s">
        <v>77</v>
      </c>
      <c r="AI34" s="34" t="s">
        <v>77</v>
      </c>
      <c r="AJ34" s="34" t="s">
        <v>76</v>
      </c>
      <c r="AK34" s="34" t="s">
        <v>77</v>
      </c>
      <c r="AL34" s="34" t="s">
        <v>77</v>
      </c>
      <c r="AM34" s="39"/>
      <c r="AN34" s="34" t="s">
        <v>77</v>
      </c>
      <c r="AO34" s="44"/>
      <c r="AP34" s="34" t="s">
        <v>292</v>
      </c>
      <c r="AQ34" s="44">
        <v>18716665210</v>
      </c>
    </row>
    <row r="35" s="3" customFormat="1" ht="230" customHeight="1" spans="1:43">
      <c r="A35" s="31">
        <f t="shared" si="0"/>
        <v>29</v>
      </c>
      <c r="B35" s="32" t="s">
        <v>420</v>
      </c>
      <c r="C35" s="32" t="s">
        <v>91</v>
      </c>
      <c r="D35" s="32" t="s">
        <v>92</v>
      </c>
      <c r="E35" s="32" t="s">
        <v>367</v>
      </c>
      <c r="F35" s="33" t="s">
        <v>421</v>
      </c>
      <c r="G35" s="32" t="s">
        <v>82</v>
      </c>
      <c r="H35" s="32" t="s">
        <v>422</v>
      </c>
      <c r="I35" s="33" t="s">
        <v>423</v>
      </c>
      <c r="J35" s="33" t="s">
        <v>297</v>
      </c>
      <c r="K35" s="32" t="s">
        <v>424</v>
      </c>
      <c r="L35" s="32" t="s">
        <v>421</v>
      </c>
      <c r="M35" s="32" t="s">
        <v>66</v>
      </c>
      <c r="N35" s="32" t="s">
        <v>67</v>
      </c>
      <c r="O35" s="32" t="s">
        <v>425</v>
      </c>
      <c r="P35" s="32" t="s">
        <v>418</v>
      </c>
      <c r="Q35" s="28" t="s">
        <v>426</v>
      </c>
      <c r="R35" s="32" t="s">
        <v>272</v>
      </c>
      <c r="S35" s="32" t="s">
        <v>273</v>
      </c>
      <c r="T35" s="32" t="s">
        <v>376</v>
      </c>
      <c r="U35" s="32" t="s">
        <v>275</v>
      </c>
      <c r="V35" s="29" t="s">
        <v>75</v>
      </c>
      <c r="W35" s="34" t="s">
        <v>76</v>
      </c>
      <c r="X35" s="39">
        <v>2024.01</v>
      </c>
      <c r="Y35" s="43">
        <v>45627</v>
      </c>
      <c r="Z35" s="29">
        <f t="shared" si="2"/>
        <v>120</v>
      </c>
      <c r="AA35" s="44">
        <v>120</v>
      </c>
      <c r="AB35" s="44">
        <v>0</v>
      </c>
      <c r="AC35" s="44">
        <v>0</v>
      </c>
      <c r="AD35" s="44">
        <v>0</v>
      </c>
      <c r="AE35" s="44" t="s">
        <v>427</v>
      </c>
      <c r="AF35" s="44" t="s">
        <v>428</v>
      </c>
      <c r="AG35" s="34" t="s">
        <v>77</v>
      </c>
      <c r="AH35" s="34" t="s">
        <v>77</v>
      </c>
      <c r="AI35" s="34" t="s">
        <v>77</v>
      </c>
      <c r="AJ35" s="34" t="s">
        <v>76</v>
      </c>
      <c r="AK35" s="34" t="s">
        <v>77</v>
      </c>
      <c r="AL35" s="34" t="s">
        <v>77</v>
      </c>
      <c r="AM35" s="44"/>
      <c r="AN35" s="34" t="s">
        <v>77</v>
      </c>
      <c r="AO35" s="44"/>
      <c r="AP35" s="34" t="s">
        <v>379</v>
      </c>
      <c r="AQ35" s="44">
        <v>13896920803</v>
      </c>
    </row>
    <row r="36" s="3" customFormat="1" ht="295" customHeight="1" spans="1:43">
      <c r="A36" s="31">
        <f t="shared" si="0"/>
        <v>30</v>
      </c>
      <c r="B36" s="32" t="s">
        <v>429</v>
      </c>
      <c r="C36" s="32" t="s">
        <v>105</v>
      </c>
      <c r="D36" s="32" t="s">
        <v>106</v>
      </c>
      <c r="E36" s="32" t="s">
        <v>107</v>
      </c>
      <c r="F36" s="33" t="s">
        <v>430</v>
      </c>
      <c r="G36" s="32" t="s">
        <v>82</v>
      </c>
      <c r="H36" s="32" t="s">
        <v>322</v>
      </c>
      <c r="I36" s="33" t="s">
        <v>431</v>
      </c>
      <c r="J36" s="33" t="s">
        <v>432</v>
      </c>
      <c r="K36" s="28" t="s">
        <v>433</v>
      </c>
      <c r="L36" s="32" t="s">
        <v>434</v>
      </c>
      <c r="M36" s="32" t="s">
        <v>66</v>
      </c>
      <c r="N36" s="32" t="s">
        <v>67</v>
      </c>
      <c r="O36" s="28" t="s">
        <v>435</v>
      </c>
      <c r="P36" s="32" t="s">
        <v>436</v>
      </c>
      <c r="Q36" s="32" t="s">
        <v>437</v>
      </c>
      <c r="R36" s="32" t="s">
        <v>118</v>
      </c>
      <c r="S36" s="32" t="s">
        <v>273</v>
      </c>
      <c r="T36" s="32" t="s">
        <v>120</v>
      </c>
      <c r="U36" s="32" t="s">
        <v>275</v>
      </c>
      <c r="V36" s="29" t="s">
        <v>75</v>
      </c>
      <c r="W36" s="34" t="s">
        <v>76</v>
      </c>
      <c r="X36" s="39">
        <v>2024.01</v>
      </c>
      <c r="Y36" s="43">
        <v>45627</v>
      </c>
      <c r="Z36" s="29">
        <f t="shared" si="2"/>
        <v>24</v>
      </c>
      <c r="AA36" s="44">
        <v>24</v>
      </c>
      <c r="AB36" s="44">
        <v>0</v>
      </c>
      <c r="AC36" s="44">
        <v>0</v>
      </c>
      <c r="AD36" s="44">
        <v>0</v>
      </c>
      <c r="AE36" s="44" t="s">
        <v>438</v>
      </c>
      <c r="AF36" s="44" t="s">
        <v>427</v>
      </c>
      <c r="AG36" s="34" t="s">
        <v>77</v>
      </c>
      <c r="AH36" s="34" t="s">
        <v>77</v>
      </c>
      <c r="AI36" s="34" t="s">
        <v>77</v>
      </c>
      <c r="AJ36" s="34" t="s">
        <v>76</v>
      </c>
      <c r="AK36" s="34" t="s">
        <v>77</v>
      </c>
      <c r="AL36" s="34" t="s">
        <v>77</v>
      </c>
      <c r="AM36" s="44"/>
      <c r="AN36" s="34" t="s">
        <v>77</v>
      </c>
      <c r="AO36" s="44"/>
      <c r="AP36" s="34" t="s">
        <v>439</v>
      </c>
      <c r="AQ36" s="44">
        <v>19923066260</v>
      </c>
    </row>
    <row r="37" s="3" customFormat="1" ht="230" customHeight="1" spans="1:43">
      <c r="A37" s="31">
        <f t="shared" si="0"/>
        <v>31</v>
      </c>
      <c r="B37" s="32" t="s">
        <v>440</v>
      </c>
      <c r="C37" s="32" t="s">
        <v>91</v>
      </c>
      <c r="D37" s="32" t="s">
        <v>92</v>
      </c>
      <c r="E37" s="32" t="s">
        <v>93</v>
      </c>
      <c r="F37" s="33" t="s">
        <v>441</v>
      </c>
      <c r="G37" s="32" t="s">
        <v>82</v>
      </c>
      <c r="H37" s="32" t="s">
        <v>442</v>
      </c>
      <c r="I37" s="33" t="s">
        <v>443</v>
      </c>
      <c r="J37" s="33" t="s">
        <v>444</v>
      </c>
      <c r="K37" s="32" t="s">
        <v>445</v>
      </c>
      <c r="L37" s="32" t="s">
        <v>446</v>
      </c>
      <c r="M37" s="32" t="s">
        <v>66</v>
      </c>
      <c r="N37" s="32" t="s">
        <v>67</v>
      </c>
      <c r="O37" s="32" t="s">
        <v>447</v>
      </c>
      <c r="P37" s="32" t="s">
        <v>339</v>
      </c>
      <c r="Q37" s="32" t="s">
        <v>289</v>
      </c>
      <c r="R37" s="32" t="s">
        <v>272</v>
      </c>
      <c r="S37" s="32" t="s">
        <v>273</v>
      </c>
      <c r="T37" s="32" t="s">
        <v>145</v>
      </c>
      <c r="U37" s="32" t="s">
        <v>275</v>
      </c>
      <c r="V37" s="29" t="s">
        <v>75</v>
      </c>
      <c r="W37" s="32" t="s">
        <v>76</v>
      </c>
      <c r="X37" s="39">
        <v>2024.01</v>
      </c>
      <c r="Y37" s="43">
        <v>45627</v>
      </c>
      <c r="Z37" s="29">
        <f t="shared" si="2"/>
        <v>130</v>
      </c>
      <c r="AA37" s="28">
        <v>130</v>
      </c>
      <c r="AB37" s="28">
        <v>0</v>
      </c>
      <c r="AC37" s="28">
        <v>0</v>
      </c>
      <c r="AD37" s="28">
        <v>0</v>
      </c>
      <c r="AE37" s="28" t="s">
        <v>305</v>
      </c>
      <c r="AF37" s="28" t="s">
        <v>448</v>
      </c>
      <c r="AG37" s="32" t="s">
        <v>77</v>
      </c>
      <c r="AH37" s="32" t="s">
        <v>77</v>
      </c>
      <c r="AI37" s="32" t="s">
        <v>77</v>
      </c>
      <c r="AJ37" s="34" t="s">
        <v>76</v>
      </c>
      <c r="AK37" s="32" t="s">
        <v>77</v>
      </c>
      <c r="AL37" s="34" t="s">
        <v>77</v>
      </c>
      <c r="AM37" s="28"/>
      <c r="AN37" s="32" t="s">
        <v>77</v>
      </c>
      <c r="AO37" s="28"/>
      <c r="AP37" s="32" t="s">
        <v>342</v>
      </c>
      <c r="AQ37" s="44">
        <v>18108381008</v>
      </c>
    </row>
    <row r="38" s="3" customFormat="1" ht="230" customHeight="1" spans="1:43">
      <c r="A38" s="31">
        <f t="shared" si="0"/>
        <v>32</v>
      </c>
      <c r="B38" s="32" t="s">
        <v>449</v>
      </c>
      <c r="C38" s="32" t="s">
        <v>91</v>
      </c>
      <c r="D38" s="32" t="s">
        <v>92</v>
      </c>
      <c r="E38" s="32" t="s">
        <v>367</v>
      </c>
      <c r="F38" s="33" t="s">
        <v>450</v>
      </c>
      <c r="G38" s="32" t="s">
        <v>82</v>
      </c>
      <c r="H38" s="32" t="s">
        <v>451</v>
      </c>
      <c r="I38" s="33" t="s">
        <v>452</v>
      </c>
      <c r="J38" s="33" t="s">
        <v>453</v>
      </c>
      <c r="K38" s="32" t="s">
        <v>454</v>
      </c>
      <c r="L38" s="32" t="s">
        <v>455</v>
      </c>
      <c r="M38" s="32" t="s">
        <v>66</v>
      </c>
      <c r="N38" s="32" t="s">
        <v>67</v>
      </c>
      <c r="O38" s="32" t="s">
        <v>456</v>
      </c>
      <c r="P38" s="32" t="s">
        <v>457</v>
      </c>
      <c r="Q38" s="32" t="s">
        <v>340</v>
      </c>
      <c r="R38" s="32" t="s">
        <v>303</v>
      </c>
      <c r="S38" s="32" t="s">
        <v>273</v>
      </c>
      <c r="T38" s="32" t="s">
        <v>458</v>
      </c>
      <c r="U38" s="32" t="s">
        <v>275</v>
      </c>
      <c r="V38" s="29" t="s">
        <v>75</v>
      </c>
      <c r="W38" s="32" t="s">
        <v>76</v>
      </c>
      <c r="X38" s="39">
        <v>2024.01</v>
      </c>
      <c r="Y38" s="43">
        <v>45627</v>
      </c>
      <c r="Z38" s="29">
        <f t="shared" si="2"/>
        <v>250</v>
      </c>
      <c r="AA38" s="28">
        <v>130</v>
      </c>
      <c r="AB38" s="28">
        <v>0</v>
      </c>
      <c r="AC38" s="28">
        <v>120</v>
      </c>
      <c r="AD38" s="28">
        <v>0</v>
      </c>
      <c r="AE38" s="28" t="s">
        <v>459</v>
      </c>
      <c r="AF38" s="28" t="s">
        <v>460</v>
      </c>
      <c r="AG38" s="32" t="s">
        <v>77</v>
      </c>
      <c r="AH38" s="32" t="s">
        <v>76</v>
      </c>
      <c r="AI38" s="32" t="s">
        <v>77</v>
      </c>
      <c r="AJ38" s="34" t="s">
        <v>76</v>
      </c>
      <c r="AK38" s="32" t="s">
        <v>77</v>
      </c>
      <c r="AL38" s="34" t="s">
        <v>77</v>
      </c>
      <c r="AM38" s="28"/>
      <c r="AN38" s="32" t="s">
        <v>77</v>
      </c>
      <c r="AO38" s="28"/>
      <c r="AP38" s="32" t="s">
        <v>278</v>
      </c>
      <c r="AQ38" s="44">
        <v>18996651998</v>
      </c>
    </row>
    <row r="39" s="3" customFormat="1" ht="230" customHeight="1" spans="1:43">
      <c r="A39" s="31">
        <f t="shared" si="0"/>
        <v>33</v>
      </c>
      <c r="B39" s="32" t="s">
        <v>461</v>
      </c>
      <c r="C39" s="32" t="s">
        <v>91</v>
      </c>
      <c r="D39" s="32" t="s">
        <v>92</v>
      </c>
      <c r="E39" s="32" t="s">
        <v>367</v>
      </c>
      <c r="F39" s="33" t="s">
        <v>462</v>
      </c>
      <c r="G39" s="32" t="s">
        <v>463</v>
      </c>
      <c r="H39" s="32" t="s">
        <v>369</v>
      </c>
      <c r="I39" s="33" t="s">
        <v>464</v>
      </c>
      <c r="J39" s="33" t="s">
        <v>453</v>
      </c>
      <c r="K39" s="32" t="s">
        <v>465</v>
      </c>
      <c r="L39" s="32" t="s">
        <v>466</v>
      </c>
      <c r="M39" s="32" t="s">
        <v>66</v>
      </c>
      <c r="N39" s="32" t="s">
        <v>67</v>
      </c>
      <c r="O39" s="32" t="s">
        <v>467</v>
      </c>
      <c r="P39" s="32" t="s">
        <v>468</v>
      </c>
      <c r="Q39" s="32" t="s">
        <v>387</v>
      </c>
      <c r="R39" s="32" t="s">
        <v>272</v>
      </c>
      <c r="S39" s="32" t="s">
        <v>273</v>
      </c>
      <c r="T39" s="32" t="s">
        <v>376</v>
      </c>
      <c r="U39" s="32" t="s">
        <v>275</v>
      </c>
      <c r="V39" s="29" t="s">
        <v>75</v>
      </c>
      <c r="W39" s="32" t="s">
        <v>76</v>
      </c>
      <c r="X39" s="39">
        <v>2024.01</v>
      </c>
      <c r="Y39" s="43">
        <v>45627</v>
      </c>
      <c r="Z39" s="29">
        <f t="shared" si="2"/>
        <v>30</v>
      </c>
      <c r="AA39" s="28">
        <v>30</v>
      </c>
      <c r="AB39" s="28">
        <v>0</v>
      </c>
      <c r="AC39" s="28">
        <v>0</v>
      </c>
      <c r="AD39" s="28">
        <v>0</v>
      </c>
      <c r="AE39" s="28" t="s">
        <v>469</v>
      </c>
      <c r="AF39" s="28" t="s">
        <v>470</v>
      </c>
      <c r="AG39" s="32" t="s">
        <v>77</v>
      </c>
      <c r="AH39" s="32" t="s">
        <v>76</v>
      </c>
      <c r="AI39" s="32" t="s">
        <v>77</v>
      </c>
      <c r="AJ39" s="34" t="s">
        <v>76</v>
      </c>
      <c r="AK39" s="32" t="s">
        <v>77</v>
      </c>
      <c r="AL39" s="34" t="s">
        <v>77</v>
      </c>
      <c r="AM39" s="28"/>
      <c r="AN39" s="32" t="s">
        <v>77</v>
      </c>
      <c r="AO39" s="28"/>
      <c r="AP39" s="32" t="s">
        <v>379</v>
      </c>
      <c r="AQ39" s="44">
        <v>13896920803</v>
      </c>
    </row>
    <row r="40" s="3" customFormat="1" ht="230" customHeight="1" spans="1:43">
      <c r="A40" s="31">
        <f t="shared" si="0"/>
        <v>34</v>
      </c>
      <c r="B40" s="32" t="s">
        <v>471</v>
      </c>
      <c r="C40" s="32" t="s">
        <v>56</v>
      </c>
      <c r="D40" s="32" t="s">
        <v>57</v>
      </c>
      <c r="E40" s="32" t="s">
        <v>472</v>
      </c>
      <c r="F40" s="33" t="s">
        <v>473</v>
      </c>
      <c r="G40" s="32" t="s">
        <v>82</v>
      </c>
      <c r="H40" s="32" t="s">
        <v>474</v>
      </c>
      <c r="I40" s="33" t="s">
        <v>475</v>
      </c>
      <c r="J40" s="33" t="s">
        <v>476</v>
      </c>
      <c r="K40" s="32" t="s">
        <v>473</v>
      </c>
      <c r="L40" s="32" t="s">
        <v>473</v>
      </c>
      <c r="M40" s="32" t="s">
        <v>66</v>
      </c>
      <c r="N40" s="32" t="s">
        <v>67</v>
      </c>
      <c r="O40" s="32" t="s">
        <v>68</v>
      </c>
      <c r="P40" s="32" t="s">
        <v>477</v>
      </c>
      <c r="Q40" s="32" t="s">
        <v>478</v>
      </c>
      <c r="R40" s="32" t="s">
        <v>272</v>
      </c>
      <c r="S40" s="32" t="s">
        <v>273</v>
      </c>
      <c r="T40" s="32" t="s">
        <v>73</v>
      </c>
      <c r="U40" s="32" t="s">
        <v>275</v>
      </c>
      <c r="V40" s="29" t="s">
        <v>75</v>
      </c>
      <c r="W40" s="34" t="s">
        <v>76</v>
      </c>
      <c r="X40" s="39">
        <v>2024.01</v>
      </c>
      <c r="Y40" s="43">
        <v>45627</v>
      </c>
      <c r="Z40" s="29">
        <f t="shared" si="2"/>
        <v>100</v>
      </c>
      <c r="AA40" s="44">
        <v>100</v>
      </c>
      <c r="AB40" s="44">
        <v>0</v>
      </c>
      <c r="AC40" s="44">
        <v>0</v>
      </c>
      <c r="AD40" s="44">
        <v>0</v>
      </c>
      <c r="AE40" s="44" t="s">
        <v>479</v>
      </c>
      <c r="AF40" s="44" t="s">
        <v>480</v>
      </c>
      <c r="AG40" s="34" t="s">
        <v>77</v>
      </c>
      <c r="AH40" s="34" t="s">
        <v>77</v>
      </c>
      <c r="AI40" s="34" t="s">
        <v>77</v>
      </c>
      <c r="AJ40" s="34" t="s">
        <v>76</v>
      </c>
      <c r="AK40" s="34" t="s">
        <v>76</v>
      </c>
      <c r="AL40" s="34" t="s">
        <v>77</v>
      </c>
      <c r="AM40" s="34" t="s">
        <v>77</v>
      </c>
      <c r="AN40" s="34" t="s">
        <v>77</v>
      </c>
      <c r="AO40" s="29"/>
      <c r="AP40" s="34" t="s">
        <v>292</v>
      </c>
      <c r="AQ40" s="44">
        <v>18716665210</v>
      </c>
    </row>
    <row r="41" s="3" customFormat="1" ht="230" customHeight="1" spans="1:43">
      <c r="A41" s="31">
        <f t="shared" si="0"/>
        <v>35</v>
      </c>
      <c r="B41" s="32" t="s">
        <v>481</v>
      </c>
      <c r="C41" s="32" t="s">
        <v>56</v>
      </c>
      <c r="D41" s="32" t="s">
        <v>482</v>
      </c>
      <c r="E41" s="32" t="s">
        <v>483</v>
      </c>
      <c r="F41" s="33" t="s">
        <v>484</v>
      </c>
      <c r="G41" s="32" t="s">
        <v>82</v>
      </c>
      <c r="H41" s="32" t="s">
        <v>474</v>
      </c>
      <c r="I41" s="33" t="s">
        <v>485</v>
      </c>
      <c r="J41" s="33" t="s">
        <v>486</v>
      </c>
      <c r="K41" s="32" t="s">
        <v>484</v>
      </c>
      <c r="L41" s="32" t="s">
        <v>484</v>
      </c>
      <c r="M41" s="32" t="s">
        <v>66</v>
      </c>
      <c r="N41" s="32" t="s">
        <v>67</v>
      </c>
      <c r="O41" s="32" t="s">
        <v>68</v>
      </c>
      <c r="P41" s="32" t="s">
        <v>487</v>
      </c>
      <c r="Q41" s="32" t="s">
        <v>329</v>
      </c>
      <c r="R41" s="32" t="s">
        <v>272</v>
      </c>
      <c r="S41" s="32" t="s">
        <v>273</v>
      </c>
      <c r="T41" s="32" t="s">
        <v>488</v>
      </c>
      <c r="U41" s="32" t="s">
        <v>275</v>
      </c>
      <c r="V41" s="29" t="s">
        <v>75</v>
      </c>
      <c r="W41" s="34" t="s">
        <v>76</v>
      </c>
      <c r="X41" s="39">
        <v>2024.01</v>
      </c>
      <c r="Y41" s="43">
        <v>45627</v>
      </c>
      <c r="Z41" s="29">
        <f t="shared" si="2"/>
        <v>20</v>
      </c>
      <c r="AA41" s="44">
        <v>20</v>
      </c>
      <c r="AB41" s="44">
        <v>0</v>
      </c>
      <c r="AC41" s="44">
        <v>0</v>
      </c>
      <c r="AD41" s="44">
        <v>0</v>
      </c>
      <c r="AE41" s="44" t="s">
        <v>489</v>
      </c>
      <c r="AF41" s="44" t="s">
        <v>490</v>
      </c>
      <c r="AG41" s="34" t="s">
        <v>77</v>
      </c>
      <c r="AH41" s="34" t="s">
        <v>77</v>
      </c>
      <c r="AI41" s="34" t="s">
        <v>77</v>
      </c>
      <c r="AJ41" s="34" t="s">
        <v>76</v>
      </c>
      <c r="AK41" s="34" t="s">
        <v>76</v>
      </c>
      <c r="AL41" s="34" t="s">
        <v>77</v>
      </c>
      <c r="AM41" s="34" t="s">
        <v>77</v>
      </c>
      <c r="AN41" s="34" t="s">
        <v>77</v>
      </c>
      <c r="AO41" s="29"/>
      <c r="AP41" s="34" t="s">
        <v>379</v>
      </c>
      <c r="AQ41" s="44">
        <v>13896920803</v>
      </c>
    </row>
    <row r="42" s="3" customFormat="1" ht="230" customHeight="1" spans="1:43">
      <c r="A42" s="31">
        <f t="shared" si="0"/>
        <v>36</v>
      </c>
      <c r="B42" s="32" t="s">
        <v>491</v>
      </c>
      <c r="C42" s="32" t="s">
        <v>492</v>
      </c>
      <c r="D42" s="32" t="s">
        <v>492</v>
      </c>
      <c r="E42" s="28" t="s">
        <v>493</v>
      </c>
      <c r="F42" s="33" t="s">
        <v>494</v>
      </c>
      <c r="G42" s="32" t="s">
        <v>82</v>
      </c>
      <c r="H42" s="32" t="s">
        <v>474</v>
      </c>
      <c r="I42" s="33" t="s">
        <v>495</v>
      </c>
      <c r="J42" s="33" t="s">
        <v>476</v>
      </c>
      <c r="K42" s="32" t="s">
        <v>494</v>
      </c>
      <c r="L42" s="32" t="s">
        <v>494</v>
      </c>
      <c r="M42" s="32" t="s">
        <v>66</v>
      </c>
      <c r="N42" s="32" t="s">
        <v>67</v>
      </c>
      <c r="O42" s="32" t="s">
        <v>68</v>
      </c>
      <c r="P42" s="32" t="s">
        <v>477</v>
      </c>
      <c r="Q42" s="32" t="s">
        <v>289</v>
      </c>
      <c r="R42" s="32" t="s">
        <v>272</v>
      </c>
      <c r="S42" s="32" t="s">
        <v>273</v>
      </c>
      <c r="T42" s="32" t="s">
        <v>274</v>
      </c>
      <c r="U42" s="32" t="s">
        <v>275</v>
      </c>
      <c r="V42" s="29" t="s">
        <v>75</v>
      </c>
      <c r="W42" s="34" t="s">
        <v>76</v>
      </c>
      <c r="X42" s="39">
        <v>2024.01</v>
      </c>
      <c r="Y42" s="43">
        <v>45627</v>
      </c>
      <c r="Z42" s="29">
        <f t="shared" si="2"/>
        <v>200</v>
      </c>
      <c r="AA42" s="44">
        <v>200</v>
      </c>
      <c r="AB42" s="44">
        <v>0</v>
      </c>
      <c r="AC42" s="44">
        <v>0</v>
      </c>
      <c r="AD42" s="44">
        <v>0</v>
      </c>
      <c r="AE42" s="44" t="s">
        <v>479</v>
      </c>
      <c r="AF42" s="44" t="s">
        <v>496</v>
      </c>
      <c r="AG42" s="34" t="s">
        <v>77</v>
      </c>
      <c r="AH42" s="34" t="s">
        <v>77</v>
      </c>
      <c r="AI42" s="34" t="s">
        <v>77</v>
      </c>
      <c r="AJ42" s="34" t="s">
        <v>76</v>
      </c>
      <c r="AK42" s="34" t="s">
        <v>76</v>
      </c>
      <c r="AL42" s="34" t="s">
        <v>77</v>
      </c>
      <c r="AM42" s="34" t="s">
        <v>77</v>
      </c>
      <c r="AN42" s="34" t="s">
        <v>77</v>
      </c>
      <c r="AO42" s="29"/>
      <c r="AP42" s="34" t="s">
        <v>292</v>
      </c>
      <c r="AQ42" s="44">
        <v>18716665210</v>
      </c>
    </row>
    <row r="43" s="3" customFormat="1" ht="230" customHeight="1" spans="1:43">
      <c r="A43" s="31">
        <f t="shared" si="0"/>
        <v>37</v>
      </c>
      <c r="B43" s="32" t="s">
        <v>497</v>
      </c>
      <c r="C43" s="32" t="s">
        <v>56</v>
      </c>
      <c r="D43" s="32" t="s">
        <v>57</v>
      </c>
      <c r="E43" s="32" t="s">
        <v>58</v>
      </c>
      <c r="F43" s="33" t="s">
        <v>498</v>
      </c>
      <c r="G43" s="32" t="s">
        <v>82</v>
      </c>
      <c r="H43" s="32" t="s">
        <v>499</v>
      </c>
      <c r="I43" s="33" t="s">
        <v>500</v>
      </c>
      <c r="J43" s="33" t="s">
        <v>501</v>
      </c>
      <c r="K43" s="32" t="s">
        <v>500</v>
      </c>
      <c r="L43" s="28" t="s">
        <v>502</v>
      </c>
      <c r="M43" s="32" t="s">
        <v>66</v>
      </c>
      <c r="N43" s="32" t="s">
        <v>67</v>
      </c>
      <c r="O43" s="28" t="s">
        <v>503</v>
      </c>
      <c r="P43" s="32" t="s">
        <v>504</v>
      </c>
      <c r="Q43" s="32" t="s">
        <v>505</v>
      </c>
      <c r="R43" s="32" t="s">
        <v>506</v>
      </c>
      <c r="S43" s="32" t="s">
        <v>507</v>
      </c>
      <c r="T43" s="32" t="s">
        <v>73</v>
      </c>
      <c r="U43" s="32" t="s">
        <v>508</v>
      </c>
      <c r="V43" s="29" t="s">
        <v>75</v>
      </c>
      <c r="W43" s="32" t="s">
        <v>76</v>
      </c>
      <c r="X43" s="28">
        <v>2024.1</v>
      </c>
      <c r="Y43" s="28">
        <v>2024.12</v>
      </c>
      <c r="Z43" s="29">
        <f t="shared" si="2"/>
        <v>45</v>
      </c>
      <c r="AA43" s="28">
        <v>45</v>
      </c>
      <c r="AB43" s="28">
        <v>0</v>
      </c>
      <c r="AC43" s="28">
        <v>0</v>
      </c>
      <c r="AD43" s="28">
        <v>0</v>
      </c>
      <c r="AE43" s="28"/>
      <c r="AF43" s="28"/>
      <c r="AG43" s="28"/>
      <c r="AH43" s="28"/>
      <c r="AI43" s="28"/>
      <c r="AJ43" s="28"/>
      <c r="AK43" s="28"/>
      <c r="AL43" s="28"/>
      <c r="AM43" s="28"/>
      <c r="AN43" s="28"/>
      <c r="AO43" s="28"/>
      <c r="AP43" s="32" t="s">
        <v>509</v>
      </c>
      <c r="AQ43" s="28">
        <v>17783538673</v>
      </c>
    </row>
    <row r="44" s="3" customFormat="1" ht="230" customHeight="1" spans="1:43">
      <c r="A44" s="31">
        <f t="shared" si="0"/>
        <v>38</v>
      </c>
      <c r="B44" s="32" t="s">
        <v>510</v>
      </c>
      <c r="C44" s="32" t="s">
        <v>56</v>
      </c>
      <c r="D44" s="32" t="s">
        <v>57</v>
      </c>
      <c r="E44" s="32" t="s">
        <v>511</v>
      </c>
      <c r="F44" s="33" t="s">
        <v>512</v>
      </c>
      <c r="G44" s="32" t="s">
        <v>82</v>
      </c>
      <c r="H44" s="32" t="s">
        <v>513</v>
      </c>
      <c r="I44" s="33" t="s">
        <v>514</v>
      </c>
      <c r="J44" s="33" t="s">
        <v>515</v>
      </c>
      <c r="K44" s="32" t="s">
        <v>514</v>
      </c>
      <c r="L44" s="28" t="s">
        <v>516</v>
      </c>
      <c r="M44" s="32" t="s">
        <v>66</v>
      </c>
      <c r="N44" s="32" t="s">
        <v>67</v>
      </c>
      <c r="O44" s="32" t="s">
        <v>517</v>
      </c>
      <c r="P44" s="32" t="s">
        <v>518</v>
      </c>
      <c r="Q44" s="32" t="s">
        <v>519</v>
      </c>
      <c r="R44" s="32" t="s">
        <v>520</v>
      </c>
      <c r="S44" s="32" t="s">
        <v>521</v>
      </c>
      <c r="T44" s="32" t="s">
        <v>522</v>
      </c>
      <c r="U44" s="32" t="s">
        <v>508</v>
      </c>
      <c r="V44" s="29" t="s">
        <v>75</v>
      </c>
      <c r="W44" s="32" t="s">
        <v>76</v>
      </c>
      <c r="X44" s="28">
        <v>2024.02</v>
      </c>
      <c r="Y44" s="28" t="s">
        <v>523</v>
      </c>
      <c r="Z44" s="29">
        <v>60</v>
      </c>
      <c r="AA44" s="28">
        <v>60</v>
      </c>
      <c r="AB44" s="28">
        <v>0</v>
      </c>
      <c r="AC44" s="28">
        <v>0</v>
      </c>
      <c r="AD44" s="28">
        <v>0</v>
      </c>
      <c r="AE44" s="28">
        <v>600</v>
      </c>
      <c r="AF44" s="28">
        <v>20</v>
      </c>
      <c r="AG44" s="32" t="s">
        <v>77</v>
      </c>
      <c r="AH44" s="32" t="s">
        <v>77</v>
      </c>
      <c r="AI44" s="32" t="s">
        <v>77</v>
      </c>
      <c r="AJ44" s="32" t="s">
        <v>76</v>
      </c>
      <c r="AK44" s="32" t="s">
        <v>77</v>
      </c>
      <c r="AL44" s="32" t="s">
        <v>77</v>
      </c>
      <c r="AM44" s="32" t="s">
        <v>77</v>
      </c>
      <c r="AN44" s="32" t="s">
        <v>77</v>
      </c>
      <c r="AO44" s="32" t="s">
        <v>77</v>
      </c>
      <c r="AP44" s="32" t="s">
        <v>509</v>
      </c>
      <c r="AQ44" s="28">
        <v>17783538673</v>
      </c>
    </row>
    <row r="45" s="3" customFormat="1" ht="230" customHeight="1" spans="1:43">
      <c r="A45" s="31">
        <f t="shared" si="0"/>
        <v>39</v>
      </c>
      <c r="B45" s="32" t="s">
        <v>524</v>
      </c>
      <c r="C45" s="32" t="s">
        <v>91</v>
      </c>
      <c r="D45" s="32" t="s">
        <v>92</v>
      </c>
      <c r="E45" s="32" t="s">
        <v>367</v>
      </c>
      <c r="F45" s="34" t="s">
        <v>525</v>
      </c>
      <c r="G45" s="34" t="s">
        <v>82</v>
      </c>
      <c r="H45" s="34" t="s">
        <v>526</v>
      </c>
      <c r="I45" s="34" t="s">
        <v>527</v>
      </c>
      <c r="J45" s="36" t="s">
        <v>528</v>
      </c>
      <c r="K45" s="34" t="s">
        <v>525</v>
      </c>
      <c r="L45" s="34" t="s">
        <v>525</v>
      </c>
      <c r="M45" s="34" t="s">
        <v>66</v>
      </c>
      <c r="N45" s="34" t="s">
        <v>67</v>
      </c>
      <c r="O45" s="32" t="s">
        <v>373</v>
      </c>
      <c r="P45" s="34" t="s">
        <v>529</v>
      </c>
      <c r="Q45" s="29" t="s">
        <v>530</v>
      </c>
      <c r="R45" s="34" t="s">
        <v>531</v>
      </c>
      <c r="S45" s="34" t="s">
        <v>507</v>
      </c>
      <c r="T45" s="32" t="s">
        <v>376</v>
      </c>
      <c r="U45" s="34" t="s">
        <v>508</v>
      </c>
      <c r="V45" s="29" t="s">
        <v>400</v>
      </c>
      <c r="W45" s="34" t="s">
        <v>76</v>
      </c>
      <c r="X45" s="28">
        <v>2023.09</v>
      </c>
      <c r="Y45" s="28">
        <v>2024.12</v>
      </c>
      <c r="Z45" s="29">
        <v>240</v>
      </c>
      <c r="AA45" s="29">
        <f>2.4*40</f>
        <v>96</v>
      </c>
      <c r="AB45" s="29">
        <v>0</v>
      </c>
      <c r="AC45" s="29">
        <f>2.4*60</f>
        <v>144</v>
      </c>
      <c r="AD45" s="29">
        <v>0</v>
      </c>
      <c r="AE45" s="29">
        <v>270</v>
      </c>
      <c r="AF45" s="29">
        <v>40</v>
      </c>
      <c r="AG45" s="34" t="s">
        <v>77</v>
      </c>
      <c r="AH45" s="34" t="s">
        <v>77</v>
      </c>
      <c r="AI45" s="34" t="s">
        <v>77</v>
      </c>
      <c r="AJ45" s="34" t="s">
        <v>76</v>
      </c>
      <c r="AK45" s="34" t="s">
        <v>77</v>
      </c>
      <c r="AL45" s="34" t="s">
        <v>77</v>
      </c>
      <c r="AM45" s="34" t="s">
        <v>532</v>
      </c>
      <c r="AN45" s="34" t="s">
        <v>77</v>
      </c>
      <c r="AO45" s="34" t="s">
        <v>532</v>
      </c>
      <c r="AP45" s="34" t="s">
        <v>533</v>
      </c>
      <c r="AQ45" s="29">
        <v>17783523168</v>
      </c>
    </row>
    <row r="46" s="3" customFormat="1" ht="230" customHeight="1" spans="1:43">
      <c r="A46" s="31">
        <f t="shared" si="0"/>
        <v>40</v>
      </c>
      <c r="B46" s="32" t="s">
        <v>534</v>
      </c>
      <c r="C46" s="32" t="s">
        <v>91</v>
      </c>
      <c r="D46" s="32" t="s">
        <v>122</v>
      </c>
      <c r="E46" s="32" t="s">
        <v>123</v>
      </c>
      <c r="F46" s="30" t="s">
        <v>535</v>
      </c>
      <c r="G46" s="32" t="s">
        <v>82</v>
      </c>
      <c r="H46" s="32" t="s">
        <v>536</v>
      </c>
      <c r="I46" s="33" t="s">
        <v>537</v>
      </c>
      <c r="J46" s="33" t="s">
        <v>538</v>
      </c>
      <c r="K46" s="28" t="s">
        <v>539</v>
      </c>
      <c r="L46" s="32" t="s">
        <v>540</v>
      </c>
      <c r="M46" s="32" t="s">
        <v>66</v>
      </c>
      <c r="N46" s="32" t="s">
        <v>67</v>
      </c>
      <c r="O46" s="32" t="s">
        <v>541</v>
      </c>
      <c r="P46" s="32" t="s">
        <v>542</v>
      </c>
      <c r="Q46" s="32" t="s">
        <v>543</v>
      </c>
      <c r="R46" s="32" t="s">
        <v>544</v>
      </c>
      <c r="S46" s="32" t="s">
        <v>399</v>
      </c>
      <c r="T46" s="32" t="s">
        <v>274</v>
      </c>
      <c r="U46" s="32" t="s">
        <v>508</v>
      </c>
      <c r="V46" s="29" t="s">
        <v>75</v>
      </c>
      <c r="W46" s="32" t="s">
        <v>76</v>
      </c>
      <c r="X46" s="28">
        <v>2024.1</v>
      </c>
      <c r="Y46" s="28">
        <v>2024.12</v>
      </c>
      <c r="Z46" s="29">
        <f t="shared" ref="Z46:Z73" si="3">AA46+AB46+AC46+AD46</f>
        <v>130</v>
      </c>
      <c r="AA46" s="28">
        <v>130</v>
      </c>
      <c r="AB46" s="28">
        <v>0</v>
      </c>
      <c r="AC46" s="28">
        <v>0</v>
      </c>
      <c r="AD46" s="28">
        <v>0</v>
      </c>
      <c r="AE46" s="28">
        <v>830</v>
      </c>
      <c r="AF46" s="28">
        <v>198</v>
      </c>
      <c r="AG46" s="32" t="s">
        <v>77</v>
      </c>
      <c r="AH46" s="32" t="s">
        <v>77</v>
      </c>
      <c r="AI46" s="32" t="s">
        <v>77</v>
      </c>
      <c r="AJ46" s="32" t="s">
        <v>76</v>
      </c>
      <c r="AK46" s="32" t="s">
        <v>77</v>
      </c>
      <c r="AL46" s="32" t="s">
        <v>77</v>
      </c>
      <c r="AM46" s="32" t="s">
        <v>77</v>
      </c>
      <c r="AN46" s="32" t="s">
        <v>77</v>
      </c>
      <c r="AO46" s="32" t="s">
        <v>77</v>
      </c>
      <c r="AP46" s="32" t="s">
        <v>509</v>
      </c>
      <c r="AQ46" s="28">
        <v>17783538673</v>
      </c>
    </row>
    <row r="47" s="3" customFormat="1" ht="230" customHeight="1" spans="1:43">
      <c r="A47" s="31">
        <f t="shared" si="0"/>
        <v>41</v>
      </c>
      <c r="B47" s="32" t="s">
        <v>545</v>
      </c>
      <c r="C47" s="32" t="s">
        <v>56</v>
      </c>
      <c r="D47" s="32" t="s">
        <v>147</v>
      </c>
      <c r="E47" s="32" t="s">
        <v>148</v>
      </c>
      <c r="F47" s="33" t="s">
        <v>546</v>
      </c>
      <c r="G47" s="32" t="s">
        <v>463</v>
      </c>
      <c r="H47" s="32" t="s">
        <v>547</v>
      </c>
      <c r="I47" s="33" t="s">
        <v>548</v>
      </c>
      <c r="J47" s="33" t="s">
        <v>549</v>
      </c>
      <c r="K47" s="32" t="s">
        <v>550</v>
      </c>
      <c r="L47" s="32" t="s">
        <v>551</v>
      </c>
      <c r="M47" s="32" t="s">
        <v>66</v>
      </c>
      <c r="N47" s="32" t="s">
        <v>67</v>
      </c>
      <c r="O47" s="32" t="s">
        <v>552</v>
      </c>
      <c r="P47" s="32" t="s">
        <v>553</v>
      </c>
      <c r="Q47" s="32" t="s">
        <v>554</v>
      </c>
      <c r="R47" s="32" t="s">
        <v>555</v>
      </c>
      <c r="S47" s="32" t="s">
        <v>507</v>
      </c>
      <c r="T47" s="32" t="s">
        <v>145</v>
      </c>
      <c r="U47" s="32" t="s">
        <v>508</v>
      </c>
      <c r="V47" s="29" t="s">
        <v>75</v>
      </c>
      <c r="W47" s="32" t="s">
        <v>76</v>
      </c>
      <c r="X47" s="28">
        <v>2024.1</v>
      </c>
      <c r="Y47" s="28">
        <v>2024.12</v>
      </c>
      <c r="Z47" s="29">
        <f t="shared" si="3"/>
        <v>50</v>
      </c>
      <c r="AA47" s="28">
        <v>50</v>
      </c>
      <c r="AB47" s="28">
        <v>0</v>
      </c>
      <c r="AC47" s="28">
        <v>0</v>
      </c>
      <c r="AD47" s="28">
        <v>0</v>
      </c>
      <c r="AE47" s="28">
        <v>1098</v>
      </c>
      <c r="AF47" s="28">
        <v>143</v>
      </c>
      <c r="AG47" s="32" t="s">
        <v>77</v>
      </c>
      <c r="AH47" s="32" t="s">
        <v>77</v>
      </c>
      <c r="AI47" s="32" t="s">
        <v>77</v>
      </c>
      <c r="AJ47" s="32" t="s">
        <v>76</v>
      </c>
      <c r="AK47" s="32" t="s">
        <v>76</v>
      </c>
      <c r="AL47" s="32" t="s">
        <v>77</v>
      </c>
      <c r="AM47" s="32" t="s">
        <v>532</v>
      </c>
      <c r="AN47" s="32" t="s">
        <v>77</v>
      </c>
      <c r="AO47" s="32" t="s">
        <v>532</v>
      </c>
      <c r="AP47" s="32" t="s">
        <v>556</v>
      </c>
      <c r="AQ47" s="28">
        <v>17784369527</v>
      </c>
    </row>
    <row r="48" s="3" customFormat="1" ht="272" customHeight="1" spans="1:43">
      <c r="A48" s="31">
        <f t="shared" si="0"/>
        <v>42</v>
      </c>
      <c r="B48" s="32" t="s">
        <v>557</v>
      </c>
      <c r="C48" s="32" t="s">
        <v>91</v>
      </c>
      <c r="D48" s="32" t="s">
        <v>92</v>
      </c>
      <c r="E48" s="32" t="s">
        <v>93</v>
      </c>
      <c r="F48" s="30" t="s">
        <v>558</v>
      </c>
      <c r="G48" s="32" t="s">
        <v>82</v>
      </c>
      <c r="H48" s="32" t="s">
        <v>559</v>
      </c>
      <c r="I48" s="33" t="s">
        <v>560</v>
      </c>
      <c r="J48" s="33" t="s">
        <v>561</v>
      </c>
      <c r="K48" s="28" t="s">
        <v>558</v>
      </c>
      <c r="L48" s="28" t="s">
        <v>558</v>
      </c>
      <c r="M48" s="32" t="s">
        <v>66</v>
      </c>
      <c r="N48" s="32" t="s">
        <v>67</v>
      </c>
      <c r="O48" s="32" t="s">
        <v>562</v>
      </c>
      <c r="P48" s="32" t="s">
        <v>563</v>
      </c>
      <c r="Q48" s="32" t="s">
        <v>564</v>
      </c>
      <c r="R48" s="32" t="s">
        <v>565</v>
      </c>
      <c r="S48" s="32" t="s">
        <v>318</v>
      </c>
      <c r="T48" s="32" t="s">
        <v>145</v>
      </c>
      <c r="U48" s="32" t="s">
        <v>508</v>
      </c>
      <c r="V48" s="29" t="s">
        <v>75</v>
      </c>
      <c r="W48" s="32" t="s">
        <v>76</v>
      </c>
      <c r="X48" s="28">
        <v>2024.1</v>
      </c>
      <c r="Y48" s="28">
        <v>2024.12</v>
      </c>
      <c r="Z48" s="29">
        <f t="shared" si="3"/>
        <v>100</v>
      </c>
      <c r="AA48" s="28">
        <v>100</v>
      </c>
      <c r="AB48" s="28">
        <v>0</v>
      </c>
      <c r="AC48" s="28">
        <v>0</v>
      </c>
      <c r="AD48" s="28">
        <v>0</v>
      </c>
      <c r="AE48" s="28">
        <v>523</v>
      </c>
      <c r="AF48" s="28">
        <v>91</v>
      </c>
      <c r="AG48" s="32" t="s">
        <v>77</v>
      </c>
      <c r="AH48" s="32" t="s">
        <v>77</v>
      </c>
      <c r="AI48" s="32" t="s">
        <v>76</v>
      </c>
      <c r="AJ48" s="32" t="s">
        <v>76</v>
      </c>
      <c r="AK48" s="32" t="s">
        <v>76</v>
      </c>
      <c r="AL48" s="32" t="s">
        <v>77</v>
      </c>
      <c r="AM48" s="32" t="s">
        <v>532</v>
      </c>
      <c r="AN48" s="32" t="s">
        <v>77</v>
      </c>
      <c r="AO48" s="32" t="s">
        <v>532</v>
      </c>
      <c r="AP48" s="32" t="s">
        <v>556</v>
      </c>
      <c r="AQ48" s="28">
        <v>17784369527</v>
      </c>
    </row>
    <row r="49" s="3" customFormat="1" ht="230" customHeight="1" spans="1:43">
      <c r="A49" s="31">
        <f t="shared" si="0"/>
        <v>43</v>
      </c>
      <c r="B49" s="32" t="s">
        <v>566</v>
      </c>
      <c r="C49" s="32" t="s">
        <v>91</v>
      </c>
      <c r="D49" s="32" t="s">
        <v>92</v>
      </c>
      <c r="E49" s="32" t="s">
        <v>367</v>
      </c>
      <c r="F49" s="33" t="s">
        <v>567</v>
      </c>
      <c r="G49" s="32" t="s">
        <v>82</v>
      </c>
      <c r="H49" s="32" t="s">
        <v>568</v>
      </c>
      <c r="I49" s="33" t="s">
        <v>569</v>
      </c>
      <c r="J49" s="33" t="s">
        <v>570</v>
      </c>
      <c r="K49" s="32" t="s">
        <v>571</v>
      </c>
      <c r="L49" s="32" t="s">
        <v>572</v>
      </c>
      <c r="M49" s="32" t="s">
        <v>66</v>
      </c>
      <c r="N49" s="32" t="s">
        <v>67</v>
      </c>
      <c r="O49" s="32" t="s">
        <v>373</v>
      </c>
      <c r="P49" s="32" t="s">
        <v>529</v>
      </c>
      <c r="Q49" s="28" t="s">
        <v>573</v>
      </c>
      <c r="R49" s="32" t="s">
        <v>531</v>
      </c>
      <c r="S49" s="32" t="s">
        <v>507</v>
      </c>
      <c r="T49" s="32" t="s">
        <v>376</v>
      </c>
      <c r="U49" s="32" t="s">
        <v>508</v>
      </c>
      <c r="V49" s="29" t="s">
        <v>75</v>
      </c>
      <c r="W49" s="32" t="s">
        <v>76</v>
      </c>
      <c r="X49" s="28">
        <v>2024.1</v>
      </c>
      <c r="Y49" s="28">
        <v>2024.12</v>
      </c>
      <c r="Z49" s="29">
        <f t="shared" si="3"/>
        <v>378</v>
      </c>
      <c r="AA49" s="28">
        <v>174</v>
      </c>
      <c r="AB49" s="28">
        <v>0</v>
      </c>
      <c r="AC49" s="28">
        <v>204</v>
      </c>
      <c r="AD49" s="28">
        <v>0</v>
      </c>
      <c r="AE49" s="28"/>
      <c r="AF49" s="28"/>
      <c r="AG49" s="28"/>
      <c r="AH49" s="28"/>
      <c r="AI49" s="28"/>
      <c r="AJ49" s="28"/>
      <c r="AK49" s="28"/>
      <c r="AL49" s="28"/>
      <c r="AM49" s="28"/>
      <c r="AN49" s="28"/>
      <c r="AO49" s="28"/>
      <c r="AP49" s="32" t="s">
        <v>533</v>
      </c>
      <c r="AQ49" s="28">
        <v>17783523168</v>
      </c>
    </row>
    <row r="50" s="3" customFormat="1" ht="230" customHeight="1" spans="1:43">
      <c r="A50" s="31">
        <f t="shared" si="0"/>
        <v>44</v>
      </c>
      <c r="B50" s="32" t="s">
        <v>574</v>
      </c>
      <c r="C50" s="32" t="s">
        <v>105</v>
      </c>
      <c r="D50" s="32" t="s">
        <v>106</v>
      </c>
      <c r="E50" s="32" t="s">
        <v>239</v>
      </c>
      <c r="F50" s="33" t="s">
        <v>575</v>
      </c>
      <c r="G50" s="32" t="s">
        <v>82</v>
      </c>
      <c r="H50" s="32" t="s">
        <v>576</v>
      </c>
      <c r="I50" s="33" t="s">
        <v>577</v>
      </c>
      <c r="J50" s="33" t="s">
        <v>578</v>
      </c>
      <c r="K50" s="28" t="s">
        <v>579</v>
      </c>
      <c r="L50" s="32" t="s">
        <v>580</v>
      </c>
      <c r="M50" s="32" t="s">
        <v>286</v>
      </c>
      <c r="N50" s="32" t="s">
        <v>67</v>
      </c>
      <c r="O50" s="28" t="s">
        <v>581</v>
      </c>
      <c r="P50" s="32" t="s">
        <v>582</v>
      </c>
      <c r="Q50" s="32" t="s">
        <v>583</v>
      </c>
      <c r="R50" s="32" t="s">
        <v>584</v>
      </c>
      <c r="S50" s="32" t="s">
        <v>318</v>
      </c>
      <c r="T50" s="32" t="s">
        <v>120</v>
      </c>
      <c r="U50" s="32" t="s">
        <v>508</v>
      </c>
      <c r="V50" s="29" t="s">
        <v>75</v>
      </c>
      <c r="W50" s="32" t="s">
        <v>76</v>
      </c>
      <c r="X50" s="28">
        <v>2024.1</v>
      </c>
      <c r="Y50" s="28">
        <v>2024.12</v>
      </c>
      <c r="Z50" s="29">
        <f t="shared" si="3"/>
        <v>22</v>
      </c>
      <c r="AA50" s="28">
        <v>22</v>
      </c>
      <c r="AB50" s="28">
        <v>0</v>
      </c>
      <c r="AC50" s="28">
        <v>0</v>
      </c>
      <c r="AD50" s="28">
        <v>0</v>
      </c>
      <c r="AE50" s="28">
        <v>9389</v>
      </c>
      <c r="AF50" s="28">
        <v>1568</v>
      </c>
      <c r="AG50" s="32" t="s">
        <v>77</v>
      </c>
      <c r="AH50" s="32" t="s">
        <v>77</v>
      </c>
      <c r="AI50" s="32" t="s">
        <v>77</v>
      </c>
      <c r="AJ50" s="32" t="s">
        <v>76</v>
      </c>
      <c r="AK50" s="32" t="s">
        <v>77</v>
      </c>
      <c r="AL50" s="32" t="s">
        <v>77</v>
      </c>
      <c r="AM50" s="32" t="s">
        <v>532</v>
      </c>
      <c r="AN50" s="32" t="s">
        <v>77</v>
      </c>
      <c r="AO50" s="32" t="s">
        <v>532</v>
      </c>
      <c r="AP50" s="32" t="s">
        <v>585</v>
      </c>
      <c r="AQ50" s="28">
        <v>15215222882</v>
      </c>
    </row>
    <row r="51" s="3" customFormat="1" ht="230" customHeight="1" spans="1:43">
      <c r="A51" s="31">
        <f t="shared" si="0"/>
        <v>45</v>
      </c>
      <c r="B51" s="34" t="s">
        <v>586</v>
      </c>
      <c r="C51" s="34" t="s">
        <v>56</v>
      </c>
      <c r="D51" s="34" t="s">
        <v>57</v>
      </c>
      <c r="E51" s="34" t="s">
        <v>199</v>
      </c>
      <c r="F51" s="35" t="s">
        <v>587</v>
      </c>
      <c r="G51" s="34" t="s">
        <v>82</v>
      </c>
      <c r="H51" s="34" t="s">
        <v>588</v>
      </c>
      <c r="I51" s="35" t="s">
        <v>589</v>
      </c>
      <c r="J51" s="36" t="s">
        <v>590</v>
      </c>
      <c r="K51" s="34" t="s">
        <v>591</v>
      </c>
      <c r="L51" s="34" t="s">
        <v>592</v>
      </c>
      <c r="M51" s="34" t="s">
        <v>66</v>
      </c>
      <c r="N51" s="34" t="s">
        <v>67</v>
      </c>
      <c r="O51" s="34" t="s">
        <v>593</v>
      </c>
      <c r="P51" s="34" t="s">
        <v>594</v>
      </c>
      <c r="Q51" s="34" t="s">
        <v>595</v>
      </c>
      <c r="R51" s="34" t="s">
        <v>596</v>
      </c>
      <c r="S51" s="34" t="s">
        <v>597</v>
      </c>
      <c r="T51" s="32" t="s">
        <v>73</v>
      </c>
      <c r="U51" s="34" t="s">
        <v>598</v>
      </c>
      <c r="V51" s="29" t="s">
        <v>75</v>
      </c>
      <c r="W51" s="40" t="s">
        <v>76</v>
      </c>
      <c r="X51" s="31">
        <v>2024.2</v>
      </c>
      <c r="Y51" s="31">
        <v>2024.12</v>
      </c>
      <c r="Z51" s="29">
        <f t="shared" si="3"/>
        <v>50</v>
      </c>
      <c r="AA51" s="31">
        <v>50</v>
      </c>
      <c r="AB51" s="29">
        <v>0</v>
      </c>
      <c r="AC51" s="29">
        <v>0</v>
      </c>
      <c r="AD51" s="29">
        <v>0</v>
      </c>
      <c r="AE51" s="31" t="s">
        <v>599</v>
      </c>
      <c r="AF51" s="31">
        <v>84</v>
      </c>
      <c r="AG51" s="34" t="s">
        <v>77</v>
      </c>
      <c r="AH51" s="34" t="s">
        <v>77</v>
      </c>
      <c r="AI51" s="34" t="s">
        <v>77</v>
      </c>
      <c r="AJ51" s="34" t="s">
        <v>76</v>
      </c>
      <c r="AK51" s="34" t="s">
        <v>76</v>
      </c>
      <c r="AL51" s="34" t="s">
        <v>77</v>
      </c>
      <c r="AM51" s="34" t="s">
        <v>77</v>
      </c>
      <c r="AN51" s="34" t="s">
        <v>76</v>
      </c>
      <c r="AO51" s="34" t="s">
        <v>600</v>
      </c>
      <c r="AP51" s="34" t="s">
        <v>601</v>
      </c>
      <c r="AQ51" s="29">
        <v>18223668536</v>
      </c>
    </row>
    <row r="52" s="3" customFormat="1" ht="195" customHeight="1" spans="1:43">
      <c r="A52" s="31">
        <f t="shared" si="0"/>
        <v>46</v>
      </c>
      <c r="B52" s="34" t="s">
        <v>602</v>
      </c>
      <c r="C52" s="34" t="s">
        <v>91</v>
      </c>
      <c r="D52" s="34" t="s">
        <v>92</v>
      </c>
      <c r="E52" s="34" t="s">
        <v>412</v>
      </c>
      <c r="F52" s="35" t="s">
        <v>603</v>
      </c>
      <c r="G52" s="34" t="s">
        <v>82</v>
      </c>
      <c r="H52" s="34" t="s">
        <v>604</v>
      </c>
      <c r="I52" s="35" t="s">
        <v>605</v>
      </c>
      <c r="J52" s="36" t="s">
        <v>606</v>
      </c>
      <c r="K52" s="34" t="s">
        <v>607</v>
      </c>
      <c r="L52" s="34" t="s">
        <v>608</v>
      </c>
      <c r="M52" s="34" t="s">
        <v>66</v>
      </c>
      <c r="N52" s="34" t="s">
        <v>67</v>
      </c>
      <c r="O52" s="34" t="s">
        <v>609</v>
      </c>
      <c r="P52" s="34" t="s">
        <v>610</v>
      </c>
      <c r="Q52" s="34" t="s">
        <v>611</v>
      </c>
      <c r="R52" s="34" t="s">
        <v>612</v>
      </c>
      <c r="S52" s="34" t="s">
        <v>597</v>
      </c>
      <c r="T52" s="34" t="s">
        <v>522</v>
      </c>
      <c r="U52" s="34" t="s">
        <v>598</v>
      </c>
      <c r="V52" s="29" t="s">
        <v>75</v>
      </c>
      <c r="W52" s="34" t="s">
        <v>76</v>
      </c>
      <c r="X52" s="29">
        <v>2024.1</v>
      </c>
      <c r="Y52" s="29">
        <v>2024.12</v>
      </c>
      <c r="Z52" s="29">
        <f t="shared" si="3"/>
        <v>120</v>
      </c>
      <c r="AA52" s="29">
        <v>120</v>
      </c>
      <c r="AB52" s="29">
        <v>0</v>
      </c>
      <c r="AC52" s="29">
        <v>0</v>
      </c>
      <c r="AD52" s="29">
        <v>0</v>
      </c>
      <c r="AE52" s="29" t="s">
        <v>613</v>
      </c>
      <c r="AF52" s="29">
        <v>15</v>
      </c>
      <c r="AG52" s="34" t="s">
        <v>77</v>
      </c>
      <c r="AH52" s="34" t="s">
        <v>77</v>
      </c>
      <c r="AI52" s="34" t="s">
        <v>77</v>
      </c>
      <c r="AJ52" s="34" t="s">
        <v>76</v>
      </c>
      <c r="AK52" s="34" t="s">
        <v>76</v>
      </c>
      <c r="AL52" s="34" t="s">
        <v>77</v>
      </c>
      <c r="AM52" s="34" t="s">
        <v>77</v>
      </c>
      <c r="AN52" s="34" t="s">
        <v>77</v>
      </c>
      <c r="AO52" s="34" t="s">
        <v>77</v>
      </c>
      <c r="AP52" s="34" t="s">
        <v>601</v>
      </c>
      <c r="AQ52" s="29">
        <v>18223668536</v>
      </c>
    </row>
    <row r="53" s="3" customFormat="1" ht="190" customHeight="1" spans="1:43">
      <c r="A53" s="31">
        <f t="shared" si="0"/>
        <v>47</v>
      </c>
      <c r="B53" s="34" t="s">
        <v>614</v>
      </c>
      <c r="C53" s="34" t="s">
        <v>91</v>
      </c>
      <c r="D53" s="32" t="s">
        <v>92</v>
      </c>
      <c r="E53" s="34" t="s">
        <v>367</v>
      </c>
      <c r="F53" s="35" t="s">
        <v>615</v>
      </c>
      <c r="G53" s="34" t="s">
        <v>463</v>
      </c>
      <c r="H53" s="34" t="s">
        <v>616</v>
      </c>
      <c r="I53" s="35" t="s">
        <v>617</v>
      </c>
      <c r="J53" s="36" t="s">
        <v>618</v>
      </c>
      <c r="K53" s="34" t="s">
        <v>619</v>
      </c>
      <c r="L53" s="34" t="s">
        <v>620</v>
      </c>
      <c r="M53" s="34" t="s">
        <v>66</v>
      </c>
      <c r="N53" s="34" t="s">
        <v>67</v>
      </c>
      <c r="O53" s="34" t="s">
        <v>621</v>
      </c>
      <c r="P53" s="34" t="s">
        <v>622</v>
      </c>
      <c r="Q53" s="29" t="s">
        <v>623</v>
      </c>
      <c r="R53" s="34" t="s">
        <v>612</v>
      </c>
      <c r="S53" s="34" t="s">
        <v>597</v>
      </c>
      <c r="T53" s="32" t="s">
        <v>274</v>
      </c>
      <c r="U53" s="34" t="s">
        <v>598</v>
      </c>
      <c r="V53" s="29" t="s">
        <v>75</v>
      </c>
      <c r="W53" s="34" t="s">
        <v>76</v>
      </c>
      <c r="X53" s="29">
        <v>2024.3</v>
      </c>
      <c r="Y53" s="29">
        <v>2024.6</v>
      </c>
      <c r="Z53" s="29">
        <f t="shared" si="3"/>
        <v>60</v>
      </c>
      <c r="AA53" s="29">
        <v>60</v>
      </c>
      <c r="AB53" s="29">
        <v>0</v>
      </c>
      <c r="AC53" s="29">
        <v>0</v>
      </c>
      <c r="AD53" s="29">
        <v>0</v>
      </c>
      <c r="AE53" s="29" t="s">
        <v>613</v>
      </c>
      <c r="AF53" s="29">
        <v>12</v>
      </c>
      <c r="AG53" s="34" t="s">
        <v>77</v>
      </c>
      <c r="AH53" s="34" t="s">
        <v>77</v>
      </c>
      <c r="AI53" s="34" t="s">
        <v>77</v>
      </c>
      <c r="AJ53" s="34" t="s">
        <v>76</v>
      </c>
      <c r="AK53" s="34" t="s">
        <v>77</v>
      </c>
      <c r="AL53" s="34" t="s">
        <v>77</v>
      </c>
      <c r="AM53" s="34" t="s">
        <v>77</v>
      </c>
      <c r="AN53" s="34" t="s">
        <v>77</v>
      </c>
      <c r="AO53" s="34" t="s">
        <v>77</v>
      </c>
      <c r="AP53" s="34" t="s">
        <v>624</v>
      </c>
      <c r="AQ53" s="29">
        <v>18223671388</v>
      </c>
    </row>
    <row r="54" s="3" customFormat="1" ht="230" customHeight="1" spans="1:43">
      <c r="A54" s="31">
        <f t="shared" si="0"/>
        <v>48</v>
      </c>
      <c r="B54" s="34" t="s">
        <v>625</v>
      </c>
      <c r="C54" s="34" t="s">
        <v>56</v>
      </c>
      <c r="D54" s="34" t="s">
        <v>57</v>
      </c>
      <c r="E54" s="34" t="s">
        <v>58</v>
      </c>
      <c r="F54" s="35" t="s">
        <v>626</v>
      </c>
      <c r="G54" s="34" t="s">
        <v>82</v>
      </c>
      <c r="H54" s="34" t="s">
        <v>604</v>
      </c>
      <c r="I54" s="35" t="s">
        <v>627</v>
      </c>
      <c r="J54" s="36" t="s">
        <v>628</v>
      </c>
      <c r="K54" s="34" t="s">
        <v>629</v>
      </c>
      <c r="L54" s="29" t="s">
        <v>630</v>
      </c>
      <c r="M54" s="34" t="s">
        <v>66</v>
      </c>
      <c r="N54" s="34" t="s">
        <v>67</v>
      </c>
      <c r="O54" s="34" t="s">
        <v>631</v>
      </c>
      <c r="P54" s="34" t="s">
        <v>632</v>
      </c>
      <c r="Q54" s="34" t="s">
        <v>633</v>
      </c>
      <c r="R54" s="34" t="s">
        <v>118</v>
      </c>
      <c r="S54" s="34" t="s">
        <v>597</v>
      </c>
      <c r="T54" s="32" t="s">
        <v>73</v>
      </c>
      <c r="U54" s="34" t="s">
        <v>598</v>
      </c>
      <c r="V54" s="29" t="s">
        <v>75</v>
      </c>
      <c r="W54" s="34" t="s">
        <v>76</v>
      </c>
      <c r="X54" s="29">
        <v>2024.1</v>
      </c>
      <c r="Y54" s="29">
        <v>2024.12</v>
      </c>
      <c r="Z54" s="29">
        <f t="shared" si="3"/>
        <v>50</v>
      </c>
      <c r="AA54" s="29">
        <v>50</v>
      </c>
      <c r="AB54" s="29">
        <v>0</v>
      </c>
      <c r="AC54" s="29">
        <v>0</v>
      </c>
      <c r="AD54" s="29">
        <v>0</v>
      </c>
      <c r="AE54" s="29" t="s">
        <v>319</v>
      </c>
      <c r="AF54" s="29">
        <v>21</v>
      </c>
      <c r="AG54" s="34" t="s">
        <v>77</v>
      </c>
      <c r="AH54" s="34" t="s">
        <v>77</v>
      </c>
      <c r="AI54" s="34" t="s">
        <v>77</v>
      </c>
      <c r="AJ54" s="34" t="s">
        <v>76</v>
      </c>
      <c r="AK54" s="34" t="s">
        <v>77</v>
      </c>
      <c r="AL54" s="34" t="s">
        <v>77</v>
      </c>
      <c r="AM54" s="34" t="s">
        <v>77</v>
      </c>
      <c r="AN54" s="34" t="s">
        <v>77</v>
      </c>
      <c r="AO54" s="34" t="s">
        <v>77</v>
      </c>
      <c r="AP54" s="34" t="s">
        <v>634</v>
      </c>
      <c r="AQ54" s="29">
        <v>15084347691</v>
      </c>
    </row>
    <row r="55" s="3" customFormat="1" ht="230" customHeight="1" spans="1:43">
      <c r="A55" s="31">
        <f t="shared" si="0"/>
        <v>49</v>
      </c>
      <c r="B55" s="34" t="s">
        <v>635</v>
      </c>
      <c r="C55" s="34" t="s">
        <v>91</v>
      </c>
      <c r="D55" s="34" t="s">
        <v>92</v>
      </c>
      <c r="E55" s="34" t="s">
        <v>412</v>
      </c>
      <c r="F55" s="35" t="s">
        <v>636</v>
      </c>
      <c r="G55" s="34" t="s">
        <v>82</v>
      </c>
      <c r="H55" s="34" t="s">
        <v>637</v>
      </c>
      <c r="I55" s="35" t="s">
        <v>638</v>
      </c>
      <c r="J55" s="36" t="s">
        <v>639</v>
      </c>
      <c r="K55" s="34" t="s">
        <v>640</v>
      </c>
      <c r="L55" s="34" t="s">
        <v>641</v>
      </c>
      <c r="M55" s="34" t="s">
        <v>66</v>
      </c>
      <c r="N55" s="34" t="s">
        <v>67</v>
      </c>
      <c r="O55" s="29" t="s">
        <v>642</v>
      </c>
      <c r="P55" s="34" t="s">
        <v>643</v>
      </c>
      <c r="Q55" s="34" t="s">
        <v>644</v>
      </c>
      <c r="R55" s="34" t="s">
        <v>612</v>
      </c>
      <c r="S55" s="34" t="s">
        <v>597</v>
      </c>
      <c r="T55" s="32" t="s">
        <v>274</v>
      </c>
      <c r="U55" s="34" t="s">
        <v>598</v>
      </c>
      <c r="V55" s="29" t="s">
        <v>75</v>
      </c>
      <c r="W55" s="34" t="s">
        <v>76</v>
      </c>
      <c r="X55" s="29">
        <v>2024.1</v>
      </c>
      <c r="Y55" s="29">
        <v>2024.12</v>
      </c>
      <c r="Z55" s="29">
        <f t="shared" si="3"/>
        <v>80</v>
      </c>
      <c r="AA55" s="29">
        <v>80</v>
      </c>
      <c r="AB55" s="29">
        <v>0</v>
      </c>
      <c r="AC55" s="29">
        <v>0</v>
      </c>
      <c r="AD55" s="29">
        <v>0</v>
      </c>
      <c r="AE55" s="29" t="s">
        <v>613</v>
      </c>
      <c r="AF55" s="29">
        <v>35</v>
      </c>
      <c r="AG55" s="34" t="s">
        <v>77</v>
      </c>
      <c r="AH55" s="34" t="s">
        <v>77</v>
      </c>
      <c r="AI55" s="34" t="s">
        <v>77</v>
      </c>
      <c r="AJ55" s="34" t="s">
        <v>76</v>
      </c>
      <c r="AK55" s="34" t="s">
        <v>77</v>
      </c>
      <c r="AL55" s="34" t="s">
        <v>77</v>
      </c>
      <c r="AM55" s="34" t="s">
        <v>77</v>
      </c>
      <c r="AN55" s="34" t="s">
        <v>77</v>
      </c>
      <c r="AO55" s="34" t="s">
        <v>77</v>
      </c>
      <c r="AP55" s="34" t="s">
        <v>624</v>
      </c>
      <c r="AQ55" s="29">
        <v>18223671388</v>
      </c>
    </row>
    <row r="56" s="3" customFormat="1" ht="189" customHeight="1" spans="1:43">
      <c r="A56" s="31">
        <f t="shared" si="0"/>
        <v>50</v>
      </c>
      <c r="B56" s="34" t="s">
        <v>645</v>
      </c>
      <c r="C56" s="34" t="s">
        <v>91</v>
      </c>
      <c r="D56" s="34" t="s">
        <v>92</v>
      </c>
      <c r="E56" s="34" t="s">
        <v>135</v>
      </c>
      <c r="F56" s="35" t="s">
        <v>646</v>
      </c>
      <c r="G56" s="34" t="s">
        <v>82</v>
      </c>
      <c r="H56" s="34" t="s">
        <v>637</v>
      </c>
      <c r="I56" s="35" t="s">
        <v>647</v>
      </c>
      <c r="J56" s="36" t="s">
        <v>648</v>
      </c>
      <c r="K56" s="34" t="s">
        <v>649</v>
      </c>
      <c r="L56" s="34" t="s">
        <v>650</v>
      </c>
      <c r="M56" s="34" t="s">
        <v>66</v>
      </c>
      <c r="N56" s="34" t="s">
        <v>67</v>
      </c>
      <c r="O56" s="34" t="s">
        <v>651</v>
      </c>
      <c r="P56" s="34" t="s">
        <v>652</v>
      </c>
      <c r="Q56" s="34" t="s">
        <v>653</v>
      </c>
      <c r="R56" s="34" t="s">
        <v>612</v>
      </c>
      <c r="S56" s="34" t="s">
        <v>597</v>
      </c>
      <c r="T56" s="32" t="s">
        <v>73</v>
      </c>
      <c r="U56" s="34" t="s">
        <v>598</v>
      </c>
      <c r="V56" s="29" t="s">
        <v>75</v>
      </c>
      <c r="W56" s="34" t="s">
        <v>76</v>
      </c>
      <c r="X56" s="29">
        <v>2024.1</v>
      </c>
      <c r="Y56" s="29">
        <v>2024.12</v>
      </c>
      <c r="Z56" s="29">
        <f t="shared" si="3"/>
        <v>150</v>
      </c>
      <c r="AA56" s="29">
        <v>150</v>
      </c>
      <c r="AB56" s="29">
        <v>0</v>
      </c>
      <c r="AC56" s="29">
        <v>0</v>
      </c>
      <c r="AD56" s="29">
        <v>0</v>
      </c>
      <c r="AE56" s="29" t="s">
        <v>319</v>
      </c>
      <c r="AF56" s="29">
        <v>39</v>
      </c>
      <c r="AG56" s="34" t="s">
        <v>77</v>
      </c>
      <c r="AH56" s="34" t="s">
        <v>77</v>
      </c>
      <c r="AI56" s="34" t="s">
        <v>77</v>
      </c>
      <c r="AJ56" s="34" t="s">
        <v>76</v>
      </c>
      <c r="AK56" s="34" t="s">
        <v>77</v>
      </c>
      <c r="AL56" s="34" t="s">
        <v>77</v>
      </c>
      <c r="AM56" s="34" t="s">
        <v>77</v>
      </c>
      <c r="AN56" s="34" t="s">
        <v>77</v>
      </c>
      <c r="AO56" s="34" t="s">
        <v>77</v>
      </c>
      <c r="AP56" s="34" t="s">
        <v>624</v>
      </c>
      <c r="AQ56" s="29">
        <v>18223671388</v>
      </c>
    </row>
    <row r="57" s="3" customFormat="1" ht="230" customHeight="1" spans="1:43">
      <c r="A57" s="31">
        <f t="shared" si="0"/>
        <v>51</v>
      </c>
      <c r="B57" s="34" t="s">
        <v>654</v>
      </c>
      <c r="C57" s="34" t="s">
        <v>56</v>
      </c>
      <c r="D57" s="34" t="s">
        <v>57</v>
      </c>
      <c r="E57" s="34" t="s">
        <v>58</v>
      </c>
      <c r="F57" s="35" t="s">
        <v>655</v>
      </c>
      <c r="G57" s="34" t="s">
        <v>82</v>
      </c>
      <c r="H57" s="29" t="s">
        <v>656</v>
      </c>
      <c r="I57" s="35" t="s">
        <v>657</v>
      </c>
      <c r="J57" s="36" t="s">
        <v>658</v>
      </c>
      <c r="K57" s="34" t="s">
        <v>659</v>
      </c>
      <c r="L57" s="29" t="s">
        <v>660</v>
      </c>
      <c r="M57" s="34" t="s">
        <v>66</v>
      </c>
      <c r="N57" s="34" t="s">
        <v>67</v>
      </c>
      <c r="O57" s="34" t="s">
        <v>661</v>
      </c>
      <c r="P57" s="34" t="s">
        <v>662</v>
      </c>
      <c r="Q57" s="34" t="s">
        <v>663</v>
      </c>
      <c r="R57" s="34" t="s">
        <v>118</v>
      </c>
      <c r="S57" s="34" t="s">
        <v>597</v>
      </c>
      <c r="T57" s="32" t="s">
        <v>73</v>
      </c>
      <c r="U57" s="34" t="s">
        <v>598</v>
      </c>
      <c r="V57" s="29" t="s">
        <v>75</v>
      </c>
      <c r="W57" s="34" t="s">
        <v>76</v>
      </c>
      <c r="X57" s="29">
        <v>2024.1</v>
      </c>
      <c r="Y57" s="29">
        <v>2024.12</v>
      </c>
      <c r="Z57" s="29">
        <f t="shared" si="3"/>
        <v>39</v>
      </c>
      <c r="AA57" s="29">
        <v>39</v>
      </c>
      <c r="AB57" s="29">
        <v>0</v>
      </c>
      <c r="AC57" s="29">
        <v>0</v>
      </c>
      <c r="AD57" s="29">
        <v>0</v>
      </c>
      <c r="AE57" s="29" t="s">
        <v>305</v>
      </c>
      <c r="AF57" s="29">
        <v>56</v>
      </c>
      <c r="AG57" s="34" t="s">
        <v>77</v>
      </c>
      <c r="AH57" s="34" t="s">
        <v>77</v>
      </c>
      <c r="AI57" s="34" t="s">
        <v>77</v>
      </c>
      <c r="AJ57" s="34" t="s">
        <v>76</v>
      </c>
      <c r="AK57" s="34" t="s">
        <v>77</v>
      </c>
      <c r="AL57" s="34" t="s">
        <v>77</v>
      </c>
      <c r="AM57" s="34" t="s">
        <v>77</v>
      </c>
      <c r="AN57" s="34" t="s">
        <v>77</v>
      </c>
      <c r="AO57" s="34" t="s">
        <v>77</v>
      </c>
      <c r="AP57" s="34" t="s">
        <v>634</v>
      </c>
      <c r="AQ57" s="29">
        <v>15084347691</v>
      </c>
    </row>
    <row r="58" s="3" customFormat="1" ht="187" customHeight="1" spans="1:43">
      <c r="A58" s="31">
        <f t="shared" si="0"/>
        <v>52</v>
      </c>
      <c r="B58" s="34" t="s">
        <v>664</v>
      </c>
      <c r="C58" s="34" t="s">
        <v>91</v>
      </c>
      <c r="D58" s="34" t="s">
        <v>92</v>
      </c>
      <c r="E58" s="34" t="s">
        <v>135</v>
      </c>
      <c r="F58" s="35" t="s">
        <v>665</v>
      </c>
      <c r="G58" s="34" t="s">
        <v>82</v>
      </c>
      <c r="H58" s="34" t="s">
        <v>666</v>
      </c>
      <c r="I58" s="35" t="s">
        <v>667</v>
      </c>
      <c r="J58" s="36" t="s">
        <v>668</v>
      </c>
      <c r="K58" s="34" t="s">
        <v>669</v>
      </c>
      <c r="L58" s="34" t="s">
        <v>670</v>
      </c>
      <c r="M58" s="34" t="s">
        <v>66</v>
      </c>
      <c r="N58" s="34" t="s">
        <v>67</v>
      </c>
      <c r="O58" s="34" t="s">
        <v>671</v>
      </c>
      <c r="P58" s="34" t="s">
        <v>672</v>
      </c>
      <c r="Q58" s="34" t="s">
        <v>673</v>
      </c>
      <c r="R58" s="34" t="s">
        <v>612</v>
      </c>
      <c r="S58" s="34" t="s">
        <v>597</v>
      </c>
      <c r="T58" s="34" t="s">
        <v>674</v>
      </c>
      <c r="U58" s="34" t="s">
        <v>598</v>
      </c>
      <c r="V58" s="29" t="s">
        <v>75</v>
      </c>
      <c r="W58" s="34" t="s">
        <v>76</v>
      </c>
      <c r="X58" s="29">
        <v>2024.1</v>
      </c>
      <c r="Y58" s="29">
        <v>2024.12</v>
      </c>
      <c r="Z58" s="29">
        <f t="shared" si="3"/>
        <v>260</v>
      </c>
      <c r="AA58" s="29">
        <v>260</v>
      </c>
      <c r="AB58" s="29">
        <v>0</v>
      </c>
      <c r="AC58" s="29">
        <v>0</v>
      </c>
      <c r="AD58" s="29">
        <v>0</v>
      </c>
      <c r="AE58" s="29" t="s">
        <v>319</v>
      </c>
      <c r="AF58" s="29">
        <v>11</v>
      </c>
      <c r="AG58" s="34" t="s">
        <v>77</v>
      </c>
      <c r="AH58" s="34" t="s">
        <v>77</v>
      </c>
      <c r="AI58" s="34" t="s">
        <v>77</v>
      </c>
      <c r="AJ58" s="34" t="s">
        <v>76</v>
      </c>
      <c r="AK58" s="34" t="s">
        <v>77</v>
      </c>
      <c r="AL58" s="34" t="s">
        <v>77</v>
      </c>
      <c r="AM58" s="34" t="s">
        <v>77</v>
      </c>
      <c r="AN58" s="34" t="s">
        <v>77</v>
      </c>
      <c r="AO58" s="34" t="s">
        <v>77</v>
      </c>
      <c r="AP58" s="34" t="s">
        <v>675</v>
      </c>
      <c r="AQ58" s="29">
        <v>13896391212</v>
      </c>
    </row>
    <row r="59" s="3" customFormat="1" ht="201" customHeight="1" spans="1:43">
      <c r="A59" s="31">
        <f t="shared" si="0"/>
        <v>53</v>
      </c>
      <c r="B59" s="32" t="s">
        <v>676</v>
      </c>
      <c r="C59" s="34" t="s">
        <v>91</v>
      </c>
      <c r="D59" s="32" t="s">
        <v>92</v>
      </c>
      <c r="E59" s="32" t="s">
        <v>367</v>
      </c>
      <c r="F59" s="33" t="s">
        <v>677</v>
      </c>
      <c r="G59" s="34" t="s">
        <v>463</v>
      </c>
      <c r="H59" s="34" t="s">
        <v>678</v>
      </c>
      <c r="I59" s="35" t="s">
        <v>679</v>
      </c>
      <c r="J59" s="36" t="s">
        <v>680</v>
      </c>
      <c r="K59" s="32" t="s">
        <v>677</v>
      </c>
      <c r="L59" s="29" t="s">
        <v>681</v>
      </c>
      <c r="M59" s="34" t="s">
        <v>66</v>
      </c>
      <c r="N59" s="34" t="s">
        <v>67</v>
      </c>
      <c r="O59" s="34" t="s">
        <v>682</v>
      </c>
      <c r="P59" s="34" t="s">
        <v>683</v>
      </c>
      <c r="Q59" s="29" t="s">
        <v>684</v>
      </c>
      <c r="R59" s="34" t="s">
        <v>612</v>
      </c>
      <c r="S59" s="34" t="s">
        <v>597</v>
      </c>
      <c r="T59" s="32" t="s">
        <v>376</v>
      </c>
      <c r="U59" s="34" t="s">
        <v>598</v>
      </c>
      <c r="V59" s="29" t="s">
        <v>75</v>
      </c>
      <c r="W59" s="34" t="s">
        <v>76</v>
      </c>
      <c r="X59" s="29">
        <v>2024.1</v>
      </c>
      <c r="Y59" s="29">
        <v>2024.12</v>
      </c>
      <c r="Z59" s="29">
        <f t="shared" si="3"/>
        <v>305.8</v>
      </c>
      <c r="AA59" s="29">
        <v>305.8</v>
      </c>
      <c r="AB59" s="29">
        <v>0</v>
      </c>
      <c r="AC59" s="29">
        <v>0</v>
      </c>
      <c r="AD59" s="29">
        <v>0</v>
      </c>
      <c r="AE59" s="29">
        <v>225</v>
      </c>
      <c r="AF59" s="29">
        <v>13</v>
      </c>
      <c r="AG59" s="34" t="s">
        <v>77</v>
      </c>
      <c r="AH59" s="34" t="s">
        <v>77</v>
      </c>
      <c r="AI59" s="34" t="s">
        <v>77</v>
      </c>
      <c r="AJ59" s="34" t="s">
        <v>76</v>
      </c>
      <c r="AK59" s="34" t="s">
        <v>77</v>
      </c>
      <c r="AL59" s="34" t="s">
        <v>77</v>
      </c>
      <c r="AM59" s="34" t="s">
        <v>77</v>
      </c>
      <c r="AN59" s="34" t="s">
        <v>77</v>
      </c>
      <c r="AO59" s="34" t="s">
        <v>77</v>
      </c>
      <c r="AP59" s="34" t="s">
        <v>624</v>
      </c>
      <c r="AQ59" s="29">
        <v>18223671388</v>
      </c>
    </row>
    <row r="60" s="3" customFormat="1" ht="185" customHeight="1" spans="1:43">
      <c r="A60" s="31">
        <f t="shared" si="0"/>
        <v>54</v>
      </c>
      <c r="B60" s="32" t="s">
        <v>685</v>
      </c>
      <c r="C60" s="34" t="s">
        <v>56</v>
      </c>
      <c r="D60" s="34" t="s">
        <v>482</v>
      </c>
      <c r="E60" s="32" t="s">
        <v>686</v>
      </c>
      <c r="F60" s="33" t="s">
        <v>687</v>
      </c>
      <c r="G60" s="34" t="s">
        <v>82</v>
      </c>
      <c r="H60" s="34" t="s">
        <v>604</v>
      </c>
      <c r="I60" s="35" t="s">
        <v>688</v>
      </c>
      <c r="J60" s="36" t="s">
        <v>689</v>
      </c>
      <c r="K60" s="32" t="s">
        <v>690</v>
      </c>
      <c r="L60" s="34" t="s">
        <v>691</v>
      </c>
      <c r="M60" s="34" t="s">
        <v>66</v>
      </c>
      <c r="N60" s="34" t="s">
        <v>67</v>
      </c>
      <c r="O60" s="34" t="s">
        <v>692</v>
      </c>
      <c r="P60" s="34" t="s">
        <v>693</v>
      </c>
      <c r="Q60" s="34" t="s">
        <v>694</v>
      </c>
      <c r="R60" s="34" t="s">
        <v>118</v>
      </c>
      <c r="S60" s="34" t="s">
        <v>597</v>
      </c>
      <c r="T60" s="32" t="s">
        <v>73</v>
      </c>
      <c r="U60" s="34" t="s">
        <v>598</v>
      </c>
      <c r="V60" s="29" t="s">
        <v>75</v>
      </c>
      <c r="W60" s="34" t="s">
        <v>76</v>
      </c>
      <c r="X60" s="29">
        <v>2024.1</v>
      </c>
      <c r="Y60" s="29">
        <v>2024.12</v>
      </c>
      <c r="Z60" s="29">
        <f t="shared" si="3"/>
        <v>80</v>
      </c>
      <c r="AA60" s="29">
        <v>80</v>
      </c>
      <c r="AB60" s="29">
        <v>0</v>
      </c>
      <c r="AC60" s="29">
        <v>0</v>
      </c>
      <c r="AD60" s="29">
        <v>0</v>
      </c>
      <c r="AE60" s="29" t="s">
        <v>613</v>
      </c>
      <c r="AF60" s="29">
        <v>18</v>
      </c>
      <c r="AG60" s="34" t="s">
        <v>77</v>
      </c>
      <c r="AH60" s="34" t="s">
        <v>77</v>
      </c>
      <c r="AI60" s="34" t="s">
        <v>77</v>
      </c>
      <c r="AJ60" s="34" t="s">
        <v>76</v>
      </c>
      <c r="AK60" s="34" t="s">
        <v>76</v>
      </c>
      <c r="AL60" s="34" t="s">
        <v>77</v>
      </c>
      <c r="AM60" s="34" t="s">
        <v>77</v>
      </c>
      <c r="AN60" s="34" t="s">
        <v>77</v>
      </c>
      <c r="AO60" s="34" t="s">
        <v>77</v>
      </c>
      <c r="AP60" s="34" t="s">
        <v>601</v>
      </c>
      <c r="AQ60" s="29">
        <v>18223668536</v>
      </c>
    </row>
    <row r="61" s="3" customFormat="1" ht="230" customHeight="1" spans="1:43">
      <c r="A61" s="31">
        <f t="shared" si="0"/>
        <v>55</v>
      </c>
      <c r="B61" s="34" t="s">
        <v>695</v>
      </c>
      <c r="C61" s="34" t="s">
        <v>105</v>
      </c>
      <c r="D61" s="34" t="s">
        <v>106</v>
      </c>
      <c r="E61" s="34" t="s">
        <v>239</v>
      </c>
      <c r="F61" s="35" t="s">
        <v>696</v>
      </c>
      <c r="G61" s="34" t="s">
        <v>82</v>
      </c>
      <c r="H61" s="34" t="s">
        <v>697</v>
      </c>
      <c r="I61" s="35" t="s">
        <v>698</v>
      </c>
      <c r="J61" s="36" t="s">
        <v>699</v>
      </c>
      <c r="K61" s="34" t="s">
        <v>700</v>
      </c>
      <c r="L61" s="34" t="s">
        <v>244</v>
      </c>
      <c r="M61" s="34" t="s">
        <v>286</v>
      </c>
      <c r="N61" s="34" t="s">
        <v>67</v>
      </c>
      <c r="O61" s="34" t="s">
        <v>701</v>
      </c>
      <c r="P61" s="34" t="s">
        <v>702</v>
      </c>
      <c r="Q61" s="34" t="s">
        <v>703</v>
      </c>
      <c r="R61" s="32" t="s">
        <v>118</v>
      </c>
      <c r="S61" s="34" t="s">
        <v>597</v>
      </c>
      <c r="T61" s="32" t="s">
        <v>120</v>
      </c>
      <c r="U61" s="34" t="s">
        <v>598</v>
      </c>
      <c r="V61" s="29" t="s">
        <v>75</v>
      </c>
      <c r="W61" s="34" t="s">
        <v>76</v>
      </c>
      <c r="X61" s="29">
        <v>2024.1</v>
      </c>
      <c r="Y61" s="29">
        <v>2024.12</v>
      </c>
      <c r="Z61" s="29">
        <f t="shared" si="3"/>
        <v>14</v>
      </c>
      <c r="AA61" s="29">
        <v>14</v>
      </c>
      <c r="AB61" s="29">
        <v>0</v>
      </c>
      <c r="AC61" s="29">
        <v>0</v>
      </c>
      <c r="AD61" s="29">
        <v>0</v>
      </c>
      <c r="AE61" s="29">
        <v>8124</v>
      </c>
      <c r="AF61" s="29">
        <v>958</v>
      </c>
      <c r="AG61" s="34" t="s">
        <v>77</v>
      </c>
      <c r="AH61" s="34" t="s">
        <v>77</v>
      </c>
      <c r="AI61" s="34" t="s">
        <v>77</v>
      </c>
      <c r="AJ61" s="34" t="s">
        <v>76</v>
      </c>
      <c r="AK61" s="34" t="s">
        <v>77</v>
      </c>
      <c r="AL61" s="34" t="s">
        <v>77</v>
      </c>
      <c r="AM61" s="34" t="s">
        <v>77</v>
      </c>
      <c r="AN61" s="34" t="s">
        <v>77</v>
      </c>
      <c r="AO61" s="34" t="s">
        <v>77</v>
      </c>
      <c r="AP61" s="34" t="s">
        <v>704</v>
      </c>
      <c r="AQ61" s="29">
        <v>18002351761</v>
      </c>
    </row>
    <row r="62" s="3" customFormat="1" ht="230" customHeight="1" spans="1:43">
      <c r="A62" s="31">
        <f t="shared" si="0"/>
        <v>56</v>
      </c>
      <c r="B62" s="34" t="s">
        <v>705</v>
      </c>
      <c r="C62" s="34" t="s">
        <v>56</v>
      </c>
      <c r="D62" s="34" t="s">
        <v>57</v>
      </c>
      <c r="E62" s="34" t="s">
        <v>58</v>
      </c>
      <c r="F62" s="35" t="s">
        <v>706</v>
      </c>
      <c r="G62" s="34" t="s">
        <v>82</v>
      </c>
      <c r="H62" s="34" t="s">
        <v>707</v>
      </c>
      <c r="I62" s="35" t="s">
        <v>708</v>
      </c>
      <c r="J62" s="36" t="s">
        <v>709</v>
      </c>
      <c r="K62" s="34" t="s">
        <v>710</v>
      </c>
      <c r="L62" s="34" t="s">
        <v>711</v>
      </c>
      <c r="M62" s="34" t="s">
        <v>66</v>
      </c>
      <c r="N62" s="34" t="s">
        <v>67</v>
      </c>
      <c r="O62" s="34" t="s">
        <v>712</v>
      </c>
      <c r="P62" s="34" t="s">
        <v>713</v>
      </c>
      <c r="Q62" s="34" t="s">
        <v>714</v>
      </c>
      <c r="R62" s="34" t="s">
        <v>596</v>
      </c>
      <c r="S62" s="34" t="s">
        <v>597</v>
      </c>
      <c r="T62" s="32" t="s">
        <v>73</v>
      </c>
      <c r="U62" s="34" t="s">
        <v>598</v>
      </c>
      <c r="V62" s="29" t="s">
        <v>75</v>
      </c>
      <c r="W62" s="34" t="s">
        <v>76</v>
      </c>
      <c r="X62" s="29">
        <v>2024.1</v>
      </c>
      <c r="Y62" s="29">
        <v>2024.12</v>
      </c>
      <c r="Z62" s="29">
        <f t="shared" si="3"/>
        <v>85</v>
      </c>
      <c r="AA62" s="29">
        <v>85</v>
      </c>
      <c r="AB62" s="29"/>
      <c r="AC62" s="29">
        <v>0</v>
      </c>
      <c r="AD62" s="29">
        <v>0</v>
      </c>
      <c r="AE62" s="29">
        <v>436</v>
      </c>
      <c r="AF62" s="29">
        <v>36</v>
      </c>
      <c r="AG62" s="34" t="s">
        <v>77</v>
      </c>
      <c r="AH62" s="34" t="s">
        <v>77</v>
      </c>
      <c r="AI62" s="34" t="s">
        <v>77</v>
      </c>
      <c r="AJ62" s="34" t="s">
        <v>76</v>
      </c>
      <c r="AK62" s="34" t="s">
        <v>76</v>
      </c>
      <c r="AL62" s="34" t="s">
        <v>77</v>
      </c>
      <c r="AM62" s="34" t="s">
        <v>77</v>
      </c>
      <c r="AN62" s="34" t="s">
        <v>77</v>
      </c>
      <c r="AO62" s="34" t="s">
        <v>77</v>
      </c>
      <c r="AP62" s="34" t="s">
        <v>715</v>
      </c>
      <c r="AQ62" s="29">
        <v>15826040188</v>
      </c>
    </row>
    <row r="63" s="3" customFormat="1" ht="280" customHeight="1" spans="1:43">
      <c r="A63" s="31">
        <f t="shared" si="0"/>
        <v>57</v>
      </c>
      <c r="B63" s="34" t="s">
        <v>716</v>
      </c>
      <c r="C63" s="34" t="s">
        <v>56</v>
      </c>
      <c r="D63" s="34" t="s">
        <v>717</v>
      </c>
      <c r="E63" s="34" t="s">
        <v>718</v>
      </c>
      <c r="F63" s="36" t="s">
        <v>719</v>
      </c>
      <c r="G63" s="34" t="s">
        <v>82</v>
      </c>
      <c r="H63" s="34" t="s">
        <v>720</v>
      </c>
      <c r="I63" s="35" t="s">
        <v>721</v>
      </c>
      <c r="J63" s="36" t="s">
        <v>722</v>
      </c>
      <c r="K63" s="29" t="s">
        <v>723</v>
      </c>
      <c r="L63" s="34" t="s">
        <v>724</v>
      </c>
      <c r="M63" s="34" t="s">
        <v>66</v>
      </c>
      <c r="N63" s="34" t="s">
        <v>67</v>
      </c>
      <c r="O63" s="34" t="s">
        <v>725</v>
      </c>
      <c r="P63" s="34" t="s">
        <v>713</v>
      </c>
      <c r="Q63" s="29" t="s">
        <v>726</v>
      </c>
      <c r="R63" s="34" t="s">
        <v>596</v>
      </c>
      <c r="S63" s="34" t="s">
        <v>597</v>
      </c>
      <c r="T63" s="32" t="s">
        <v>73</v>
      </c>
      <c r="U63" s="34" t="s">
        <v>598</v>
      </c>
      <c r="V63" s="29" t="s">
        <v>75</v>
      </c>
      <c r="W63" s="34" t="s">
        <v>76</v>
      </c>
      <c r="X63" s="29">
        <v>2024.1</v>
      </c>
      <c r="Y63" s="29">
        <v>2024.6</v>
      </c>
      <c r="Z63" s="29">
        <f t="shared" si="3"/>
        <v>100</v>
      </c>
      <c r="AA63" s="29">
        <v>100</v>
      </c>
      <c r="AB63" s="29"/>
      <c r="AC63" s="29">
        <v>0</v>
      </c>
      <c r="AD63" s="29">
        <v>0</v>
      </c>
      <c r="AE63" s="29">
        <v>1682</v>
      </c>
      <c r="AF63" s="29">
        <v>82</v>
      </c>
      <c r="AG63" s="34" t="s">
        <v>77</v>
      </c>
      <c r="AH63" s="34" t="s">
        <v>77</v>
      </c>
      <c r="AI63" s="34" t="s">
        <v>77</v>
      </c>
      <c r="AJ63" s="34" t="s">
        <v>76</v>
      </c>
      <c r="AK63" s="34" t="s">
        <v>77</v>
      </c>
      <c r="AL63" s="34" t="s">
        <v>77</v>
      </c>
      <c r="AM63" s="34" t="s">
        <v>77</v>
      </c>
      <c r="AN63" s="34" t="s">
        <v>76</v>
      </c>
      <c r="AO63" s="34" t="s">
        <v>77</v>
      </c>
      <c r="AP63" s="34" t="s">
        <v>624</v>
      </c>
      <c r="AQ63" s="29">
        <v>18223671388</v>
      </c>
    </row>
    <row r="64" s="3" customFormat="1" ht="260" customHeight="1" spans="1:43">
      <c r="A64" s="31">
        <f t="shared" si="0"/>
        <v>58</v>
      </c>
      <c r="B64" s="34" t="s">
        <v>727</v>
      </c>
      <c r="C64" s="34" t="s">
        <v>91</v>
      </c>
      <c r="D64" s="32" t="s">
        <v>122</v>
      </c>
      <c r="E64" s="34" t="s">
        <v>123</v>
      </c>
      <c r="F64" s="35" t="s">
        <v>728</v>
      </c>
      <c r="G64" s="34" t="s">
        <v>82</v>
      </c>
      <c r="H64" s="34" t="s">
        <v>729</v>
      </c>
      <c r="I64" s="35" t="s">
        <v>730</v>
      </c>
      <c r="J64" s="36" t="s">
        <v>731</v>
      </c>
      <c r="K64" s="34" t="s">
        <v>732</v>
      </c>
      <c r="L64" s="34" t="s">
        <v>733</v>
      </c>
      <c r="M64" s="34" t="s">
        <v>66</v>
      </c>
      <c r="N64" s="34" t="s">
        <v>67</v>
      </c>
      <c r="O64" s="34" t="s">
        <v>734</v>
      </c>
      <c r="P64" s="34" t="s">
        <v>735</v>
      </c>
      <c r="Q64" s="29" t="s">
        <v>736</v>
      </c>
      <c r="R64" s="34" t="s">
        <v>612</v>
      </c>
      <c r="S64" s="34" t="s">
        <v>597</v>
      </c>
      <c r="T64" s="32" t="s">
        <v>274</v>
      </c>
      <c r="U64" s="34" t="s">
        <v>598</v>
      </c>
      <c r="V64" s="29" t="s">
        <v>75</v>
      </c>
      <c r="W64" s="40" t="s">
        <v>76</v>
      </c>
      <c r="X64" s="31">
        <v>2024.2</v>
      </c>
      <c r="Y64" s="31">
        <v>2024.6</v>
      </c>
      <c r="Z64" s="29">
        <f t="shared" si="3"/>
        <v>100</v>
      </c>
      <c r="AA64" s="29">
        <v>100</v>
      </c>
      <c r="AB64" s="29"/>
      <c r="AC64" s="29">
        <v>0</v>
      </c>
      <c r="AD64" s="29">
        <v>0</v>
      </c>
      <c r="AE64" s="31">
        <v>433</v>
      </c>
      <c r="AF64" s="31">
        <v>15</v>
      </c>
      <c r="AG64" s="34" t="s">
        <v>77</v>
      </c>
      <c r="AH64" s="34" t="s">
        <v>77</v>
      </c>
      <c r="AI64" s="34" t="s">
        <v>77</v>
      </c>
      <c r="AJ64" s="34" t="s">
        <v>76</v>
      </c>
      <c r="AK64" s="34" t="s">
        <v>76</v>
      </c>
      <c r="AL64" s="34" t="s">
        <v>77</v>
      </c>
      <c r="AM64" s="34" t="s">
        <v>77</v>
      </c>
      <c r="AN64" s="34" t="s">
        <v>77</v>
      </c>
      <c r="AO64" s="34" t="s">
        <v>77</v>
      </c>
      <c r="AP64" s="34" t="s">
        <v>601</v>
      </c>
      <c r="AQ64" s="29">
        <v>18223668536</v>
      </c>
    </row>
    <row r="65" s="3" customFormat="1" ht="186" customHeight="1" spans="1:43">
      <c r="A65" s="31">
        <f t="shared" si="0"/>
        <v>59</v>
      </c>
      <c r="B65" s="34" t="s">
        <v>737</v>
      </c>
      <c r="C65" s="32" t="s">
        <v>91</v>
      </c>
      <c r="D65" s="32" t="s">
        <v>92</v>
      </c>
      <c r="E65" s="32" t="s">
        <v>367</v>
      </c>
      <c r="F65" s="35" t="s">
        <v>738</v>
      </c>
      <c r="G65" s="34" t="s">
        <v>60</v>
      </c>
      <c r="H65" s="34" t="s">
        <v>739</v>
      </c>
      <c r="I65" s="35" t="s">
        <v>740</v>
      </c>
      <c r="J65" s="36" t="s">
        <v>741</v>
      </c>
      <c r="K65" s="34" t="s">
        <v>742</v>
      </c>
      <c r="L65" s="34" t="s">
        <v>743</v>
      </c>
      <c r="M65" s="34" t="s">
        <v>66</v>
      </c>
      <c r="N65" s="34" t="s">
        <v>67</v>
      </c>
      <c r="O65" s="34" t="s">
        <v>744</v>
      </c>
      <c r="P65" s="34" t="s">
        <v>745</v>
      </c>
      <c r="Q65" s="29" t="s">
        <v>746</v>
      </c>
      <c r="R65" s="34" t="s">
        <v>612</v>
      </c>
      <c r="S65" s="34" t="s">
        <v>597</v>
      </c>
      <c r="T65" s="32" t="s">
        <v>376</v>
      </c>
      <c r="U65" s="34" t="s">
        <v>598</v>
      </c>
      <c r="V65" s="29" t="s">
        <v>75</v>
      </c>
      <c r="W65" s="40" t="s">
        <v>76</v>
      </c>
      <c r="X65" s="31">
        <v>2024.2</v>
      </c>
      <c r="Y65" s="31">
        <v>2024.6</v>
      </c>
      <c r="Z65" s="29">
        <f t="shared" si="3"/>
        <v>86</v>
      </c>
      <c r="AA65" s="31">
        <v>86</v>
      </c>
      <c r="AB65" s="29">
        <v>0</v>
      </c>
      <c r="AC65" s="29">
        <v>0</v>
      </c>
      <c r="AD65" s="29">
        <v>0</v>
      </c>
      <c r="AE65" s="31">
        <v>523</v>
      </c>
      <c r="AF65" s="31">
        <v>26</v>
      </c>
      <c r="AG65" s="34" t="s">
        <v>77</v>
      </c>
      <c r="AH65" s="34" t="s">
        <v>77</v>
      </c>
      <c r="AI65" s="34" t="s">
        <v>77</v>
      </c>
      <c r="AJ65" s="34" t="s">
        <v>76</v>
      </c>
      <c r="AK65" s="34" t="s">
        <v>76</v>
      </c>
      <c r="AL65" s="34" t="s">
        <v>77</v>
      </c>
      <c r="AM65" s="34" t="s">
        <v>77</v>
      </c>
      <c r="AN65" s="34" t="s">
        <v>77</v>
      </c>
      <c r="AO65" s="34" t="s">
        <v>77</v>
      </c>
      <c r="AP65" s="34" t="s">
        <v>675</v>
      </c>
      <c r="AQ65" s="29">
        <v>13896391212</v>
      </c>
    </row>
    <row r="66" s="3" customFormat="1" ht="205" customHeight="1" spans="1:43">
      <c r="A66" s="31">
        <f t="shared" si="0"/>
        <v>60</v>
      </c>
      <c r="B66" s="34" t="s">
        <v>747</v>
      </c>
      <c r="C66" s="32" t="s">
        <v>91</v>
      </c>
      <c r="D66" s="32" t="s">
        <v>92</v>
      </c>
      <c r="E66" s="32" t="s">
        <v>367</v>
      </c>
      <c r="F66" s="35" t="s">
        <v>748</v>
      </c>
      <c r="G66" s="34" t="s">
        <v>82</v>
      </c>
      <c r="H66" s="34" t="s">
        <v>749</v>
      </c>
      <c r="I66" s="35" t="s">
        <v>750</v>
      </c>
      <c r="J66" s="36" t="s">
        <v>741</v>
      </c>
      <c r="K66" s="34" t="s">
        <v>751</v>
      </c>
      <c r="L66" s="34" t="s">
        <v>752</v>
      </c>
      <c r="M66" s="34" t="s">
        <v>66</v>
      </c>
      <c r="N66" s="34" t="s">
        <v>67</v>
      </c>
      <c r="O66" s="34" t="s">
        <v>753</v>
      </c>
      <c r="P66" s="34" t="s">
        <v>745</v>
      </c>
      <c r="Q66" s="34" t="s">
        <v>754</v>
      </c>
      <c r="R66" s="34" t="s">
        <v>612</v>
      </c>
      <c r="S66" s="34" t="s">
        <v>597</v>
      </c>
      <c r="T66" s="32" t="s">
        <v>73</v>
      </c>
      <c r="U66" s="34" t="s">
        <v>598</v>
      </c>
      <c r="V66" s="29" t="s">
        <v>75</v>
      </c>
      <c r="W66" s="40" t="s">
        <v>76</v>
      </c>
      <c r="X66" s="31">
        <v>2024.2</v>
      </c>
      <c r="Y66" s="31">
        <v>2024.6</v>
      </c>
      <c r="Z66" s="29">
        <f t="shared" si="3"/>
        <v>95</v>
      </c>
      <c r="AA66" s="31">
        <v>95</v>
      </c>
      <c r="AB66" s="29">
        <v>0</v>
      </c>
      <c r="AC66" s="29">
        <v>0</v>
      </c>
      <c r="AD66" s="29">
        <v>0</v>
      </c>
      <c r="AE66" s="31">
        <v>898</v>
      </c>
      <c r="AF66" s="31">
        <v>102</v>
      </c>
      <c r="AG66" s="34" t="s">
        <v>77</v>
      </c>
      <c r="AH66" s="34" t="s">
        <v>77</v>
      </c>
      <c r="AI66" s="34" t="s">
        <v>77</v>
      </c>
      <c r="AJ66" s="34" t="s">
        <v>76</v>
      </c>
      <c r="AK66" s="34" t="s">
        <v>76</v>
      </c>
      <c r="AL66" s="34" t="s">
        <v>77</v>
      </c>
      <c r="AM66" s="34" t="s">
        <v>77</v>
      </c>
      <c r="AN66" s="34" t="s">
        <v>77</v>
      </c>
      <c r="AO66" s="34" t="s">
        <v>77</v>
      </c>
      <c r="AP66" s="34" t="s">
        <v>675</v>
      </c>
      <c r="AQ66" s="29">
        <v>13896391212</v>
      </c>
    </row>
    <row r="67" s="3" customFormat="1" ht="204" customHeight="1" spans="1:43">
      <c r="A67" s="31">
        <f t="shared" si="0"/>
        <v>61</v>
      </c>
      <c r="B67" s="34" t="s">
        <v>755</v>
      </c>
      <c r="C67" s="34" t="s">
        <v>91</v>
      </c>
      <c r="D67" s="32" t="s">
        <v>92</v>
      </c>
      <c r="E67" s="32" t="s">
        <v>367</v>
      </c>
      <c r="F67" s="35" t="s">
        <v>756</v>
      </c>
      <c r="G67" s="34" t="s">
        <v>463</v>
      </c>
      <c r="H67" s="34" t="s">
        <v>757</v>
      </c>
      <c r="I67" s="35" t="s">
        <v>758</v>
      </c>
      <c r="J67" s="36" t="s">
        <v>759</v>
      </c>
      <c r="K67" s="34" t="s">
        <v>760</v>
      </c>
      <c r="L67" s="29" t="s">
        <v>761</v>
      </c>
      <c r="M67" s="34" t="s">
        <v>66</v>
      </c>
      <c r="N67" s="34" t="s">
        <v>67</v>
      </c>
      <c r="O67" s="34" t="s">
        <v>682</v>
      </c>
      <c r="P67" s="34" t="s">
        <v>762</v>
      </c>
      <c r="Q67" s="29" t="s">
        <v>684</v>
      </c>
      <c r="R67" s="34" t="s">
        <v>612</v>
      </c>
      <c r="S67" s="34" t="s">
        <v>597</v>
      </c>
      <c r="T67" s="32" t="s">
        <v>376</v>
      </c>
      <c r="U67" s="34" t="s">
        <v>598</v>
      </c>
      <c r="V67" s="29" t="s">
        <v>75</v>
      </c>
      <c r="W67" s="34" t="s">
        <v>76</v>
      </c>
      <c r="X67" s="29">
        <v>2024.1</v>
      </c>
      <c r="Y67" s="29">
        <v>2024.12</v>
      </c>
      <c r="Z67" s="29">
        <f t="shared" si="3"/>
        <v>423.5</v>
      </c>
      <c r="AA67" s="31">
        <v>423.5</v>
      </c>
      <c r="AB67" s="31">
        <v>0</v>
      </c>
      <c r="AC67" s="31">
        <v>0</v>
      </c>
      <c r="AD67" s="31">
        <v>0</v>
      </c>
      <c r="AE67" s="31">
        <v>265</v>
      </c>
      <c r="AF67" s="31">
        <v>23</v>
      </c>
      <c r="AG67" s="40" t="s">
        <v>77</v>
      </c>
      <c r="AH67" s="40" t="s">
        <v>77</v>
      </c>
      <c r="AI67" s="40" t="s">
        <v>77</v>
      </c>
      <c r="AJ67" s="34" t="s">
        <v>76</v>
      </c>
      <c r="AK67" s="40" t="s">
        <v>77</v>
      </c>
      <c r="AL67" s="40" t="s">
        <v>77</v>
      </c>
      <c r="AM67" s="34" t="s">
        <v>77</v>
      </c>
      <c r="AN67" s="40" t="s">
        <v>77</v>
      </c>
      <c r="AO67" s="34" t="s">
        <v>77</v>
      </c>
      <c r="AP67" s="34" t="s">
        <v>763</v>
      </c>
      <c r="AQ67" s="29">
        <v>15978944151</v>
      </c>
    </row>
    <row r="68" s="3" customFormat="1" ht="203" customHeight="1" spans="1:43">
      <c r="A68" s="31">
        <f t="shared" si="0"/>
        <v>62</v>
      </c>
      <c r="B68" s="32" t="s">
        <v>764</v>
      </c>
      <c r="C68" s="32" t="s">
        <v>91</v>
      </c>
      <c r="D68" s="32" t="s">
        <v>122</v>
      </c>
      <c r="E68" s="32" t="s">
        <v>123</v>
      </c>
      <c r="F68" s="33" t="s">
        <v>765</v>
      </c>
      <c r="G68" s="32" t="s">
        <v>82</v>
      </c>
      <c r="H68" s="32" t="s">
        <v>766</v>
      </c>
      <c r="I68" s="33" t="s">
        <v>767</v>
      </c>
      <c r="J68" s="33" t="s">
        <v>768</v>
      </c>
      <c r="K68" s="32" t="s">
        <v>769</v>
      </c>
      <c r="L68" s="32" t="s">
        <v>770</v>
      </c>
      <c r="M68" s="32" t="s">
        <v>771</v>
      </c>
      <c r="N68" s="32" t="s">
        <v>772</v>
      </c>
      <c r="O68" s="32" t="s">
        <v>773</v>
      </c>
      <c r="P68" s="32" t="s">
        <v>774</v>
      </c>
      <c r="Q68" s="28" t="s">
        <v>775</v>
      </c>
      <c r="R68" s="32" t="s">
        <v>303</v>
      </c>
      <c r="S68" s="32" t="s">
        <v>776</v>
      </c>
      <c r="T68" s="32" t="s">
        <v>133</v>
      </c>
      <c r="U68" s="32" t="s">
        <v>777</v>
      </c>
      <c r="V68" s="29" t="s">
        <v>75</v>
      </c>
      <c r="W68" s="32" t="s">
        <v>76</v>
      </c>
      <c r="X68" s="28">
        <v>2024.01</v>
      </c>
      <c r="Y68" s="28">
        <v>2024.12</v>
      </c>
      <c r="Z68" s="29">
        <f t="shared" si="3"/>
        <v>100</v>
      </c>
      <c r="AA68" s="28">
        <v>100</v>
      </c>
      <c r="AB68" s="28">
        <v>0</v>
      </c>
      <c r="AC68" s="28">
        <v>0</v>
      </c>
      <c r="AD68" s="28">
        <v>0</v>
      </c>
      <c r="AE68" s="28">
        <v>76</v>
      </c>
      <c r="AF68" s="45" t="s">
        <v>778</v>
      </c>
      <c r="AG68" s="32" t="s">
        <v>77</v>
      </c>
      <c r="AH68" s="32" t="s">
        <v>77</v>
      </c>
      <c r="AI68" s="32" t="s">
        <v>77</v>
      </c>
      <c r="AJ68" s="32" t="s">
        <v>77</v>
      </c>
      <c r="AK68" s="32" t="s">
        <v>77</v>
      </c>
      <c r="AL68" s="32" t="s">
        <v>77</v>
      </c>
      <c r="AM68" s="28"/>
      <c r="AN68" s="32" t="s">
        <v>77</v>
      </c>
      <c r="AO68" s="28"/>
      <c r="AP68" s="32" t="s">
        <v>779</v>
      </c>
      <c r="AQ68" s="28">
        <v>18996552018</v>
      </c>
    </row>
    <row r="69" s="3" customFormat="1" ht="230" customHeight="1" spans="1:43">
      <c r="A69" s="31">
        <f t="shared" si="0"/>
        <v>63</v>
      </c>
      <c r="B69" s="32" t="s">
        <v>780</v>
      </c>
      <c r="C69" s="32" t="s">
        <v>56</v>
      </c>
      <c r="D69" s="32" t="s">
        <v>57</v>
      </c>
      <c r="E69" s="32" t="s">
        <v>199</v>
      </c>
      <c r="F69" s="33" t="s">
        <v>781</v>
      </c>
      <c r="G69" s="32" t="s">
        <v>782</v>
      </c>
      <c r="H69" s="32" t="s">
        <v>783</v>
      </c>
      <c r="I69" s="33" t="s">
        <v>784</v>
      </c>
      <c r="J69" s="33" t="s">
        <v>785</v>
      </c>
      <c r="K69" s="32" t="s">
        <v>786</v>
      </c>
      <c r="L69" s="32" t="s">
        <v>787</v>
      </c>
      <c r="M69" s="32" t="s">
        <v>286</v>
      </c>
      <c r="N69" s="32" t="s">
        <v>166</v>
      </c>
      <c r="O69" s="32" t="s">
        <v>788</v>
      </c>
      <c r="P69" s="28" t="s">
        <v>789</v>
      </c>
      <c r="Q69" s="28" t="s">
        <v>790</v>
      </c>
      <c r="R69" s="32" t="s">
        <v>303</v>
      </c>
      <c r="S69" s="32" t="s">
        <v>776</v>
      </c>
      <c r="T69" s="32" t="s">
        <v>73</v>
      </c>
      <c r="U69" s="32" t="s">
        <v>777</v>
      </c>
      <c r="V69" s="29" t="s">
        <v>75</v>
      </c>
      <c r="W69" s="32" t="s">
        <v>76</v>
      </c>
      <c r="X69" s="28">
        <v>2024.01</v>
      </c>
      <c r="Y69" s="28">
        <v>2024.12</v>
      </c>
      <c r="Z69" s="29">
        <f t="shared" si="3"/>
        <v>80</v>
      </c>
      <c r="AA69" s="28">
        <v>80</v>
      </c>
      <c r="AB69" s="28">
        <v>0</v>
      </c>
      <c r="AC69" s="28">
        <v>0</v>
      </c>
      <c r="AD69" s="28">
        <v>0</v>
      </c>
      <c r="AE69" s="28">
        <v>1378</v>
      </c>
      <c r="AF69" s="28">
        <v>266</v>
      </c>
      <c r="AG69" s="32" t="s">
        <v>77</v>
      </c>
      <c r="AH69" s="32" t="s">
        <v>77</v>
      </c>
      <c r="AI69" s="32" t="s">
        <v>77</v>
      </c>
      <c r="AJ69" s="32" t="s">
        <v>77</v>
      </c>
      <c r="AK69" s="32" t="s">
        <v>77</v>
      </c>
      <c r="AL69" s="32" t="s">
        <v>76</v>
      </c>
      <c r="AM69" s="28"/>
      <c r="AN69" s="32" t="s">
        <v>76</v>
      </c>
      <c r="AO69" s="28"/>
      <c r="AP69" s="32" t="s">
        <v>791</v>
      </c>
      <c r="AQ69" s="28">
        <v>18996552022</v>
      </c>
    </row>
    <row r="70" s="3" customFormat="1" ht="302" customHeight="1" spans="1:43">
      <c r="A70" s="31">
        <f t="shared" si="0"/>
        <v>64</v>
      </c>
      <c r="B70" s="32" t="s">
        <v>792</v>
      </c>
      <c r="C70" s="32" t="s">
        <v>56</v>
      </c>
      <c r="D70" s="32" t="s">
        <v>57</v>
      </c>
      <c r="E70" s="32" t="s">
        <v>199</v>
      </c>
      <c r="F70" s="33" t="s">
        <v>793</v>
      </c>
      <c r="G70" s="32" t="s">
        <v>82</v>
      </c>
      <c r="H70" s="32" t="s">
        <v>794</v>
      </c>
      <c r="I70" s="33" t="s">
        <v>795</v>
      </c>
      <c r="J70" s="33" t="s">
        <v>796</v>
      </c>
      <c r="K70" s="32" t="s">
        <v>797</v>
      </c>
      <c r="L70" s="32" t="s">
        <v>798</v>
      </c>
      <c r="M70" s="32" t="s">
        <v>66</v>
      </c>
      <c r="N70" s="32" t="s">
        <v>166</v>
      </c>
      <c r="O70" s="32" t="s">
        <v>799</v>
      </c>
      <c r="P70" s="32" t="s">
        <v>800</v>
      </c>
      <c r="Q70" s="28" t="s">
        <v>801</v>
      </c>
      <c r="R70" s="32" t="s">
        <v>303</v>
      </c>
      <c r="S70" s="32" t="s">
        <v>776</v>
      </c>
      <c r="T70" s="32" t="s">
        <v>73</v>
      </c>
      <c r="U70" s="32" t="s">
        <v>777</v>
      </c>
      <c r="V70" s="29" t="s">
        <v>75</v>
      </c>
      <c r="W70" s="32" t="s">
        <v>76</v>
      </c>
      <c r="X70" s="28">
        <v>2024.01</v>
      </c>
      <c r="Y70" s="28">
        <v>2024.12</v>
      </c>
      <c r="Z70" s="29">
        <f t="shared" si="3"/>
        <v>40</v>
      </c>
      <c r="AA70" s="28">
        <v>40</v>
      </c>
      <c r="AB70" s="28">
        <v>0</v>
      </c>
      <c r="AC70" s="28">
        <v>0</v>
      </c>
      <c r="AD70" s="28">
        <v>0</v>
      </c>
      <c r="AE70" s="28">
        <v>88</v>
      </c>
      <c r="AF70" s="28">
        <v>20</v>
      </c>
      <c r="AG70" s="32" t="s">
        <v>77</v>
      </c>
      <c r="AH70" s="32" t="s">
        <v>77</v>
      </c>
      <c r="AI70" s="32" t="s">
        <v>77</v>
      </c>
      <c r="AJ70" s="32" t="s">
        <v>77</v>
      </c>
      <c r="AK70" s="32" t="s">
        <v>76</v>
      </c>
      <c r="AL70" s="32" t="s">
        <v>77</v>
      </c>
      <c r="AM70" s="28"/>
      <c r="AN70" s="32" t="s">
        <v>77</v>
      </c>
      <c r="AO70" s="28"/>
      <c r="AP70" s="32" t="s">
        <v>791</v>
      </c>
      <c r="AQ70" s="28">
        <v>18996552021</v>
      </c>
    </row>
    <row r="71" s="3" customFormat="1" ht="230" customHeight="1" spans="1:43">
      <c r="A71" s="31">
        <f t="shared" ref="A71:A134" si="4">ROW()-6</f>
        <v>65</v>
      </c>
      <c r="B71" s="34" t="s">
        <v>802</v>
      </c>
      <c r="C71" s="34" t="s">
        <v>56</v>
      </c>
      <c r="D71" s="34" t="s">
        <v>57</v>
      </c>
      <c r="E71" s="34" t="s">
        <v>212</v>
      </c>
      <c r="F71" s="35" t="s">
        <v>803</v>
      </c>
      <c r="G71" s="34" t="s">
        <v>82</v>
      </c>
      <c r="H71" s="34" t="s">
        <v>804</v>
      </c>
      <c r="I71" s="35" t="s">
        <v>805</v>
      </c>
      <c r="J71" s="46" t="s">
        <v>806</v>
      </c>
      <c r="K71" s="34" t="s">
        <v>807</v>
      </c>
      <c r="L71" s="29" t="s">
        <v>808</v>
      </c>
      <c r="M71" s="32" t="s">
        <v>66</v>
      </c>
      <c r="N71" s="32" t="s">
        <v>166</v>
      </c>
      <c r="O71" s="34" t="s">
        <v>809</v>
      </c>
      <c r="P71" s="34" t="s">
        <v>810</v>
      </c>
      <c r="Q71" s="29" t="s">
        <v>811</v>
      </c>
      <c r="R71" s="34" t="s">
        <v>812</v>
      </c>
      <c r="S71" s="34" t="s">
        <v>776</v>
      </c>
      <c r="T71" s="34" t="s">
        <v>813</v>
      </c>
      <c r="U71" s="34" t="s">
        <v>777</v>
      </c>
      <c r="V71" s="29" t="s">
        <v>75</v>
      </c>
      <c r="W71" s="34" t="s">
        <v>76</v>
      </c>
      <c r="X71" s="29">
        <v>2024.01</v>
      </c>
      <c r="Y71" s="48">
        <v>2024.12</v>
      </c>
      <c r="Z71" s="29">
        <f t="shared" si="3"/>
        <v>60</v>
      </c>
      <c r="AA71" s="29">
        <v>60</v>
      </c>
      <c r="AB71" s="29">
        <v>0</v>
      </c>
      <c r="AC71" s="29">
        <v>0</v>
      </c>
      <c r="AD71" s="29">
        <v>0</v>
      </c>
      <c r="AE71" s="29">
        <v>142</v>
      </c>
      <c r="AF71" s="29">
        <v>30</v>
      </c>
      <c r="AG71" s="34" t="s">
        <v>77</v>
      </c>
      <c r="AH71" s="34" t="s">
        <v>77</v>
      </c>
      <c r="AI71" s="34" t="s">
        <v>77</v>
      </c>
      <c r="AJ71" s="34" t="s">
        <v>76</v>
      </c>
      <c r="AK71" s="34" t="s">
        <v>77</v>
      </c>
      <c r="AL71" s="34" t="s">
        <v>77</v>
      </c>
      <c r="AM71" s="29"/>
      <c r="AN71" s="34" t="s">
        <v>77</v>
      </c>
      <c r="AO71" s="29"/>
      <c r="AP71" s="34" t="s">
        <v>814</v>
      </c>
      <c r="AQ71" s="29">
        <v>13627688050</v>
      </c>
    </row>
    <row r="72" s="3" customFormat="1" ht="196" customHeight="1" spans="1:43">
      <c r="A72" s="31">
        <f t="shared" si="4"/>
        <v>66</v>
      </c>
      <c r="B72" s="32" t="s">
        <v>815</v>
      </c>
      <c r="C72" s="32" t="s">
        <v>56</v>
      </c>
      <c r="D72" s="32" t="s">
        <v>57</v>
      </c>
      <c r="E72" s="32" t="s">
        <v>212</v>
      </c>
      <c r="F72" s="33" t="s">
        <v>816</v>
      </c>
      <c r="G72" s="32" t="s">
        <v>817</v>
      </c>
      <c r="H72" s="32" t="s">
        <v>818</v>
      </c>
      <c r="I72" s="33" t="s">
        <v>819</v>
      </c>
      <c r="J72" s="33" t="s">
        <v>820</v>
      </c>
      <c r="K72" s="32" t="s">
        <v>821</v>
      </c>
      <c r="L72" s="32" t="s">
        <v>822</v>
      </c>
      <c r="M72" s="32" t="s">
        <v>66</v>
      </c>
      <c r="N72" s="32" t="s">
        <v>166</v>
      </c>
      <c r="O72" s="32" t="s">
        <v>823</v>
      </c>
      <c r="P72" s="32" t="s">
        <v>824</v>
      </c>
      <c r="Q72" s="28" t="s">
        <v>801</v>
      </c>
      <c r="R72" s="32" t="s">
        <v>812</v>
      </c>
      <c r="S72" s="32" t="s">
        <v>776</v>
      </c>
      <c r="T72" s="34" t="s">
        <v>813</v>
      </c>
      <c r="U72" s="32" t="s">
        <v>777</v>
      </c>
      <c r="V72" s="29" t="s">
        <v>75</v>
      </c>
      <c r="W72" s="32" t="s">
        <v>76</v>
      </c>
      <c r="X72" s="28">
        <v>2024.01</v>
      </c>
      <c r="Y72" s="28">
        <v>2024.12</v>
      </c>
      <c r="Z72" s="29">
        <f t="shared" si="3"/>
        <v>150</v>
      </c>
      <c r="AA72" s="28">
        <v>150</v>
      </c>
      <c r="AB72" s="28">
        <v>0</v>
      </c>
      <c r="AC72" s="28">
        <v>0</v>
      </c>
      <c r="AD72" s="28">
        <v>0</v>
      </c>
      <c r="AE72" s="28">
        <v>132</v>
      </c>
      <c r="AF72" s="28">
        <v>29</v>
      </c>
      <c r="AG72" s="32" t="s">
        <v>77</v>
      </c>
      <c r="AH72" s="32" t="s">
        <v>77</v>
      </c>
      <c r="AI72" s="32" t="s">
        <v>77</v>
      </c>
      <c r="AJ72" s="32" t="s">
        <v>76</v>
      </c>
      <c r="AK72" s="32" t="s">
        <v>76</v>
      </c>
      <c r="AL72" s="32" t="s">
        <v>77</v>
      </c>
      <c r="AM72" s="28"/>
      <c r="AN72" s="32" t="s">
        <v>77</v>
      </c>
      <c r="AO72" s="28"/>
      <c r="AP72" s="32" t="s">
        <v>814</v>
      </c>
      <c r="AQ72" s="28">
        <v>13627688050</v>
      </c>
    </row>
    <row r="73" s="3" customFormat="1" ht="200" customHeight="1" spans="1:43">
      <c r="A73" s="31">
        <f t="shared" si="4"/>
        <v>67</v>
      </c>
      <c r="B73" s="32" t="s">
        <v>825</v>
      </c>
      <c r="C73" s="32" t="s">
        <v>56</v>
      </c>
      <c r="D73" s="32" t="s">
        <v>57</v>
      </c>
      <c r="E73" s="32" t="s">
        <v>199</v>
      </c>
      <c r="F73" s="33" t="s">
        <v>826</v>
      </c>
      <c r="G73" s="32" t="s">
        <v>82</v>
      </c>
      <c r="H73" s="32" t="s">
        <v>827</v>
      </c>
      <c r="I73" s="33" t="s">
        <v>828</v>
      </c>
      <c r="J73" s="33" t="s">
        <v>829</v>
      </c>
      <c r="K73" s="32" t="s">
        <v>830</v>
      </c>
      <c r="L73" s="32" t="s">
        <v>831</v>
      </c>
      <c r="M73" s="32" t="s">
        <v>66</v>
      </c>
      <c r="N73" s="32" t="s">
        <v>166</v>
      </c>
      <c r="O73" s="32" t="s">
        <v>832</v>
      </c>
      <c r="P73" s="32" t="s">
        <v>833</v>
      </c>
      <c r="Q73" s="28" t="s">
        <v>834</v>
      </c>
      <c r="R73" s="32" t="s">
        <v>303</v>
      </c>
      <c r="S73" s="32" t="s">
        <v>835</v>
      </c>
      <c r="T73" s="32" t="s">
        <v>73</v>
      </c>
      <c r="U73" s="32" t="s">
        <v>777</v>
      </c>
      <c r="V73" s="29" t="s">
        <v>75</v>
      </c>
      <c r="W73" s="32" t="s">
        <v>76</v>
      </c>
      <c r="X73" s="28">
        <v>2024.01</v>
      </c>
      <c r="Y73" s="28">
        <v>2024.12</v>
      </c>
      <c r="Z73" s="29">
        <f t="shared" si="3"/>
        <v>80</v>
      </c>
      <c r="AA73" s="28">
        <v>80</v>
      </c>
      <c r="AB73" s="28">
        <v>0</v>
      </c>
      <c r="AC73" s="28">
        <v>0</v>
      </c>
      <c r="AD73" s="28">
        <v>0</v>
      </c>
      <c r="AE73" s="28">
        <v>416</v>
      </c>
      <c r="AF73" s="28">
        <v>113</v>
      </c>
      <c r="AG73" s="32" t="s">
        <v>77</v>
      </c>
      <c r="AH73" s="32" t="s">
        <v>77</v>
      </c>
      <c r="AI73" s="32" t="s">
        <v>77</v>
      </c>
      <c r="AJ73" s="32" t="s">
        <v>76</v>
      </c>
      <c r="AK73" s="32" t="s">
        <v>76</v>
      </c>
      <c r="AL73" s="32" t="s">
        <v>77</v>
      </c>
      <c r="AM73" s="28"/>
      <c r="AN73" s="32" t="s">
        <v>77</v>
      </c>
      <c r="AO73" s="28"/>
      <c r="AP73" s="32" t="s">
        <v>791</v>
      </c>
      <c r="AQ73" s="28">
        <v>18996552021</v>
      </c>
    </row>
    <row r="74" s="3" customFormat="1" ht="175" customHeight="1" spans="1:43">
      <c r="A74" s="31">
        <f t="shared" si="4"/>
        <v>68</v>
      </c>
      <c r="B74" s="32" t="s">
        <v>836</v>
      </c>
      <c r="C74" s="32" t="s">
        <v>91</v>
      </c>
      <c r="D74" s="32" t="s">
        <v>92</v>
      </c>
      <c r="E74" s="32" t="s">
        <v>367</v>
      </c>
      <c r="F74" s="33" t="s">
        <v>837</v>
      </c>
      <c r="G74" s="32" t="s">
        <v>82</v>
      </c>
      <c r="H74" s="32" t="s">
        <v>838</v>
      </c>
      <c r="I74" s="34" t="s">
        <v>839</v>
      </c>
      <c r="J74" s="36" t="s">
        <v>840</v>
      </c>
      <c r="K74" s="34" t="s">
        <v>839</v>
      </c>
      <c r="L74" s="34" t="s">
        <v>841</v>
      </c>
      <c r="M74" s="34" t="s">
        <v>286</v>
      </c>
      <c r="N74" s="34" t="s">
        <v>67</v>
      </c>
      <c r="O74" s="32" t="s">
        <v>373</v>
      </c>
      <c r="P74" s="34" t="s">
        <v>842</v>
      </c>
      <c r="Q74" s="34" t="s">
        <v>843</v>
      </c>
      <c r="R74" s="32" t="s">
        <v>398</v>
      </c>
      <c r="S74" s="32" t="s">
        <v>399</v>
      </c>
      <c r="T74" s="32" t="s">
        <v>376</v>
      </c>
      <c r="U74" s="34" t="s">
        <v>777</v>
      </c>
      <c r="V74" s="29" t="s">
        <v>400</v>
      </c>
      <c r="W74" s="40" t="s">
        <v>76</v>
      </c>
      <c r="X74" s="28">
        <v>2023.09</v>
      </c>
      <c r="Y74" s="28">
        <v>2024.12</v>
      </c>
      <c r="Z74" s="31">
        <v>160</v>
      </c>
      <c r="AA74" s="31">
        <f>1.6*40</f>
        <v>64</v>
      </c>
      <c r="AB74" s="31">
        <v>0</v>
      </c>
      <c r="AC74" s="31">
        <f>1.6*60</f>
        <v>96</v>
      </c>
      <c r="AD74" s="31">
        <v>0</v>
      </c>
      <c r="AE74" s="31">
        <v>248</v>
      </c>
      <c r="AF74" s="31">
        <v>46</v>
      </c>
      <c r="AG74" s="40" t="s">
        <v>77</v>
      </c>
      <c r="AH74" s="40" t="s">
        <v>77</v>
      </c>
      <c r="AI74" s="40" t="s">
        <v>77</v>
      </c>
      <c r="AJ74" s="40" t="s">
        <v>76</v>
      </c>
      <c r="AK74" s="40" t="s">
        <v>77</v>
      </c>
      <c r="AL74" s="40" t="s">
        <v>77</v>
      </c>
      <c r="AM74" s="31"/>
      <c r="AN74" s="40" t="s">
        <v>77</v>
      </c>
      <c r="AO74" s="31"/>
      <c r="AP74" s="34" t="s">
        <v>844</v>
      </c>
      <c r="AQ74" s="29">
        <v>17783168985</v>
      </c>
    </row>
    <row r="75" s="3" customFormat="1" ht="215" customHeight="1" spans="1:43">
      <c r="A75" s="31">
        <f t="shared" si="4"/>
        <v>69</v>
      </c>
      <c r="B75" s="32" t="s">
        <v>845</v>
      </c>
      <c r="C75" s="32" t="s">
        <v>91</v>
      </c>
      <c r="D75" s="32" t="s">
        <v>92</v>
      </c>
      <c r="E75" s="32" t="s">
        <v>412</v>
      </c>
      <c r="F75" s="33" t="s">
        <v>846</v>
      </c>
      <c r="G75" s="32" t="s">
        <v>82</v>
      </c>
      <c r="H75" s="32" t="s">
        <v>847</v>
      </c>
      <c r="I75" s="33" t="s">
        <v>848</v>
      </c>
      <c r="J75" s="33" t="s">
        <v>849</v>
      </c>
      <c r="K75" s="32" t="s">
        <v>850</v>
      </c>
      <c r="L75" s="32" t="s">
        <v>851</v>
      </c>
      <c r="M75" s="32" t="s">
        <v>66</v>
      </c>
      <c r="N75" s="32" t="s">
        <v>166</v>
      </c>
      <c r="O75" s="32" t="s">
        <v>852</v>
      </c>
      <c r="P75" s="32" t="s">
        <v>853</v>
      </c>
      <c r="Q75" s="28" t="s">
        <v>854</v>
      </c>
      <c r="R75" s="32" t="s">
        <v>812</v>
      </c>
      <c r="S75" s="32" t="s">
        <v>776</v>
      </c>
      <c r="T75" s="32" t="s">
        <v>376</v>
      </c>
      <c r="U75" s="32" t="s">
        <v>777</v>
      </c>
      <c r="V75" s="29" t="s">
        <v>75</v>
      </c>
      <c r="W75" s="32" t="s">
        <v>76</v>
      </c>
      <c r="X75" s="28">
        <v>2024.01</v>
      </c>
      <c r="Y75" s="28">
        <v>2024.12</v>
      </c>
      <c r="Z75" s="29">
        <f t="shared" ref="Z75:Z79" si="5">AA75+AB75+AC75+AD75</f>
        <v>60</v>
      </c>
      <c r="AA75" s="28">
        <v>60</v>
      </c>
      <c r="AB75" s="28">
        <v>0</v>
      </c>
      <c r="AC75" s="28">
        <v>0</v>
      </c>
      <c r="AD75" s="28">
        <v>0</v>
      </c>
      <c r="AE75" s="28">
        <v>37</v>
      </c>
      <c r="AF75" s="28">
        <v>13</v>
      </c>
      <c r="AG75" s="32" t="s">
        <v>77</v>
      </c>
      <c r="AH75" s="32" t="s">
        <v>77</v>
      </c>
      <c r="AI75" s="32" t="s">
        <v>77</v>
      </c>
      <c r="AJ75" s="32" t="s">
        <v>76</v>
      </c>
      <c r="AK75" s="32" t="s">
        <v>76</v>
      </c>
      <c r="AL75" s="32" t="s">
        <v>77</v>
      </c>
      <c r="AM75" s="28"/>
      <c r="AN75" s="32" t="s">
        <v>77</v>
      </c>
      <c r="AO75" s="28"/>
      <c r="AP75" s="32" t="s">
        <v>844</v>
      </c>
      <c r="AQ75" s="28">
        <v>17783168985</v>
      </c>
    </row>
    <row r="76" s="3" customFormat="1" ht="202" customHeight="1" spans="1:43">
      <c r="A76" s="31">
        <f t="shared" si="4"/>
        <v>70</v>
      </c>
      <c r="B76" s="32" t="s">
        <v>855</v>
      </c>
      <c r="C76" s="32" t="s">
        <v>56</v>
      </c>
      <c r="D76" s="32" t="s">
        <v>57</v>
      </c>
      <c r="E76" s="32" t="s">
        <v>58</v>
      </c>
      <c r="F76" s="33" t="s">
        <v>856</v>
      </c>
      <c r="G76" s="32" t="s">
        <v>82</v>
      </c>
      <c r="H76" s="32" t="s">
        <v>827</v>
      </c>
      <c r="I76" s="33" t="s">
        <v>857</v>
      </c>
      <c r="J76" s="33" t="s">
        <v>858</v>
      </c>
      <c r="K76" s="32" t="s">
        <v>859</v>
      </c>
      <c r="L76" s="28" t="s">
        <v>860</v>
      </c>
      <c r="M76" s="32" t="s">
        <v>66</v>
      </c>
      <c r="N76" s="32" t="s">
        <v>166</v>
      </c>
      <c r="O76" s="32" t="s">
        <v>861</v>
      </c>
      <c r="P76" s="32" t="s">
        <v>862</v>
      </c>
      <c r="Q76" s="28" t="s">
        <v>863</v>
      </c>
      <c r="R76" s="32" t="s">
        <v>812</v>
      </c>
      <c r="S76" s="32" t="s">
        <v>835</v>
      </c>
      <c r="T76" s="32" t="s">
        <v>73</v>
      </c>
      <c r="U76" s="32" t="s">
        <v>777</v>
      </c>
      <c r="V76" s="29" t="s">
        <v>75</v>
      </c>
      <c r="W76" s="32" t="s">
        <v>76</v>
      </c>
      <c r="X76" s="28">
        <v>2024.01</v>
      </c>
      <c r="Y76" s="28">
        <v>2024.12</v>
      </c>
      <c r="Z76" s="29">
        <f t="shared" si="5"/>
        <v>100</v>
      </c>
      <c r="AA76" s="28">
        <v>100</v>
      </c>
      <c r="AB76" s="28">
        <v>0</v>
      </c>
      <c r="AC76" s="28">
        <v>0</v>
      </c>
      <c r="AD76" s="28">
        <v>0</v>
      </c>
      <c r="AE76" s="28">
        <v>1221</v>
      </c>
      <c r="AF76" s="28">
        <v>43</v>
      </c>
      <c r="AG76" s="32" t="s">
        <v>77</v>
      </c>
      <c r="AH76" s="32" t="s">
        <v>77</v>
      </c>
      <c r="AI76" s="32" t="s">
        <v>77</v>
      </c>
      <c r="AJ76" s="32" t="s">
        <v>76</v>
      </c>
      <c r="AK76" s="32" t="s">
        <v>76</v>
      </c>
      <c r="AL76" s="32" t="s">
        <v>77</v>
      </c>
      <c r="AM76" s="28"/>
      <c r="AN76" s="32" t="s">
        <v>77</v>
      </c>
      <c r="AO76" s="28"/>
      <c r="AP76" s="32" t="s">
        <v>791</v>
      </c>
      <c r="AQ76" s="28">
        <v>18996552021</v>
      </c>
    </row>
    <row r="77" s="3" customFormat="1" ht="206" customHeight="1" spans="1:43">
      <c r="A77" s="31">
        <f t="shared" si="4"/>
        <v>71</v>
      </c>
      <c r="B77" s="32" t="s">
        <v>864</v>
      </c>
      <c r="C77" s="32" t="s">
        <v>56</v>
      </c>
      <c r="D77" s="32" t="s">
        <v>57</v>
      </c>
      <c r="E77" s="32" t="s">
        <v>199</v>
      </c>
      <c r="F77" s="33" t="s">
        <v>865</v>
      </c>
      <c r="G77" s="32" t="s">
        <v>82</v>
      </c>
      <c r="H77" s="32" t="s">
        <v>827</v>
      </c>
      <c r="I77" s="33" t="s">
        <v>866</v>
      </c>
      <c r="J77" s="33" t="s">
        <v>867</v>
      </c>
      <c r="K77" s="32" t="s">
        <v>868</v>
      </c>
      <c r="L77" s="32" t="s">
        <v>869</v>
      </c>
      <c r="M77" s="32" t="s">
        <v>66</v>
      </c>
      <c r="N77" s="32" t="s">
        <v>166</v>
      </c>
      <c r="O77" s="32" t="s">
        <v>870</v>
      </c>
      <c r="P77" s="32" t="s">
        <v>871</v>
      </c>
      <c r="Q77" s="28" t="s">
        <v>872</v>
      </c>
      <c r="R77" s="32" t="s">
        <v>303</v>
      </c>
      <c r="S77" s="32" t="s">
        <v>835</v>
      </c>
      <c r="T77" s="32" t="s">
        <v>73</v>
      </c>
      <c r="U77" s="32" t="s">
        <v>777</v>
      </c>
      <c r="V77" s="29" t="s">
        <v>75</v>
      </c>
      <c r="W77" s="32" t="s">
        <v>76</v>
      </c>
      <c r="X77" s="28">
        <v>2024.01</v>
      </c>
      <c r="Y77" s="28">
        <v>2024.12</v>
      </c>
      <c r="Z77" s="29">
        <f t="shared" si="5"/>
        <v>40</v>
      </c>
      <c r="AA77" s="28">
        <v>40</v>
      </c>
      <c r="AB77" s="28">
        <v>0</v>
      </c>
      <c r="AC77" s="28">
        <v>0</v>
      </c>
      <c r="AD77" s="28">
        <v>0</v>
      </c>
      <c r="AE77" s="28">
        <v>153</v>
      </c>
      <c r="AF77" s="28">
        <v>96</v>
      </c>
      <c r="AG77" s="32" t="s">
        <v>77</v>
      </c>
      <c r="AH77" s="32" t="s">
        <v>77</v>
      </c>
      <c r="AI77" s="32" t="s">
        <v>77</v>
      </c>
      <c r="AJ77" s="32" t="s">
        <v>76</v>
      </c>
      <c r="AK77" s="32" t="s">
        <v>76</v>
      </c>
      <c r="AL77" s="32" t="s">
        <v>77</v>
      </c>
      <c r="AM77" s="28"/>
      <c r="AN77" s="32" t="s">
        <v>77</v>
      </c>
      <c r="AO77" s="28"/>
      <c r="AP77" s="32" t="s">
        <v>791</v>
      </c>
      <c r="AQ77" s="28">
        <v>18996552021</v>
      </c>
    </row>
    <row r="78" s="3" customFormat="1" ht="243" customHeight="1" spans="1:43">
      <c r="A78" s="31">
        <f t="shared" si="4"/>
        <v>72</v>
      </c>
      <c r="B78" s="32" t="s">
        <v>873</v>
      </c>
      <c r="C78" s="32" t="s">
        <v>56</v>
      </c>
      <c r="D78" s="32" t="s">
        <v>57</v>
      </c>
      <c r="E78" s="32" t="s">
        <v>199</v>
      </c>
      <c r="F78" s="33" t="s">
        <v>874</v>
      </c>
      <c r="G78" s="32" t="s">
        <v>82</v>
      </c>
      <c r="H78" s="32" t="s">
        <v>875</v>
      </c>
      <c r="I78" s="33" t="s">
        <v>876</v>
      </c>
      <c r="J78" s="33" t="s">
        <v>877</v>
      </c>
      <c r="K78" s="32" t="s">
        <v>878</v>
      </c>
      <c r="L78" s="32" t="s">
        <v>879</v>
      </c>
      <c r="M78" s="32" t="s">
        <v>66</v>
      </c>
      <c r="N78" s="32" t="s">
        <v>166</v>
      </c>
      <c r="O78" s="32" t="s">
        <v>880</v>
      </c>
      <c r="P78" s="28" t="s">
        <v>881</v>
      </c>
      <c r="Q78" s="28" t="s">
        <v>882</v>
      </c>
      <c r="R78" s="32" t="s">
        <v>303</v>
      </c>
      <c r="S78" s="32" t="s">
        <v>835</v>
      </c>
      <c r="T78" s="32" t="s">
        <v>73</v>
      </c>
      <c r="U78" s="32" t="s">
        <v>777</v>
      </c>
      <c r="V78" s="29" t="s">
        <v>75</v>
      </c>
      <c r="W78" s="32" t="s">
        <v>76</v>
      </c>
      <c r="X78" s="28">
        <v>2024.01</v>
      </c>
      <c r="Y78" s="28">
        <v>2024.12</v>
      </c>
      <c r="Z78" s="29">
        <f t="shared" si="5"/>
        <v>100</v>
      </c>
      <c r="AA78" s="28">
        <v>100</v>
      </c>
      <c r="AB78" s="28">
        <v>0</v>
      </c>
      <c r="AC78" s="28">
        <v>0</v>
      </c>
      <c r="AD78" s="28">
        <v>0</v>
      </c>
      <c r="AE78" s="28">
        <v>2520</v>
      </c>
      <c r="AF78" s="28">
        <v>342</v>
      </c>
      <c r="AG78" s="32" t="s">
        <v>77</v>
      </c>
      <c r="AH78" s="32" t="s">
        <v>77</v>
      </c>
      <c r="AI78" s="32" t="s">
        <v>77</v>
      </c>
      <c r="AJ78" s="32" t="s">
        <v>76</v>
      </c>
      <c r="AK78" s="32" t="s">
        <v>76</v>
      </c>
      <c r="AL78" s="32" t="s">
        <v>76</v>
      </c>
      <c r="AM78" s="28"/>
      <c r="AN78" s="32" t="s">
        <v>76</v>
      </c>
      <c r="AO78" s="28"/>
      <c r="AP78" s="32" t="s">
        <v>791</v>
      </c>
      <c r="AQ78" s="28">
        <v>18996552021</v>
      </c>
    </row>
    <row r="79" s="3" customFormat="1" ht="230" customHeight="1" spans="1:43">
      <c r="A79" s="31">
        <f t="shared" si="4"/>
        <v>73</v>
      </c>
      <c r="B79" s="32" t="s">
        <v>883</v>
      </c>
      <c r="C79" s="32" t="s">
        <v>56</v>
      </c>
      <c r="D79" s="32" t="s">
        <v>57</v>
      </c>
      <c r="E79" s="32" t="s">
        <v>58</v>
      </c>
      <c r="F79" s="33" t="s">
        <v>884</v>
      </c>
      <c r="G79" s="32" t="s">
        <v>82</v>
      </c>
      <c r="H79" s="32" t="s">
        <v>885</v>
      </c>
      <c r="I79" s="33" t="s">
        <v>886</v>
      </c>
      <c r="J79" s="33" t="s">
        <v>887</v>
      </c>
      <c r="K79" s="32" t="s">
        <v>888</v>
      </c>
      <c r="L79" s="32" t="s">
        <v>889</v>
      </c>
      <c r="M79" s="32" t="s">
        <v>66</v>
      </c>
      <c r="N79" s="32" t="s">
        <v>166</v>
      </c>
      <c r="O79" s="32" t="s">
        <v>890</v>
      </c>
      <c r="P79" s="32" t="s">
        <v>891</v>
      </c>
      <c r="Q79" s="32" t="s">
        <v>892</v>
      </c>
      <c r="R79" s="32" t="s">
        <v>812</v>
      </c>
      <c r="S79" s="32" t="s">
        <v>835</v>
      </c>
      <c r="T79" s="32" t="s">
        <v>73</v>
      </c>
      <c r="U79" s="32" t="s">
        <v>777</v>
      </c>
      <c r="V79" s="29" t="s">
        <v>75</v>
      </c>
      <c r="W79" s="32" t="s">
        <v>76</v>
      </c>
      <c r="X79" s="28">
        <v>2024.01</v>
      </c>
      <c r="Y79" s="28">
        <v>2024.12</v>
      </c>
      <c r="Z79" s="29">
        <f t="shared" si="5"/>
        <v>50</v>
      </c>
      <c r="AA79" s="28">
        <v>50</v>
      </c>
      <c r="AB79" s="28">
        <v>0</v>
      </c>
      <c r="AC79" s="28">
        <v>0</v>
      </c>
      <c r="AD79" s="28">
        <v>0</v>
      </c>
      <c r="AE79" s="28">
        <v>631</v>
      </c>
      <c r="AF79" s="28">
        <v>198</v>
      </c>
      <c r="AG79" s="32" t="s">
        <v>77</v>
      </c>
      <c r="AH79" s="32" t="s">
        <v>77</v>
      </c>
      <c r="AI79" s="32" t="s">
        <v>77</v>
      </c>
      <c r="AJ79" s="32" t="s">
        <v>76</v>
      </c>
      <c r="AK79" s="32" t="s">
        <v>76</v>
      </c>
      <c r="AL79" s="32" t="s">
        <v>76</v>
      </c>
      <c r="AM79" s="28"/>
      <c r="AN79" s="32" t="s">
        <v>76</v>
      </c>
      <c r="AO79" s="28"/>
      <c r="AP79" s="32" t="s">
        <v>791</v>
      </c>
      <c r="AQ79" s="28">
        <v>18996552021</v>
      </c>
    </row>
    <row r="80" s="3" customFormat="1" ht="227" customHeight="1" spans="1:43">
      <c r="A80" s="31">
        <f t="shared" si="4"/>
        <v>74</v>
      </c>
      <c r="B80" s="34" t="s">
        <v>893</v>
      </c>
      <c r="C80" s="34" t="s">
        <v>91</v>
      </c>
      <c r="D80" s="32" t="s">
        <v>92</v>
      </c>
      <c r="E80" s="34" t="s">
        <v>367</v>
      </c>
      <c r="F80" s="34" t="s">
        <v>894</v>
      </c>
      <c r="G80" s="34" t="s">
        <v>82</v>
      </c>
      <c r="H80" s="34" t="s">
        <v>895</v>
      </c>
      <c r="I80" s="34" t="s">
        <v>896</v>
      </c>
      <c r="J80" s="36" t="s">
        <v>897</v>
      </c>
      <c r="K80" s="34" t="s">
        <v>898</v>
      </c>
      <c r="L80" s="34" t="s">
        <v>899</v>
      </c>
      <c r="M80" s="34" t="s">
        <v>286</v>
      </c>
      <c r="N80" s="34" t="s">
        <v>67</v>
      </c>
      <c r="O80" s="32" t="s">
        <v>373</v>
      </c>
      <c r="P80" s="34" t="s">
        <v>900</v>
      </c>
      <c r="Q80" s="29" t="s">
        <v>901</v>
      </c>
      <c r="R80" s="34" t="s">
        <v>398</v>
      </c>
      <c r="S80" s="34" t="s">
        <v>399</v>
      </c>
      <c r="T80" s="32" t="s">
        <v>376</v>
      </c>
      <c r="U80" s="34" t="s">
        <v>902</v>
      </c>
      <c r="V80" s="29" t="s">
        <v>400</v>
      </c>
      <c r="W80" s="34" t="s">
        <v>76</v>
      </c>
      <c r="X80" s="28">
        <v>2023.09</v>
      </c>
      <c r="Y80" s="28">
        <v>2024.12</v>
      </c>
      <c r="Z80" s="29">
        <v>590</v>
      </c>
      <c r="AA80" s="29">
        <f>5.9*40</f>
        <v>236</v>
      </c>
      <c r="AB80" s="29">
        <v>0</v>
      </c>
      <c r="AC80" s="29">
        <f>5.9*60</f>
        <v>354</v>
      </c>
      <c r="AD80" s="29">
        <v>0</v>
      </c>
      <c r="AE80" s="29" t="s">
        <v>903</v>
      </c>
      <c r="AF80" s="29" t="s">
        <v>904</v>
      </c>
      <c r="AG80" s="34" t="s">
        <v>77</v>
      </c>
      <c r="AH80" s="34" t="s">
        <v>77</v>
      </c>
      <c r="AI80" s="34" t="s">
        <v>77</v>
      </c>
      <c r="AJ80" s="34" t="s">
        <v>76</v>
      </c>
      <c r="AK80" s="34" t="s">
        <v>77</v>
      </c>
      <c r="AL80" s="34" t="s">
        <v>77</v>
      </c>
      <c r="AM80" s="29" t="s">
        <v>401</v>
      </c>
      <c r="AN80" s="34" t="s">
        <v>76</v>
      </c>
      <c r="AO80" s="29" t="s">
        <v>401</v>
      </c>
      <c r="AP80" s="34" t="s">
        <v>905</v>
      </c>
      <c r="AQ80" s="29">
        <v>18083058448</v>
      </c>
    </row>
    <row r="81" s="3" customFormat="1" ht="274" customHeight="1" spans="1:43">
      <c r="A81" s="31">
        <f t="shared" si="4"/>
        <v>75</v>
      </c>
      <c r="B81" s="34" t="s">
        <v>906</v>
      </c>
      <c r="C81" s="34" t="s">
        <v>56</v>
      </c>
      <c r="D81" s="34" t="s">
        <v>57</v>
      </c>
      <c r="E81" s="34" t="s">
        <v>199</v>
      </c>
      <c r="F81" s="35" t="s">
        <v>907</v>
      </c>
      <c r="G81" s="34" t="s">
        <v>82</v>
      </c>
      <c r="H81" s="34" t="s">
        <v>908</v>
      </c>
      <c r="I81" s="35" t="s">
        <v>909</v>
      </c>
      <c r="J81" s="35" t="s">
        <v>910</v>
      </c>
      <c r="K81" s="34" t="s">
        <v>911</v>
      </c>
      <c r="L81" s="34" t="s">
        <v>912</v>
      </c>
      <c r="M81" s="34" t="s">
        <v>913</v>
      </c>
      <c r="N81" s="34" t="s">
        <v>914</v>
      </c>
      <c r="O81" s="34" t="s">
        <v>915</v>
      </c>
      <c r="P81" s="34" t="s">
        <v>916</v>
      </c>
      <c r="Q81" s="34" t="s">
        <v>917</v>
      </c>
      <c r="R81" s="34" t="s">
        <v>918</v>
      </c>
      <c r="S81" s="34" t="s">
        <v>776</v>
      </c>
      <c r="T81" s="32" t="s">
        <v>73</v>
      </c>
      <c r="U81" s="34" t="s">
        <v>902</v>
      </c>
      <c r="V81" s="29" t="s">
        <v>75</v>
      </c>
      <c r="W81" s="34" t="s">
        <v>76</v>
      </c>
      <c r="X81" s="29">
        <v>2024.03</v>
      </c>
      <c r="Y81" s="29">
        <v>2024.11</v>
      </c>
      <c r="Z81" s="29">
        <f t="shared" ref="Z81:Z93" si="6">AA81+AB81+AC81+AD81</f>
        <v>150</v>
      </c>
      <c r="AA81" s="29">
        <v>150</v>
      </c>
      <c r="AB81" s="29">
        <v>0</v>
      </c>
      <c r="AC81" s="29">
        <v>0</v>
      </c>
      <c r="AD81" s="29">
        <v>0</v>
      </c>
      <c r="AE81" s="29">
        <v>1523</v>
      </c>
      <c r="AF81" s="29">
        <v>201</v>
      </c>
      <c r="AG81" s="34" t="s">
        <v>77</v>
      </c>
      <c r="AH81" s="34" t="s">
        <v>77</v>
      </c>
      <c r="AI81" s="34" t="s">
        <v>77</v>
      </c>
      <c r="AJ81" s="34" t="s">
        <v>76</v>
      </c>
      <c r="AK81" s="34" t="s">
        <v>77</v>
      </c>
      <c r="AL81" s="34" t="s">
        <v>77</v>
      </c>
      <c r="AM81" s="29"/>
      <c r="AN81" s="34" t="s">
        <v>76</v>
      </c>
      <c r="AO81" s="34" t="s">
        <v>919</v>
      </c>
      <c r="AP81" s="34" t="s">
        <v>920</v>
      </c>
      <c r="AQ81" s="29">
        <v>15310500663</v>
      </c>
    </row>
    <row r="82" s="3" customFormat="1" ht="230" customHeight="1" spans="1:43">
      <c r="A82" s="31">
        <f t="shared" si="4"/>
        <v>76</v>
      </c>
      <c r="B82" s="34" t="s">
        <v>921</v>
      </c>
      <c r="C82" s="34" t="s">
        <v>56</v>
      </c>
      <c r="D82" s="34" t="s">
        <v>57</v>
      </c>
      <c r="E82" s="34" t="s">
        <v>922</v>
      </c>
      <c r="F82" s="35" t="s">
        <v>923</v>
      </c>
      <c r="G82" s="34" t="s">
        <v>82</v>
      </c>
      <c r="H82" s="34" t="s">
        <v>924</v>
      </c>
      <c r="I82" s="35" t="s">
        <v>925</v>
      </c>
      <c r="J82" s="35" t="s">
        <v>926</v>
      </c>
      <c r="K82" s="34" t="s">
        <v>927</v>
      </c>
      <c r="L82" s="34" t="s">
        <v>928</v>
      </c>
      <c r="M82" s="34" t="s">
        <v>286</v>
      </c>
      <c r="N82" s="34" t="s">
        <v>67</v>
      </c>
      <c r="O82" s="29" t="s">
        <v>929</v>
      </c>
      <c r="P82" s="34" t="s">
        <v>930</v>
      </c>
      <c r="Q82" s="29" t="s">
        <v>931</v>
      </c>
      <c r="R82" s="34" t="s">
        <v>932</v>
      </c>
      <c r="S82" s="34" t="s">
        <v>399</v>
      </c>
      <c r="T82" s="34" t="s">
        <v>522</v>
      </c>
      <c r="U82" s="34" t="s">
        <v>902</v>
      </c>
      <c r="V82" s="29" t="s">
        <v>75</v>
      </c>
      <c r="W82" s="34" t="s">
        <v>76</v>
      </c>
      <c r="X82" s="29">
        <v>2024.03</v>
      </c>
      <c r="Y82" s="29">
        <v>2024.11</v>
      </c>
      <c r="Z82" s="29">
        <f t="shared" si="6"/>
        <v>40</v>
      </c>
      <c r="AA82" s="29">
        <v>40</v>
      </c>
      <c r="AB82" s="29">
        <v>0</v>
      </c>
      <c r="AC82" s="29">
        <v>0</v>
      </c>
      <c r="AD82" s="29">
        <v>0</v>
      </c>
      <c r="AE82" s="29">
        <v>565</v>
      </c>
      <c r="AF82" s="29">
        <v>32</v>
      </c>
      <c r="AG82" s="34" t="s">
        <v>77</v>
      </c>
      <c r="AH82" s="34" t="s">
        <v>77</v>
      </c>
      <c r="AI82" s="34" t="s">
        <v>77</v>
      </c>
      <c r="AJ82" s="34" t="s">
        <v>76</v>
      </c>
      <c r="AK82" s="34" t="s">
        <v>76</v>
      </c>
      <c r="AL82" s="34" t="s">
        <v>77</v>
      </c>
      <c r="AM82" s="29" t="s">
        <v>401</v>
      </c>
      <c r="AN82" s="34" t="s">
        <v>77</v>
      </c>
      <c r="AO82" s="29" t="s">
        <v>401</v>
      </c>
      <c r="AP82" s="34" t="s">
        <v>920</v>
      </c>
      <c r="AQ82" s="29">
        <v>15310500663</v>
      </c>
    </row>
    <row r="83" s="3" customFormat="1" ht="230" customHeight="1" spans="1:43">
      <c r="A83" s="31">
        <f t="shared" si="4"/>
        <v>77</v>
      </c>
      <c r="B83" s="34" t="s">
        <v>933</v>
      </c>
      <c r="C83" s="34" t="s">
        <v>56</v>
      </c>
      <c r="D83" s="34" t="s">
        <v>57</v>
      </c>
      <c r="E83" s="34" t="s">
        <v>212</v>
      </c>
      <c r="F83" s="35" t="s">
        <v>934</v>
      </c>
      <c r="G83" s="34" t="s">
        <v>82</v>
      </c>
      <c r="H83" s="34" t="s">
        <v>935</v>
      </c>
      <c r="I83" s="35" t="s">
        <v>936</v>
      </c>
      <c r="J83" s="35" t="s">
        <v>937</v>
      </c>
      <c r="K83" s="34" t="s">
        <v>938</v>
      </c>
      <c r="L83" s="34" t="s">
        <v>939</v>
      </c>
      <c r="M83" s="34" t="s">
        <v>913</v>
      </c>
      <c r="N83" s="34" t="s">
        <v>914</v>
      </c>
      <c r="O83" s="29" t="s">
        <v>940</v>
      </c>
      <c r="P83" s="34" t="s">
        <v>941</v>
      </c>
      <c r="Q83" s="34" t="s">
        <v>942</v>
      </c>
      <c r="R83" s="34" t="s">
        <v>918</v>
      </c>
      <c r="S83" s="34" t="s">
        <v>776</v>
      </c>
      <c r="T83" s="32" t="s">
        <v>73</v>
      </c>
      <c r="U83" s="34" t="s">
        <v>902</v>
      </c>
      <c r="V83" s="29" t="s">
        <v>75</v>
      </c>
      <c r="W83" s="34" t="s">
        <v>76</v>
      </c>
      <c r="X83" s="29">
        <v>2024.03</v>
      </c>
      <c r="Y83" s="29">
        <v>2024.11</v>
      </c>
      <c r="Z83" s="29">
        <f t="shared" si="6"/>
        <v>200</v>
      </c>
      <c r="AA83" s="29">
        <v>200</v>
      </c>
      <c r="AB83" s="29">
        <v>0</v>
      </c>
      <c r="AC83" s="29">
        <v>0</v>
      </c>
      <c r="AD83" s="29">
        <v>0</v>
      </c>
      <c r="AE83" s="29">
        <v>2680</v>
      </c>
      <c r="AF83" s="29">
        <v>350</v>
      </c>
      <c r="AG83" s="34" t="s">
        <v>77</v>
      </c>
      <c r="AH83" s="34" t="s">
        <v>77</v>
      </c>
      <c r="AI83" s="34" t="s">
        <v>77</v>
      </c>
      <c r="AJ83" s="34" t="s">
        <v>76</v>
      </c>
      <c r="AK83" s="34" t="s">
        <v>77</v>
      </c>
      <c r="AL83" s="34" t="s">
        <v>77</v>
      </c>
      <c r="AM83" s="29"/>
      <c r="AN83" s="34" t="s">
        <v>76</v>
      </c>
      <c r="AO83" s="34" t="s">
        <v>919</v>
      </c>
      <c r="AP83" s="34" t="s">
        <v>920</v>
      </c>
      <c r="AQ83" s="29">
        <v>15310500663</v>
      </c>
    </row>
    <row r="84" s="3" customFormat="1" ht="230" customHeight="1" spans="1:43">
      <c r="A84" s="31">
        <f t="shared" si="4"/>
        <v>78</v>
      </c>
      <c r="B84" s="34" t="s">
        <v>943</v>
      </c>
      <c r="C84" s="34" t="s">
        <v>91</v>
      </c>
      <c r="D84" s="32" t="s">
        <v>92</v>
      </c>
      <c r="E84" s="34" t="s">
        <v>93</v>
      </c>
      <c r="F84" s="35" t="s">
        <v>944</v>
      </c>
      <c r="G84" s="34" t="s">
        <v>82</v>
      </c>
      <c r="H84" s="34" t="s">
        <v>945</v>
      </c>
      <c r="I84" s="35" t="s">
        <v>946</v>
      </c>
      <c r="J84" s="35" t="s">
        <v>947</v>
      </c>
      <c r="K84" s="34" t="s">
        <v>948</v>
      </c>
      <c r="L84" s="34" t="s">
        <v>949</v>
      </c>
      <c r="M84" s="34" t="s">
        <v>66</v>
      </c>
      <c r="N84" s="34" t="s">
        <v>67</v>
      </c>
      <c r="O84" s="29" t="s">
        <v>950</v>
      </c>
      <c r="P84" s="34" t="s">
        <v>951</v>
      </c>
      <c r="Q84" s="34" t="s">
        <v>952</v>
      </c>
      <c r="R84" s="34" t="s">
        <v>953</v>
      </c>
      <c r="S84" s="34" t="s">
        <v>954</v>
      </c>
      <c r="T84" s="32" t="s">
        <v>145</v>
      </c>
      <c r="U84" s="34" t="s">
        <v>902</v>
      </c>
      <c r="V84" s="29" t="s">
        <v>75</v>
      </c>
      <c r="W84" s="34" t="s">
        <v>76</v>
      </c>
      <c r="X84" s="29">
        <v>2024.03</v>
      </c>
      <c r="Y84" s="29">
        <v>2024.11</v>
      </c>
      <c r="Z84" s="29">
        <f t="shared" si="6"/>
        <v>25</v>
      </c>
      <c r="AA84" s="29">
        <v>25</v>
      </c>
      <c r="AB84" s="29">
        <v>0</v>
      </c>
      <c r="AC84" s="29">
        <v>0</v>
      </c>
      <c r="AD84" s="29">
        <v>0</v>
      </c>
      <c r="AE84" s="29" t="s">
        <v>613</v>
      </c>
      <c r="AF84" s="29">
        <v>10</v>
      </c>
      <c r="AG84" s="34" t="s">
        <v>77</v>
      </c>
      <c r="AH84" s="34" t="s">
        <v>77</v>
      </c>
      <c r="AI84" s="34" t="s">
        <v>77</v>
      </c>
      <c r="AJ84" s="34" t="s">
        <v>76</v>
      </c>
      <c r="AK84" s="34" t="s">
        <v>77</v>
      </c>
      <c r="AL84" s="34" t="s">
        <v>77</v>
      </c>
      <c r="AM84" s="29"/>
      <c r="AN84" s="34" t="s">
        <v>77</v>
      </c>
      <c r="AO84" s="29"/>
      <c r="AP84" s="34" t="s">
        <v>920</v>
      </c>
      <c r="AQ84" s="29">
        <v>15310500663</v>
      </c>
    </row>
    <row r="85" s="3" customFormat="1" ht="230" customHeight="1" spans="1:43">
      <c r="A85" s="31">
        <f t="shared" si="4"/>
        <v>79</v>
      </c>
      <c r="B85" s="34" t="s">
        <v>955</v>
      </c>
      <c r="C85" s="34" t="s">
        <v>91</v>
      </c>
      <c r="D85" s="34" t="s">
        <v>122</v>
      </c>
      <c r="E85" s="34" t="s">
        <v>123</v>
      </c>
      <c r="F85" s="35" t="s">
        <v>956</v>
      </c>
      <c r="G85" s="34" t="s">
        <v>463</v>
      </c>
      <c r="H85" s="34" t="s">
        <v>957</v>
      </c>
      <c r="I85" s="35" t="s">
        <v>958</v>
      </c>
      <c r="J85" s="35" t="s">
        <v>959</v>
      </c>
      <c r="K85" s="34" t="s">
        <v>960</v>
      </c>
      <c r="L85" s="34" t="s">
        <v>961</v>
      </c>
      <c r="M85" s="34" t="s">
        <v>66</v>
      </c>
      <c r="N85" s="34" t="s">
        <v>67</v>
      </c>
      <c r="O85" s="29" t="s">
        <v>950</v>
      </c>
      <c r="P85" s="34" t="s">
        <v>962</v>
      </c>
      <c r="Q85" s="34" t="s">
        <v>963</v>
      </c>
      <c r="R85" s="34" t="s">
        <v>964</v>
      </c>
      <c r="S85" s="34" t="s">
        <v>954</v>
      </c>
      <c r="T85" s="32" t="s">
        <v>274</v>
      </c>
      <c r="U85" s="34" t="s">
        <v>902</v>
      </c>
      <c r="V85" s="29" t="s">
        <v>75</v>
      </c>
      <c r="W85" s="34" t="s">
        <v>76</v>
      </c>
      <c r="X85" s="29">
        <v>2024.03</v>
      </c>
      <c r="Y85" s="29">
        <v>2024.11</v>
      </c>
      <c r="Z85" s="29">
        <f t="shared" si="6"/>
        <v>99</v>
      </c>
      <c r="AA85" s="29">
        <v>99</v>
      </c>
      <c r="AB85" s="29">
        <v>0</v>
      </c>
      <c r="AC85" s="29">
        <v>0</v>
      </c>
      <c r="AD85" s="29">
        <v>0</v>
      </c>
      <c r="AE85" s="29" t="s">
        <v>305</v>
      </c>
      <c r="AF85" s="29" t="s">
        <v>965</v>
      </c>
      <c r="AG85" s="34" t="s">
        <v>77</v>
      </c>
      <c r="AH85" s="34" t="s">
        <v>77</v>
      </c>
      <c r="AI85" s="34" t="s">
        <v>77</v>
      </c>
      <c r="AJ85" s="34" t="s">
        <v>77</v>
      </c>
      <c r="AK85" s="34" t="s">
        <v>76</v>
      </c>
      <c r="AL85" s="34" t="s">
        <v>77</v>
      </c>
      <c r="AM85" s="29"/>
      <c r="AN85" s="34" t="s">
        <v>77</v>
      </c>
      <c r="AO85" s="29"/>
      <c r="AP85" s="34" t="s">
        <v>920</v>
      </c>
      <c r="AQ85" s="29">
        <v>15310500663</v>
      </c>
    </row>
    <row r="86" s="3" customFormat="1" ht="230" customHeight="1" spans="1:43">
      <c r="A86" s="31">
        <f t="shared" si="4"/>
        <v>80</v>
      </c>
      <c r="B86" s="34" t="s">
        <v>966</v>
      </c>
      <c r="C86" s="34" t="s">
        <v>91</v>
      </c>
      <c r="D86" s="32" t="s">
        <v>92</v>
      </c>
      <c r="E86" s="34" t="s">
        <v>93</v>
      </c>
      <c r="F86" s="36" t="s">
        <v>967</v>
      </c>
      <c r="G86" s="34" t="s">
        <v>82</v>
      </c>
      <c r="H86" s="34" t="s">
        <v>924</v>
      </c>
      <c r="I86" s="35" t="s">
        <v>968</v>
      </c>
      <c r="J86" s="35" t="s">
        <v>969</v>
      </c>
      <c r="K86" s="34" t="s">
        <v>970</v>
      </c>
      <c r="L86" s="34" t="s">
        <v>970</v>
      </c>
      <c r="M86" s="34" t="s">
        <v>66</v>
      </c>
      <c r="N86" s="34" t="s">
        <v>67</v>
      </c>
      <c r="O86" s="29" t="s">
        <v>950</v>
      </c>
      <c r="P86" s="34" t="s">
        <v>971</v>
      </c>
      <c r="Q86" s="34" t="s">
        <v>972</v>
      </c>
      <c r="R86" s="34" t="s">
        <v>953</v>
      </c>
      <c r="S86" s="34" t="s">
        <v>954</v>
      </c>
      <c r="T86" s="32" t="s">
        <v>145</v>
      </c>
      <c r="U86" s="34" t="s">
        <v>902</v>
      </c>
      <c r="V86" s="29" t="s">
        <v>75</v>
      </c>
      <c r="W86" s="34" t="s">
        <v>76</v>
      </c>
      <c r="X86" s="29">
        <v>2024.03</v>
      </c>
      <c r="Y86" s="29">
        <v>2024.11</v>
      </c>
      <c r="Z86" s="29">
        <f t="shared" si="6"/>
        <v>100</v>
      </c>
      <c r="AA86" s="29">
        <v>100</v>
      </c>
      <c r="AB86" s="29">
        <v>0</v>
      </c>
      <c r="AC86" s="29">
        <v>0</v>
      </c>
      <c r="AD86" s="29">
        <v>0</v>
      </c>
      <c r="AE86" s="29" t="s">
        <v>973</v>
      </c>
      <c r="AF86" s="29" t="s">
        <v>319</v>
      </c>
      <c r="AG86" s="34" t="s">
        <v>77</v>
      </c>
      <c r="AH86" s="34" t="s">
        <v>77</v>
      </c>
      <c r="AI86" s="34" t="s">
        <v>77</v>
      </c>
      <c r="AJ86" s="34" t="s">
        <v>76</v>
      </c>
      <c r="AK86" s="34" t="s">
        <v>77</v>
      </c>
      <c r="AL86" s="34" t="s">
        <v>77</v>
      </c>
      <c r="AM86" s="29"/>
      <c r="AN86" s="34" t="s">
        <v>77</v>
      </c>
      <c r="AO86" s="29"/>
      <c r="AP86" s="34" t="s">
        <v>920</v>
      </c>
      <c r="AQ86" s="29">
        <v>15310500663</v>
      </c>
    </row>
    <row r="87" s="3" customFormat="1" ht="321" customHeight="1" spans="1:43">
      <c r="A87" s="31">
        <f t="shared" si="4"/>
        <v>81</v>
      </c>
      <c r="B87" s="34" t="s">
        <v>974</v>
      </c>
      <c r="C87" s="34" t="s">
        <v>105</v>
      </c>
      <c r="D87" s="34" t="s">
        <v>106</v>
      </c>
      <c r="E87" s="34" t="s">
        <v>107</v>
      </c>
      <c r="F87" s="35" t="s">
        <v>975</v>
      </c>
      <c r="G87" s="34" t="s">
        <v>82</v>
      </c>
      <c r="H87" s="34" t="s">
        <v>976</v>
      </c>
      <c r="I87" s="35" t="s">
        <v>977</v>
      </c>
      <c r="J87" s="35" t="s">
        <v>978</v>
      </c>
      <c r="K87" s="34" t="s">
        <v>979</v>
      </c>
      <c r="L87" s="34" t="s">
        <v>979</v>
      </c>
      <c r="M87" s="34" t="s">
        <v>66</v>
      </c>
      <c r="N87" s="34" t="s">
        <v>980</v>
      </c>
      <c r="O87" s="29" t="s">
        <v>435</v>
      </c>
      <c r="P87" s="34" t="s">
        <v>981</v>
      </c>
      <c r="Q87" s="34" t="s">
        <v>982</v>
      </c>
      <c r="R87" s="34" t="s">
        <v>118</v>
      </c>
      <c r="S87" s="34" t="s">
        <v>954</v>
      </c>
      <c r="T87" s="32" t="s">
        <v>120</v>
      </c>
      <c r="U87" s="34" t="s">
        <v>902</v>
      </c>
      <c r="V87" s="29" t="s">
        <v>75</v>
      </c>
      <c r="W87" s="34" t="s">
        <v>76</v>
      </c>
      <c r="X87" s="29">
        <v>2024.03</v>
      </c>
      <c r="Y87" s="29">
        <v>2024.11</v>
      </c>
      <c r="Z87" s="29">
        <f t="shared" si="6"/>
        <v>18</v>
      </c>
      <c r="AA87" s="29">
        <v>18</v>
      </c>
      <c r="AB87" s="29">
        <v>0</v>
      </c>
      <c r="AC87" s="29">
        <v>0</v>
      </c>
      <c r="AD87" s="29">
        <v>0</v>
      </c>
      <c r="AE87" s="29" t="s">
        <v>983</v>
      </c>
      <c r="AF87" s="29" t="s">
        <v>984</v>
      </c>
      <c r="AG87" s="34" t="s">
        <v>77</v>
      </c>
      <c r="AH87" s="34" t="s">
        <v>77</v>
      </c>
      <c r="AI87" s="34" t="s">
        <v>77</v>
      </c>
      <c r="AJ87" s="34" t="s">
        <v>76</v>
      </c>
      <c r="AK87" s="34" t="s">
        <v>77</v>
      </c>
      <c r="AL87" s="34" t="s">
        <v>77</v>
      </c>
      <c r="AM87" s="29"/>
      <c r="AN87" s="34" t="s">
        <v>77</v>
      </c>
      <c r="AO87" s="29"/>
      <c r="AP87" s="34" t="s">
        <v>920</v>
      </c>
      <c r="AQ87" s="29">
        <v>15310500663</v>
      </c>
    </row>
    <row r="88" s="3" customFormat="1" ht="230" customHeight="1" spans="1:43">
      <c r="A88" s="31">
        <f t="shared" si="4"/>
        <v>82</v>
      </c>
      <c r="B88" s="32" t="s">
        <v>985</v>
      </c>
      <c r="C88" s="32" t="s">
        <v>56</v>
      </c>
      <c r="D88" s="32" t="s">
        <v>57</v>
      </c>
      <c r="E88" s="32" t="s">
        <v>199</v>
      </c>
      <c r="F88" s="33" t="s">
        <v>986</v>
      </c>
      <c r="G88" s="32" t="s">
        <v>82</v>
      </c>
      <c r="H88" s="32" t="s">
        <v>987</v>
      </c>
      <c r="I88" s="33" t="s">
        <v>988</v>
      </c>
      <c r="J88" s="33" t="s">
        <v>989</v>
      </c>
      <c r="K88" s="32" t="s">
        <v>990</v>
      </c>
      <c r="L88" s="32" t="s">
        <v>991</v>
      </c>
      <c r="M88" s="32" t="s">
        <v>165</v>
      </c>
      <c r="N88" s="32" t="s">
        <v>166</v>
      </c>
      <c r="O88" s="32" t="s">
        <v>992</v>
      </c>
      <c r="P88" s="32" t="s">
        <v>993</v>
      </c>
      <c r="Q88" s="32" t="s">
        <v>994</v>
      </c>
      <c r="R88" s="32" t="s">
        <v>995</v>
      </c>
      <c r="S88" s="32" t="s">
        <v>954</v>
      </c>
      <c r="T88" s="32" t="s">
        <v>73</v>
      </c>
      <c r="U88" s="32" t="s">
        <v>996</v>
      </c>
      <c r="V88" s="29" t="s">
        <v>75</v>
      </c>
      <c r="W88" s="34" t="s">
        <v>76</v>
      </c>
      <c r="X88" s="29">
        <v>2024.3</v>
      </c>
      <c r="Y88" s="29">
        <v>2024.11</v>
      </c>
      <c r="Z88" s="29">
        <f t="shared" si="6"/>
        <v>150</v>
      </c>
      <c r="AA88" s="31">
        <v>150</v>
      </c>
      <c r="AB88" s="31">
        <v>0</v>
      </c>
      <c r="AC88" s="31">
        <v>0</v>
      </c>
      <c r="AD88" s="31">
        <v>0</v>
      </c>
      <c r="AE88" s="34" t="s">
        <v>997</v>
      </c>
      <c r="AF88" s="31" t="s">
        <v>998</v>
      </c>
      <c r="AG88" s="34" t="s">
        <v>77</v>
      </c>
      <c r="AH88" s="34" t="s">
        <v>77</v>
      </c>
      <c r="AI88" s="34" t="s">
        <v>77</v>
      </c>
      <c r="AJ88" s="34" t="s">
        <v>76</v>
      </c>
      <c r="AK88" s="31"/>
      <c r="AL88" s="34" t="s">
        <v>77</v>
      </c>
      <c r="AM88" s="29"/>
      <c r="AN88" s="40" t="s">
        <v>76</v>
      </c>
      <c r="AO88" s="29"/>
      <c r="AP88" s="34" t="s">
        <v>999</v>
      </c>
      <c r="AQ88" s="29">
        <v>13436247022</v>
      </c>
    </row>
    <row r="89" s="3" customFormat="1" ht="230" customHeight="1" spans="1:43">
      <c r="A89" s="31">
        <f t="shared" si="4"/>
        <v>83</v>
      </c>
      <c r="B89" s="32" t="s">
        <v>1000</v>
      </c>
      <c r="C89" s="32" t="s">
        <v>56</v>
      </c>
      <c r="D89" s="32" t="s">
        <v>57</v>
      </c>
      <c r="E89" s="32" t="s">
        <v>212</v>
      </c>
      <c r="F89" s="33" t="s">
        <v>1001</v>
      </c>
      <c r="G89" s="32" t="s">
        <v>82</v>
      </c>
      <c r="H89" s="32" t="s">
        <v>987</v>
      </c>
      <c r="I89" s="33" t="s">
        <v>1002</v>
      </c>
      <c r="J89" s="33" t="s">
        <v>1003</v>
      </c>
      <c r="K89" s="32" t="s">
        <v>1004</v>
      </c>
      <c r="L89" s="32" t="s">
        <v>1005</v>
      </c>
      <c r="M89" s="32" t="s">
        <v>165</v>
      </c>
      <c r="N89" s="32" t="s">
        <v>166</v>
      </c>
      <c r="O89" s="32" t="s">
        <v>992</v>
      </c>
      <c r="P89" s="32" t="s">
        <v>1006</v>
      </c>
      <c r="Q89" s="32" t="s">
        <v>1007</v>
      </c>
      <c r="R89" s="32" t="s">
        <v>995</v>
      </c>
      <c r="S89" s="32" t="s">
        <v>954</v>
      </c>
      <c r="T89" s="32" t="s">
        <v>73</v>
      </c>
      <c r="U89" s="32" t="s">
        <v>996</v>
      </c>
      <c r="V89" s="29" t="s">
        <v>75</v>
      </c>
      <c r="W89" s="34" t="s">
        <v>76</v>
      </c>
      <c r="X89" s="29">
        <v>2024.3</v>
      </c>
      <c r="Y89" s="29">
        <v>2024.11</v>
      </c>
      <c r="Z89" s="29">
        <f t="shared" si="6"/>
        <v>100</v>
      </c>
      <c r="AA89" s="31">
        <v>100</v>
      </c>
      <c r="AB89" s="31">
        <v>0</v>
      </c>
      <c r="AC89" s="31">
        <v>0</v>
      </c>
      <c r="AD89" s="31">
        <v>0</v>
      </c>
      <c r="AE89" s="34" t="s">
        <v>1008</v>
      </c>
      <c r="AF89" s="31" t="s">
        <v>330</v>
      </c>
      <c r="AG89" s="34" t="s">
        <v>77</v>
      </c>
      <c r="AH89" s="34" t="s">
        <v>77</v>
      </c>
      <c r="AI89" s="34" t="s">
        <v>77</v>
      </c>
      <c r="AJ89" s="34" t="s">
        <v>76</v>
      </c>
      <c r="AK89" s="31"/>
      <c r="AL89" s="34" t="s">
        <v>77</v>
      </c>
      <c r="AM89" s="29"/>
      <c r="AN89" s="34" t="s">
        <v>77</v>
      </c>
      <c r="AO89" s="29"/>
      <c r="AP89" s="34" t="s">
        <v>999</v>
      </c>
      <c r="AQ89" s="29">
        <v>13436247018</v>
      </c>
    </row>
    <row r="90" s="3" customFormat="1" ht="230" customHeight="1" spans="1:43">
      <c r="A90" s="31">
        <f t="shared" si="4"/>
        <v>84</v>
      </c>
      <c r="B90" s="32" t="s">
        <v>1009</v>
      </c>
      <c r="C90" s="32" t="s">
        <v>56</v>
      </c>
      <c r="D90" s="32" t="s">
        <v>57</v>
      </c>
      <c r="E90" s="32" t="s">
        <v>58</v>
      </c>
      <c r="F90" s="33" t="s">
        <v>1010</v>
      </c>
      <c r="G90" s="32" t="s">
        <v>82</v>
      </c>
      <c r="H90" s="32" t="s">
        <v>987</v>
      </c>
      <c r="I90" s="33" t="s">
        <v>1011</v>
      </c>
      <c r="J90" s="33" t="s">
        <v>1012</v>
      </c>
      <c r="K90" s="32" t="s">
        <v>1013</v>
      </c>
      <c r="L90" s="32" t="s">
        <v>1014</v>
      </c>
      <c r="M90" s="32" t="s">
        <v>165</v>
      </c>
      <c r="N90" s="32" t="s">
        <v>166</v>
      </c>
      <c r="O90" s="32" t="s">
        <v>992</v>
      </c>
      <c r="P90" s="32" t="s">
        <v>1015</v>
      </c>
      <c r="Q90" s="32" t="s">
        <v>1016</v>
      </c>
      <c r="R90" s="32" t="s">
        <v>995</v>
      </c>
      <c r="S90" s="32" t="s">
        <v>954</v>
      </c>
      <c r="T90" s="32" t="s">
        <v>73</v>
      </c>
      <c r="U90" s="32" t="s">
        <v>996</v>
      </c>
      <c r="V90" s="29" t="s">
        <v>75</v>
      </c>
      <c r="W90" s="34" t="s">
        <v>76</v>
      </c>
      <c r="X90" s="29">
        <v>2024.3</v>
      </c>
      <c r="Y90" s="29">
        <v>2024.11</v>
      </c>
      <c r="Z90" s="29">
        <f t="shared" si="6"/>
        <v>90</v>
      </c>
      <c r="AA90" s="31">
        <v>90</v>
      </c>
      <c r="AB90" s="31">
        <v>0</v>
      </c>
      <c r="AC90" s="31">
        <v>0</v>
      </c>
      <c r="AD90" s="31">
        <v>0</v>
      </c>
      <c r="AE90" s="34" t="s">
        <v>1017</v>
      </c>
      <c r="AF90" s="31" t="s">
        <v>1018</v>
      </c>
      <c r="AG90" s="34" t="s">
        <v>77</v>
      </c>
      <c r="AH90" s="34" t="s">
        <v>77</v>
      </c>
      <c r="AI90" s="34" t="s">
        <v>77</v>
      </c>
      <c r="AJ90" s="34" t="s">
        <v>76</v>
      </c>
      <c r="AK90" s="31"/>
      <c r="AL90" s="34" t="s">
        <v>77</v>
      </c>
      <c r="AM90" s="29"/>
      <c r="AN90" s="34" t="s">
        <v>77</v>
      </c>
      <c r="AO90" s="29"/>
      <c r="AP90" s="34" t="s">
        <v>999</v>
      </c>
      <c r="AQ90" s="29">
        <v>13436247019</v>
      </c>
    </row>
    <row r="91" s="3" customFormat="1" ht="230" customHeight="1" spans="1:43">
      <c r="A91" s="31">
        <f t="shared" si="4"/>
        <v>85</v>
      </c>
      <c r="B91" s="32" t="s">
        <v>1019</v>
      </c>
      <c r="C91" s="32" t="s">
        <v>56</v>
      </c>
      <c r="D91" s="32" t="s">
        <v>57</v>
      </c>
      <c r="E91" s="32" t="s">
        <v>58</v>
      </c>
      <c r="F91" s="33" t="s">
        <v>1020</v>
      </c>
      <c r="G91" s="32" t="s">
        <v>82</v>
      </c>
      <c r="H91" s="32" t="s">
        <v>987</v>
      </c>
      <c r="I91" s="33" t="s">
        <v>1021</v>
      </c>
      <c r="J91" s="33" t="s">
        <v>1022</v>
      </c>
      <c r="K91" s="32" t="s">
        <v>1023</v>
      </c>
      <c r="L91" s="32" t="s">
        <v>1024</v>
      </c>
      <c r="M91" s="32" t="s">
        <v>165</v>
      </c>
      <c r="N91" s="32" t="s">
        <v>166</v>
      </c>
      <c r="O91" s="32" t="s">
        <v>1025</v>
      </c>
      <c r="P91" s="32" t="s">
        <v>1026</v>
      </c>
      <c r="Q91" s="32" t="s">
        <v>1027</v>
      </c>
      <c r="R91" s="32" t="s">
        <v>995</v>
      </c>
      <c r="S91" s="32" t="s">
        <v>954</v>
      </c>
      <c r="T91" s="32" t="s">
        <v>73</v>
      </c>
      <c r="U91" s="32" t="s">
        <v>996</v>
      </c>
      <c r="V91" s="29" t="s">
        <v>75</v>
      </c>
      <c r="W91" s="34" t="s">
        <v>76</v>
      </c>
      <c r="X91" s="29">
        <v>2024.3</v>
      </c>
      <c r="Y91" s="29">
        <v>2024.11</v>
      </c>
      <c r="Z91" s="29">
        <f t="shared" si="6"/>
        <v>50</v>
      </c>
      <c r="AA91" s="31">
        <v>50</v>
      </c>
      <c r="AB91" s="31">
        <v>0</v>
      </c>
      <c r="AC91" s="31">
        <v>0</v>
      </c>
      <c r="AD91" s="31">
        <v>0</v>
      </c>
      <c r="AE91" s="34" t="s">
        <v>1028</v>
      </c>
      <c r="AF91" s="40" t="s">
        <v>1029</v>
      </c>
      <c r="AG91" s="34" t="s">
        <v>77</v>
      </c>
      <c r="AH91" s="34" t="s">
        <v>77</v>
      </c>
      <c r="AI91" s="34" t="s">
        <v>77</v>
      </c>
      <c r="AJ91" s="34" t="s">
        <v>76</v>
      </c>
      <c r="AK91" s="31"/>
      <c r="AL91" s="34" t="s">
        <v>77</v>
      </c>
      <c r="AM91" s="29"/>
      <c r="AN91" s="40" t="s">
        <v>77</v>
      </c>
      <c r="AO91" s="29"/>
      <c r="AP91" s="34" t="s">
        <v>999</v>
      </c>
      <c r="AQ91" s="29">
        <v>13436247023</v>
      </c>
    </row>
    <row r="92" s="3" customFormat="1" ht="230" customHeight="1" spans="1:43">
      <c r="A92" s="31">
        <f t="shared" si="4"/>
        <v>86</v>
      </c>
      <c r="B92" s="32" t="s">
        <v>1030</v>
      </c>
      <c r="C92" s="32" t="s">
        <v>91</v>
      </c>
      <c r="D92" s="32" t="s">
        <v>122</v>
      </c>
      <c r="E92" s="32" t="s">
        <v>123</v>
      </c>
      <c r="F92" s="33" t="s">
        <v>1031</v>
      </c>
      <c r="G92" s="32" t="s">
        <v>82</v>
      </c>
      <c r="H92" s="32" t="s">
        <v>1032</v>
      </c>
      <c r="I92" s="33" t="s">
        <v>1033</v>
      </c>
      <c r="J92" s="33" t="s">
        <v>1034</v>
      </c>
      <c r="K92" s="32" t="s">
        <v>1035</v>
      </c>
      <c r="L92" s="32" t="s">
        <v>1036</v>
      </c>
      <c r="M92" s="32" t="s">
        <v>165</v>
      </c>
      <c r="N92" s="32" t="s">
        <v>166</v>
      </c>
      <c r="O92" s="32" t="s">
        <v>68</v>
      </c>
      <c r="P92" s="32" t="s">
        <v>1037</v>
      </c>
      <c r="Q92" s="32" t="s">
        <v>1038</v>
      </c>
      <c r="R92" s="32" t="s">
        <v>812</v>
      </c>
      <c r="S92" s="32" t="s">
        <v>954</v>
      </c>
      <c r="T92" s="32" t="s">
        <v>274</v>
      </c>
      <c r="U92" s="32" t="s">
        <v>996</v>
      </c>
      <c r="V92" s="29" t="s">
        <v>75</v>
      </c>
      <c r="W92" s="34" t="s">
        <v>76</v>
      </c>
      <c r="X92" s="29">
        <v>2024.3</v>
      </c>
      <c r="Y92" s="29">
        <v>2024.11</v>
      </c>
      <c r="Z92" s="29">
        <f t="shared" si="6"/>
        <v>100</v>
      </c>
      <c r="AA92" s="29">
        <v>100</v>
      </c>
      <c r="AB92" s="31">
        <v>0</v>
      </c>
      <c r="AC92" s="31">
        <v>0</v>
      </c>
      <c r="AD92" s="31">
        <v>0</v>
      </c>
      <c r="AE92" s="34" t="s">
        <v>1039</v>
      </c>
      <c r="AF92" s="34" t="s">
        <v>1040</v>
      </c>
      <c r="AG92" s="34" t="s">
        <v>77</v>
      </c>
      <c r="AH92" s="34" t="s">
        <v>77</v>
      </c>
      <c r="AI92" s="34" t="s">
        <v>77</v>
      </c>
      <c r="AJ92" s="34" t="s">
        <v>76</v>
      </c>
      <c r="AK92" s="34" t="s">
        <v>77</v>
      </c>
      <c r="AL92" s="34" t="s">
        <v>77</v>
      </c>
      <c r="AM92" s="29"/>
      <c r="AN92" s="34" t="s">
        <v>77</v>
      </c>
      <c r="AO92" s="29"/>
      <c r="AP92" s="34" t="s">
        <v>999</v>
      </c>
      <c r="AQ92" s="29">
        <v>13436247017</v>
      </c>
    </row>
    <row r="93" s="3" customFormat="1" ht="230" customHeight="1" spans="1:43">
      <c r="A93" s="31">
        <f t="shared" si="4"/>
        <v>87</v>
      </c>
      <c r="B93" s="32" t="s">
        <v>1041</v>
      </c>
      <c r="C93" s="32" t="s">
        <v>105</v>
      </c>
      <c r="D93" s="32" t="s">
        <v>106</v>
      </c>
      <c r="E93" s="32" t="s">
        <v>239</v>
      </c>
      <c r="F93" s="30" t="s">
        <v>1042</v>
      </c>
      <c r="G93" s="32" t="s">
        <v>82</v>
      </c>
      <c r="H93" s="32" t="s">
        <v>1043</v>
      </c>
      <c r="I93" s="33" t="s">
        <v>1044</v>
      </c>
      <c r="J93" s="33" t="s">
        <v>1045</v>
      </c>
      <c r="K93" s="32" t="s">
        <v>1046</v>
      </c>
      <c r="L93" s="28" t="s">
        <v>1047</v>
      </c>
      <c r="M93" s="32" t="s">
        <v>165</v>
      </c>
      <c r="N93" s="32" t="s">
        <v>166</v>
      </c>
      <c r="O93" s="28" t="s">
        <v>435</v>
      </c>
      <c r="P93" s="32" t="s">
        <v>582</v>
      </c>
      <c r="Q93" s="28" t="s">
        <v>1048</v>
      </c>
      <c r="R93" s="32" t="s">
        <v>1049</v>
      </c>
      <c r="S93" s="32" t="s">
        <v>954</v>
      </c>
      <c r="T93" s="32" t="s">
        <v>120</v>
      </c>
      <c r="U93" s="32" t="s">
        <v>996</v>
      </c>
      <c r="V93" s="29" t="s">
        <v>75</v>
      </c>
      <c r="W93" s="34" t="s">
        <v>76</v>
      </c>
      <c r="X93" s="29">
        <v>2024.3</v>
      </c>
      <c r="Y93" s="29">
        <v>2024.11</v>
      </c>
      <c r="Z93" s="29">
        <f t="shared" si="6"/>
        <v>22</v>
      </c>
      <c r="AA93" s="31">
        <v>22</v>
      </c>
      <c r="AB93" s="31">
        <v>0</v>
      </c>
      <c r="AC93" s="31">
        <v>0</v>
      </c>
      <c r="AD93" s="31">
        <v>0</v>
      </c>
      <c r="AE93" s="34" t="s">
        <v>1050</v>
      </c>
      <c r="AF93" s="31" t="s">
        <v>1051</v>
      </c>
      <c r="AG93" s="34" t="s">
        <v>77</v>
      </c>
      <c r="AH93" s="34" t="s">
        <v>77</v>
      </c>
      <c r="AI93" s="34" t="s">
        <v>77</v>
      </c>
      <c r="AJ93" s="34" t="s">
        <v>76</v>
      </c>
      <c r="AK93" s="31"/>
      <c r="AL93" s="34" t="s">
        <v>77</v>
      </c>
      <c r="AM93" s="29"/>
      <c r="AN93" s="40" t="s">
        <v>77</v>
      </c>
      <c r="AO93" s="29"/>
      <c r="AP93" s="34" t="s">
        <v>999</v>
      </c>
      <c r="AQ93" s="29">
        <v>13436247027</v>
      </c>
    </row>
    <row r="94" s="3" customFormat="1" ht="230" customHeight="1" spans="1:43">
      <c r="A94" s="31">
        <f t="shared" si="4"/>
        <v>88</v>
      </c>
      <c r="B94" s="34" t="s">
        <v>1052</v>
      </c>
      <c r="C94" s="34" t="s">
        <v>91</v>
      </c>
      <c r="D94" s="32" t="s">
        <v>92</v>
      </c>
      <c r="E94" s="32" t="s">
        <v>367</v>
      </c>
      <c r="F94" s="34" t="s">
        <v>1053</v>
      </c>
      <c r="G94" s="34" t="s">
        <v>82</v>
      </c>
      <c r="H94" s="34" t="s">
        <v>1054</v>
      </c>
      <c r="I94" s="34" t="s">
        <v>1055</v>
      </c>
      <c r="J94" s="47" t="s">
        <v>1056</v>
      </c>
      <c r="K94" s="34" t="s">
        <v>1057</v>
      </c>
      <c r="L94" s="34" t="s">
        <v>1058</v>
      </c>
      <c r="M94" s="34" t="s">
        <v>286</v>
      </c>
      <c r="N94" s="34" t="s">
        <v>67</v>
      </c>
      <c r="O94" s="32" t="s">
        <v>373</v>
      </c>
      <c r="P94" s="34" t="s">
        <v>1059</v>
      </c>
      <c r="Q94" s="29" t="s">
        <v>1060</v>
      </c>
      <c r="R94" s="32" t="s">
        <v>1061</v>
      </c>
      <c r="S94" s="32" t="s">
        <v>399</v>
      </c>
      <c r="T94" s="32" t="s">
        <v>376</v>
      </c>
      <c r="U94" s="34" t="s">
        <v>996</v>
      </c>
      <c r="V94" s="29" t="s">
        <v>400</v>
      </c>
      <c r="W94" s="34" t="s">
        <v>76</v>
      </c>
      <c r="X94" s="28">
        <v>2023.09</v>
      </c>
      <c r="Y94" s="28">
        <v>2024.12</v>
      </c>
      <c r="Z94" s="29">
        <v>155</v>
      </c>
      <c r="AA94" s="29">
        <f>1.55*40</f>
        <v>62</v>
      </c>
      <c r="AB94" s="29">
        <v>0</v>
      </c>
      <c r="AC94" s="29">
        <f>1.55*60</f>
        <v>93</v>
      </c>
      <c r="AD94" s="29">
        <v>0</v>
      </c>
      <c r="AE94" s="29" t="s">
        <v>1062</v>
      </c>
      <c r="AF94" s="29">
        <v>6</v>
      </c>
      <c r="AG94" s="34" t="s">
        <v>77</v>
      </c>
      <c r="AH94" s="34" t="s">
        <v>77</v>
      </c>
      <c r="AI94" s="34" t="s">
        <v>77</v>
      </c>
      <c r="AJ94" s="34" t="s">
        <v>76</v>
      </c>
      <c r="AK94" s="34" t="s">
        <v>77</v>
      </c>
      <c r="AL94" s="34" t="s">
        <v>77</v>
      </c>
      <c r="AM94" s="49" t="s">
        <v>401</v>
      </c>
      <c r="AN94" s="34" t="s">
        <v>76</v>
      </c>
      <c r="AO94" s="49" t="s">
        <v>401</v>
      </c>
      <c r="AP94" s="34" t="s">
        <v>999</v>
      </c>
      <c r="AQ94" s="29">
        <v>13436247017</v>
      </c>
    </row>
    <row r="95" s="3" customFormat="1" ht="230" customHeight="1" spans="1:43">
      <c r="A95" s="31">
        <f t="shared" si="4"/>
        <v>89</v>
      </c>
      <c r="B95" s="32" t="s">
        <v>1063</v>
      </c>
      <c r="C95" s="32" t="s">
        <v>91</v>
      </c>
      <c r="D95" s="32" t="s">
        <v>92</v>
      </c>
      <c r="E95" s="32" t="s">
        <v>367</v>
      </c>
      <c r="F95" s="34" t="s">
        <v>1064</v>
      </c>
      <c r="G95" s="34" t="s">
        <v>82</v>
      </c>
      <c r="H95" s="34" t="s">
        <v>1054</v>
      </c>
      <c r="I95" s="34" t="s">
        <v>1065</v>
      </c>
      <c r="J95" s="47" t="s">
        <v>1066</v>
      </c>
      <c r="K95" s="34" t="s">
        <v>1067</v>
      </c>
      <c r="L95" s="34" t="s">
        <v>1068</v>
      </c>
      <c r="M95" s="34" t="s">
        <v>286</v>
      </c>
      <c r="N95" s="34" t="s">
        <v>67</v>
      </c>
      <c r="O95" s="32" t="s">
        <v>373</v>
      </c>
      <c r="P95" s="34" t="s">
        <v>1069</v>
      </c>
      <c r="Q95" s="29" t="s">
        <v>1070</v>
      </c>
      <c r="R95" s="32" t="s">
        <v>1061</v>
      </c>
      <c r="S95" s="32" t="s">
        <v>399</v>
      </c>
      <c r="T95" s="32" t="s">
        <v>376</v>
      </c>
      <c r="U95" s="34" t="s">
        <v>996</v>
      </c>
      <c r="V95" s="29" t="s">
        <v>400</v>
      </c>
      <c r="W95" s="34" t="s">
        <v>76</v>
      </c>
      <c r="X95" s="28">
        <v>2023.09</v>
      </c>
      <c r="Y95" s="28">
        <v>2024.12</v>
      </c>
      <c r="Z95" s="29">
        <v>415</v>
      </c>
      <c r="AA95" s="29">
        <f>4.15*40</f>
        <v>166</v>
      </c>
      <c r="AB95" s="29">
        <v>0</v>
      </c>
      <c r="AC95" s="29">
        <f>4.15*60</f>
        <v>249</v>
      </c>
      <c r="AD95" s="29">
        <v>0</v>
      </c>
      <c r="AE95" s="29" t="s">
        <v>1071</v>
      </c>
      <c r="AF95" s="29" t="s">
        <v>1072</v>
      </c>
      <c r="AG95" s="34" t="s">
        <v>77</v>
      </c>
      <c r="AH95" s="34" t="s">
        <v>77</v>
      </c>
      <c r="AI95" s="34" t="s">
        <v>77</v>
      </c>
      <c r="AJ95" s="34" t="s">
        <v>76</v>
      </c>
      <c r="AK95" s="34" t="s">
        <v>76</v>
      </c>
      <c r="AL95" s="34" t="s">
        <v>77</v>
      </c>
      <c r="AM95" s="49" t="s">
        <v>401</v>
      </c>
      <c r="AN95" s="34" t="s">
        <v>76</v>
      </c>
      <c r="AO95" s="49" t="s">
        <v>401</v>
      </c>
      <c r="AP95" s="34" t="s">
        <v>999</v>
      </c>
      <c r="AQ95" s="29">
        <v>13436247017</v>
      </c>
    </row>
    <row r="96" s="3" customFormat="1" ht="230" customHeight="1" spans="1:43">
      <c r="A96" s="31">
        <f t="shared" si="4"/>
        <v>90</v>
      </c>
      <c r="B96" s="32" t="s">
        <v>1073</v>
      </c>
      <c r="C96" s="32" t="s">
        <v>91</v>
      </c>
      <c r="D96" s="32" t="s">
        <v>92</v>
      </c>
      <c r="E96" s="32" t="s">
        <v>367</v>
      </c>
      <c r="F96" s="34" t="s">
        <v>1074</v>
      </c>
      <c r="G96" s="34" t="s">
        <v>82</v>
      </c>
      <c r="H96" s="34" t="s">
        <v>1075</v>
      </c>
      <c r="I96" s="34" t="s">
        <v>1076</v>
      </c>
      <c r="J96" s="47" t="s">
        <v>1077</v>
      </c>
      <c r="K96" s="34" t="s">
        <v>1078</v>
      </c>
      <c r="L96" s="34" t="s">
        <v>1079</v>
      </c>
      <c r="M96" s="34" t="s">
        <v>286</v>
      </c>
      <c r="N96" s="34" t="s">
        <v>67</v>
      </c>
      <c r="O96" s="32" t="s">
        <v>373</v>
      </c>
      <c r="P96" s="34" t="s">
        <v>1080</v>
      </c>
      <c r="Q96" s="29" t="s">
        <v>1081</v>
      </c>
      <c r="R96" s="32" t="s">
        <v>1061</v>
      </c>
      <c r="S96" s="32" t="s">
        <v>399</v>
      </c>
      <c r="T96" s="32" t="s">
        <v>376</v>
      </c>
      <c r="U96" s="34" t="s">
        <v>996</v>
      </c>
      <c r="V96" s="29" t="s">
        <v>400</v>
      </c>
      <c r="W96" s="34" t="s">
        <v>76</v>
      </c>
      <c r="X96" s="28">
        <v>2023.09</v>
      </c>
      <c r="Y96" s="28">
        <v>2024.12</v>
      </c>
      <c r="Z96" s="29">
        <v>270</v>
      </c>
      <c r="AA96" s="29">
        <f>2.7*40</f>
        <v>108</v>
      </c>
      <c r="AB96" s="29">
        <v>0</v>
      </c>
      <c r="AC96" s="29">
        <f>2.7*60</f>
        <v>162</v>
      </c>
      <c r="AD96" s="29">
        <v>0</v>
      </c>
      <c r="AE96" s="29" t="s">
        <v>1082</v>
      </c>
      <c r="AF96" s="29" t="s">
        <v>1083</v>
      </c>
      <c r="AG96" s="34" t="s">
        <v>77</v>
      </c>
      <c r="AH96" s="34" t="s">
        <v>77</v>
      </c>
      <c r="AI96" s="34" t="s">
        <v>77</v>
      </c>
      <c r="AJ96" s="34" t="s">
        <v>76</v>
      </c>
      <c r="AK96" s="34" t="s">
        <v>76</v>
      </c>
      <c r="AL96" s="34" t="s">
        <v>77</v>
      </c>
      <c r="AM96" s="49" t="s">
        <v>401</v>
      </c>
      <c r="AN96" s="34" t="s">
        <v>77</v>
      </c>
      <c r="AO96" s="49" t="s">
        <v>401</v>
      </c>
      <c r="AP96" s="34" t="s">
        <v>999</v>
      </c>
      <c r="AQ96" s="29">
        <v>13436247017</v>
      </c>
    </row>
    <row r="97" s="3" customFormat="1" ht="230" customHeight="1" spans="1:43">
      <c r="A97" s="31">
        <f t="shared" si="4"/>
        <v>91</v>
      </c>
      <c r="B97" s="32" t="s">
        <v>1084</v>
      </c>
      <c r="C97" s="32" t="s">
        <v>91</v>
      </c>
      <c r="D97" s="32" t="s">
        <v>92</v>
      </c>
      <c r="E97" s="32" t="s">
        <v>367</v>
      </c>
      <c r="F97" s="34" t="s">
        <v>1085</v>
      </c>
      <c r="G97" s="34" t="s">
        <v>82</v>
      </c>
      <c r="H97" s="34" t="s">
        <v>1075</v>
      </c>
      <c r="I97" s="34" t="s">
        <v>1086</v>
      </c>
      <c r="J97" s="47" t="s">
        <v>1087</v>
      </c>
      <c r="K97" s="34" t="s">
        <v>1088</v>
      </c>
      <c r="L97" s="34" t="s">
        <v>1089</v>
      </c>
      <c r="M97" s="34" t="s">
        <v>286</v>
      </c>
      <c r="N97" s="34" t="s">
        <v>67</v>
      </c>
      <c r="O97" s="32" t="s">
        <v>373</v>
      </c>
      <c r="P97" s="34" t="s">
        <v>1090</v>
      </c>
      <c r="Q97" s="29" t="s">
        <v>1091</v>
      </c>
      <c r="R97" s="32" t="s">
        <v>1061</v>
      </c>
      <c r="S97" s="32" t="s">
        <v>399</v>
      </c>
      <c r="T97" s="32" t="s">
        <v>376</v>
      </c>
      <c r="U97" s="34" t="s">
        <v>996</v>
      </c>
      <c r="V97" s="29" t="s">
        <v>400</v>
      </c>
      <c r="W97" s="34" t="s">
        <v>76</v>
      </c>
      <c r="X97" s="28">
        <v>2023.09</v>
      </c>
      <c r="Y97" s="28">
        <v>2024.12</v>
      </c>
      <c r="Z97" s="29">
        <v>230</v>
      </c>
      <c r="AA97" s="29">
        <f>2.3*40</f>
        <v>92</v>
      </c>
      <c r="AB97" s="29">
        <v>0</v>
      </c>
      <c r="AC97" s="29">
        <f>2.3*60</f>
        <v>138</v>
      </c>
      <c r="AD97" s="29">
        <v>0</v>
      </c>
      <c r="AE97" s="29" t="s">
        <v>1092</v>
      </c>
      <c r="AF97" s="29" t="s">
        <v>1093</v>
      </c>
      <c r="AG97" s="34" t="s">
        <v>77</v>
      </c>
      <c r="AH97" s="34" t="s">
        <v>77</v>
      </c>
      <c r="AI97" s="34" t="s">
        <v>77</v>
      </c>
      <c r="AJ97" s="34" t="s">
        <v>76</v>
      </c>
      <c r="AK97" s="34" t="s">
        <v>77</v>
      </c>
      <c r="AL97" s="34" t="s">
        <v>77</v>
      </c>
      <c r="AM97" s="49" t="s">
        <v>401</v>
      </c>
      <c r="AN97" s="34" t="s">
        <v>77</v>
      </c>
      <c r="AO97" s="49" t="s">
        <v>401</v>
      </c>
      <c r="AP97" s="34" t="s">
        <v>999</v>
      </c>
      <c r="AQ97" s="29">
        <v>13436247017</v>
      </c>
    </row>
    <row r="98" s="3" customFormat="1" ht="230" customHeight="1" spans="1:43">
      <c r="A98" s="31">
        <f t="shared" si="4"/>
        <v>92</v>
      </c>
      <c r="B98" s="32" t="s">
        <v>1094</v>
      </c>
      <c r="C98" s="32" t="s">
        <v>91</v>
      </c>
      <c r="D98" s="32" t="s">
        <v>92</v>
      </c>
      <c r="E98" s="32" t="s">
        <v>367</v>
      </c>
      <c r="F98" s="33" t="s">
        <v>1095</v>
      </c>
      <c r="G98" s="32" t="s">
        <v>463</v>
      </c>
      <c r="H98" s="32" t="s">
        <v>1096</v>
      </c>
      <c r="I98" s="33" t="s">
        <v>1097</v>
      </c>
      <c r="J98" s="33" t="s">
        <v>1098</v>
      </c>
      <c r="K98" s="32" t="s">
        <v>1099</v>
      </c>
      <c r="L98" s="32" t="s">
        <v>1100</v>
      </c>
      <c r="M98" s="32" t="s">
        <v>286</v>
      </c>
      <c r="N98" s="32" t="s">
        <v>67</v>
      </c>
      <c r="O98" s="28" t="s">
        <v>1101</v>
      </c>
      <c r="P98" s="32" t="s">
        <v>1102</v>
      </c>
      <c r="Q98" s="32" t="s">
        <v>1103</v>
      </c>
      <c r="R98" s="32" t="s">
        <v>565</v>
      </c>
      <c r="S98" s="32" t="s">
        <v>954</v>
      </c>
      <c r="T98" s="32" t="s">
        <v>376</v>
      </c>
      <c r="U98" s="32" t="s">
        <v>996</v>
      </c>
      <c r="V98" s="29" t="s">
        <v>75</v>
      </c>
      <c r="W98" s="34" t="s">
        <v>76</v>
      </c>
      <c r="X98" s="29">
        <v>2024.1</v>
      </c>
      <c r="Y98" s="29">
        <v>2024.12</v>
      </c>
      <c r="Z98" s="29">
        <f t="shared" ref="Z98:Z100" si="7">AA98+AB98+AC98+AD98</f>
        <v>144</v>
      </c>
      <c r="AA98" s="29">
        <v>144</v>
      </c>
      <c r="AB98" s="31">
        <v>0</v>
      </c>
      <c r="AC98" s="31">
        <v>0</v>
      </c>
      <c r="AD98" s="31">
        <v>0</v>
      </c>
      <c r="AE98" s="34" t="s">
        <v>1104</v>
      </c>
      <c r="AF98" s="40" t="s">
        <v>1105</v>
      </c>
      <c r="AG98" s="34" t="s">
        <v>77</v>
      </c>
      <c r="AH98" s="34" t="s">
        <v>77</v>
      </c>
      <c r="AI98" s="34" t="s">
        <v>77</v>
      </c>
      <c r="AJ98" s="34" t="s">
        <v>76</v>
      </c>
      <c r="AK98" s="40" t="s">
        <v>77</v>
      </c>
      <c r="AL98" s="34" t="s">
        <v>77</v>
      </c>
      <c r="AM98" s="29"/>
      <c r="AN98" s="40" t="s">
        <v>76</v>
      </c>
      <c r="AO98" s="29"/>
      <c r="AP98" s="34" t="s">
        <v>999</v>
      </c>
      <c r="AQ98" s="29">
        <v>13436247017</v>
      </c>
    </row>
    <row r="99" s="3" customFormat="1" ht="230" customHeight="1" spans="1:43">
      <c r="A99" s="31">
        <f t="shared" si="4"/>
        <v>93</v>
      </c>
      <c r="B99" s="32" t="s">
        <v>1106</v>
      </c>
      <c r="C99" s="32" t="s">
        <v>91</v>
      </c>
      <c r="D99" s="32" t="s">
        <v>92</v>
      </c>
      <c r="E99" s="32" t="s">
        <v>367</v>
      </c>
      <c r="F99" s="33" t="s">
        <v>1107</v>
      </c>
      <c r="G99" s="32" t="s">
        <v>82</v>
      </c>
      <c r="H99" s="32" t="s">
        <v>1108</v>
      </c>
      <c r="I99" s="33" t="s">
        <v>1109</v>
      </c>
      <c r="J99" s="33" t="s">
        <v>1110</v>
      </c>
      <c r="K99" s="32" t="s">
        <v>1111</v>
      </c>
      <c r="L99" s="32" t="s">
        <v>1112</v>
      </c>
      <c r="M99" s="32" t="s">
        <v>286</v>
      </c>
      <c r="N99" s="32" t="s">
        <v>67</v>
      </c>
      <c r="O99" s="28" t="s">
        <v>1101</v>
      </c>
      <c r="P99" s="32" t="s">
        <v>1102</v>
      </c>
      <c r="Q99" s="32" t="s">
        <v>1113</v>
      </c>
      <c r="R99" s="32" t="s">
        <v>812</v>
      </c>
      <c r="S99" s="32" t="s">
        <v>954</v>
      </c>
      <c r="T99" s="32" t="s">
        <v>376</v>
      </c>
      <c r="U99" s="32" t="s">
        <v>996</v>
      </c>
      <c r="V99" s="29" t="s">
        <v>75</v>
      </c>
      <c r="W99" s="34" t="s">
        <v>76</v>
      </c>
      <c r="X99" s="29">
        <v>2024.1</v>
      </c>
      <c r="Y99" s="29">
        <v>2024.12</v>
      </c>
      <c r="Z99" s="29">
        <f t="shared" si="7"/>
        <v>240</v>
      </c>
      <c r="AA99" s="29">
        <v>240</v>
      </c>
      <c r="AB99" s="31">
        <v>0</v>
      </c>
      <c r="AC99" s="31">
        <v>0</v>
      </c>
      <c r="AD99" s="31">
        <v>0</v>
      </c>
      <c r="AE99" s="34" t="s">
        <v>1114</v>
      </c>
      <c r="AF99" s="40" t="s">
        <v>1115</v>
      </c>
      <c r="AG99" s="34" t="s">
        <v>77</v>
      </c>
      <c r="AH99" s="34" t="s">
        <v>77</v>
      </c>
      <c r="AI99" s="34" t="s">
        <v>77</v>
      </c>
      <c r="AJ99" s="34" t="s">
        <v>76</v>
      </c>
      <c r="AK99" s="40" t="s">
        <v>77</v>
      </c>
      <c r="AL99" s="34" t="s">
        <v>77</v>
      </c>
      <c r="AM99" s="29"/>
      <c r="AN99" s="40" t="s">
        <v>76</v>
      </c>
      <c r="AO99" s="29"/>
      <c r="AP99" s="34" t="s">
        <v>999</v>
      </c>
      <c r="AQ99" s="29">
        <v>13436247017</v>
      </c>
    </row>
    <row r="100" s="3" customFormat="1" ht="230" customHeight="1" spans="1:43">
      <c r="A100" s="31">
        <f t="shared" si="4"/>
        <v>94</v>
      </c>
      <c r="B100" s="32" t="s">
        <v>1116</v>
      </c>
      <c r="C100" s="32" t="s">
        <v>91</v>
      </c>
      <c r="D100" s="32" t="s">
        <v>92</v>
      </c>
      <c r="E100" s="32" t="s">
        <v>367</v>
      </c>
      <c r="F100" s="33" t="s">
        <v>1117</v>
      </c>
      <c r="G100" s="32" t="s">
        <v>82</v>
      </c>
      <c r="H100" s="32" t="s">
        <v>1096</v>
      </c>
      <c r="I100" s="33" t="s">
        <v>1118</v>
      </c>
      <c r="J100" s="33" t="s">
        <v>1119</v>
      </c>
      <c r="K100" s="32" t="s">
        <v>1120</v>
      </c>
      <c r="L100" s="32" t="s">
        <v>1121</v>
      </c>
      <c r="M100" s="32" t="s">
        <v>165</v>
      </c>
      <c r="N100" s="32" t="s">
        <v>166</v>
      </c>
      <c r="O100" s="32" t="s">
        <v>68</v>
      </c>
      <c r="P100" s="32" t="s">
        <v>1122</v>
      </c>
      <c r="Q100" s="28" t="s">
        <v>1123</v>
      </c>
      <c r="R100" s="32" t="s">
        <v>1061</v>
      </c>
      <c r="S100" s="32" t="s">
        <v>954</v>
      </c>
      <c r="T100" s="32" t="s">
        <v>376</v>
      </c>
      <c r="U100" s="32" t="s">
        <v>996</v>
      </c>
      <c r="V100" s="29" t="s">
        <v>75</v>
      </c>
      <c r="W100" s="34" t="s">
        <v>76</v>
      </c>
      <c r="X100" s="29">
        <v>2024.3</v>
      </c>
      <c r="Y100" s="29">
        <v>2024.11</v>
      </c>
      <c r="Z100" s="29">
        <f t="shared" si="7"/>
        <v>300</v>
      </c>
      <c r="AA100" s="31">
        <v>300</v>
      </c>
      <c r="AB100" s="31">
        <v>0</v>
      </c>
      <c r="AC100" s="31">
        <v>0</v>
      </c>
      <c r="AD100" s="31">
        <v>0</v>
      </c>
      <c r="AE100" s="34" t="s">
        <v>1104</v>
      </c>
      <c r="AF100" s="40" t="s">
        <v>1040</v>
      </c>
      <c r="AG100" s="34" t="s">
        <v>77</v>
      </c>
      <c r="AH100" s="34" t="s">
        <v>77</v>
      </c>
      <c r="AI100" s="34" t="s">
        <v>77</v>
      </c>
      <c r="AJ100" s="34" t="s">
        <v>76</v>
      </c>
      <c r="AK100" s="31"/>
      <c r="AL100" s="34" t="s">
        <v>77</v>
      </c>
      <c r="AM100" s="29"/>
      <c r="AN100" s="40" t="s">
        <v>77</v>
      </c>
      <c r="AO100" s="29"/>
      <c r="AP100" s="34" t="s">
        <v>999</v>
      </c>
      <c r="AQ100" s="29">
        <v>13436247026</v>
      </c>
    </row>
    <row r="101" s="3" customFormat="1" ht="230" customHeight="1" spans="1:43">
      <c r="A101" s="31">
        <f t="shared" si="4"/>
        <v>95</v>
      </c>
      <c r="B101" s="32" t="s">
        <v>1124</v>
      </c>
      <c r="C101" s="32" t="s">
        <v>91</v>
      </c>
      <c r="D101" s="32" t="s">
        <v>92</v>
      </c>
      <c r="E101" s="32" t="s">
        <v>367</v>
      </c>
      <c r="F101" s="34" t="s">
        <v>1125</v>
      </c>
      <c r="G101" s="40" t="s">
        <v>82</v>
      </c>
      <c r="H101" s="34" t="s">
        <v>1126</v>
      </c>
      <c r="I101" s="34" t="s">
        <v>1127</v>
      </c>
      <c r="J101" s="36" t="s">
        <v>1128</v>
      </c>
      <c r="K101" s="34" t="s">
        <v>1127</v>
      </c>
      <c r="L101" s="34" t="s">
        <v>1129</v>
      </c>
      <c r="M101" s="34" t="s">
        <v>286</v>
      </c>
      <c r="N101" s="34" t="s">
        <v>67</v>
      </c>
      <c r="O101" s="32" t="s">
        <v>373</v>
      </c>
      <c r="P101" s="34" t="s">
        <v>1130</v>
      </c>
      <c r="Q101" s="34" t="s">
        <v>1131</v>
      </c>
      <c r="R101" s="32" t="s">
        <v>398</v>
      </c>
      <c r="S101" s="34" t="s">
        <v>399</v>
      </c>
      <c r="T101" s="32" t="s">
        <v>376</v>
      </c>
      <c r="U101" s="34" t="s">
        <v>1132</v>
      </c>
      <c r="V101" s="29" t="s">
        <v>75</v>
      </c>
      <c r="W101" s="34" t="s">
        <v>76</v>
      </c>
      <c r="X101" s="28">
        <v>2023.09</v>
      </c>
      <c r="Y101" s="28">
        <v>2024.12</v>
      </c>
      <c r="Z101" s="29">
        <v>520</v>
      </c>
      <c r="AA101" s="29">
        <f>5.2*40</f>
        <v>208</v>
      </c>
      <c r="AB101" s="29">
        <v>0</v>
      </c>
      <c r="AC101" s="29">
        <f>5.2*60</f>
        <v>312</v>
      </c>
      <c r="AD101" s="31">
        <v>0</v>
      </c>
      <c r="AE101" s="29" t="s">
        <v>1133</v>
      </c>
      <c r="AF101" s="29" t="s">
        <v>1134</v>
      </c>
      <c r="AG101" s="34" t="s">
        <v>77</v>
      </c>
      <c r="AH101" s="34" t="s">
        <v>77</v>
      </c>
      <c r="AI101" s="34" t="s">
        <v>77</v>
      </c>
      <c r="AJ101" s="34" t="s">
        <v>76</v>
      </c>
      <c r="AK101" s="34" t="s">
        <v>77</v>
      </c>
      <c r="AL101" s="34" t="s">
        <v>77</v>
      </c>
      <c r="AM101" s="29" t="s">
        <v>401</v>
      </c>
      <c r="AN101" s="34" t="s">
        <v>76</v>
      </c>
      <c r="AO101" s="29" t="s">
        <v>401</v>
      </c>
      <c r="AP101" s="34" t="s">
        <v>1135</v>
      </c>
      <c r="AQ101" s="29">
        <v>13594872288</v>
      </c>
    </row>
    <row r="102" s="3" customFormat="1" ht="248" customHeight="1" spans="1:43">
      <c r="A102" s="31">
        <f t="shared" si="4"/>
        <v>96</v>
      </c>
      <c r="B102" s="32" t="s">
        <v>1136</v>
      </c>
      <c r="C102" s="32" t="s">
        <v>56</v>
      </c>
      <c r="D102" s="32" t="s">
        <v>57</v>
      </c>
      <c r="E102" s="32" t="s">
        <v>199</v>
      </c>
      <c r="F102" s="33" t="s">
        <v>1137</v>
      </c>
      <c r="G102" s="32" t="s">
        <v>82</v>
      </c>
      <c r="H102" s="32" t="s">
        <v>1138</v>
      </c>
      <c r="I102" s="33" t="s">
        <v>1139</v>
      </c>
      <c r="J102" s="30" t="s">
        <v>1140</v>
      </c>
      <c r="K102" s="32" t="s">
        <v>1141</v>
      </c>
      <c r="L102" s="32" t="s">
        <v>1142</v>
      </c>
      <c r="M102" s="32" t="s">
        <v>165</v>
      </c>
      <c r="N102" s="32" t="s">
        <v>1143</v>
      </c>
      <c r="O102" s="32" t="s">
        <v>1144</v>
      </c>
      <c r="P102" s="32" t="s">
        <v>1145</v>
      </c>
      <c r="Q102" s="32" t="s">
        <v>1146</v>
      </c>
      <c r="R102" s="32" t="s">
        <v>1147</v>
      </c>
      <c r="S102" s="32" t="s">
        <v>171</v>
      </c>
      <c r="T102" s="32" t="s">
        <v>73</v>
      </c>
      <c r="U102" s="32" t="s">
        <v>1132</v>
      </c>
      <c r="V102" s="29" t="s">
        <v>75</v>
      </c>
      <c r="W102" s="34" t="s">
        <v>76</v>
      </c>
      <c r="X102" s="29">
        <v>2024.1</v>
      </c>
      <c r="Y102" s="29">
        <v>2024.12</v>
      </c>
      <c r="Z102" s="29">
        <f t="shared" ref="Z102:Z106" si="8">AA102+AB102+AC102+AD102</f>
        <v>50</v>
      </c>
      <c r="AA102" s="28">
        <v>50</v>
      </c>
      <c r="AB102" s="28">
        <v>0</v>
      </c>
      <c r="AC102" s="28">
        <v>0</v>
      </c>
      <c r="AD102" s="28">
        <v>0</v>
      </c>
      <c r="AE102" s="28">
        <v>635</v>
      </c>
      <c r="AF102" s="28">
        <v>169</v>
      </c>
      <c r="AG102" s="34" t="s">
        <v>77</v>
      </c>
      <c r="AH102" s="34" t="s">
        <v>77</v>
      </c>
      <c r="AI102" s="34" t="s">
        <v>77</v>
      </c>
      <c r="AJ102" s="34" t="s">
        <v>77</v>
      </c>
      <c r="AK102" s="34" t="s">
        <v>77</v>
      </c>
      <c r="AL102" s="34" t="s">
        <v>76</v>
      </c>
      <c r="AM102" s="34" t="s">
        <v>1148</v>
      </c>
      <c r="AN102" s="34" t="s">
        <v>76</v>
      </c>
      <c r="AO102" s="38" t="s">
        <v>1149</v>
      </c>
      <c r="AP102" s="34" t="s">
        <v>1150</v>
      </c>
      <c r="AQ102" s="28">
        <v>13594742967</v>
      </c>
    </row>
    <row r="103" s="3" customFormat="1" ht="230" customHeight="1" spans="1:43">
      <c r="A103" s="31">
        <f t="shared" si="4"/>
        <v>97</v>
      </c>
      <c r="B103" s="32" t="s">
        <v>1151</v>
      </c>
      <c r="C103" s="32" t="s">
        <v>56</v>
      </c>
      <c r="D103" s="32" t="s">
        <v>482</v>
      </c>
      <c r="E103" s="32" t="s">
        <v>1152</v>
      </c>
      <c r="F103" s="30" t="s">
        <v>1153</v>
      </c>
      <c r="G103" s="32" t="s">
        <v>82</v>
      </c>
      <c r="H103" s="32" t="s">
        <v>1154</v>
      </c>
      <c r="I103" s="33" t="s">
        <v>1155</v>
      </c>
      <c r="J103" s="30" t="s">
        <v>1156</v>
      </c>
      <c r="K103" s="28" t="s">
        <v>1153</v>
      </c>
      <c r="L103" s="32" t="s">
        <v>1157</v>
      </c>
      <c r="M103" s="32" t="s">
        <v>165</v>
      </c>
      <c r="N103" s="32" t="s">
        <v>1143</v>
      </c>
      <c r="O103" s="32" t="s">
        <v>1158</v>
      </c>
      <c r="P103" s="28" t="s">
        <v>1159</v>
      </c>
      <c r="Q103" s="32" t="s">
        <v>1160</v>
      </c>
      <c r="R103" s="32" t="s">
        <v>1147</v>
      </c>
      <c r="S103" s="32" t="s">
        <v>171</v>
      </c>
      <c r="T103" s="32" t="s">
        <v>73</v>
      </c>
      <c r="U103" s="32" t="s">
        <v>1132</v>
      </c>
      <c r="V103" s="29" t="s">
        <v>75</v>
      </c>
      <c r="W103" s="34" t="s">
        <v>76</v>
      </c>
      <c r="X103" s="29">
        <v>2024.1</v>
      </c>
      <c r="Y103" s="29">
        <v>2024.12</v>
      </c>
      <c r="Z103" s="29">
        <v>2000</v>
      </c>
      <c r="AA103" s="28">
        <v>2000</v>
      </c>
      <c r="AB103" s="28"/>
      <c r="AC103" s="28"/>
      <c r="AD103" s="28"/>
      <c r="AE103" s="28">
        <v>12100</v>
      </c>
      <c r="AF103" s="28">
        <v>2812</v>
      </c>
      <c r="AG103" s="34" t="s">
        <v>77</v>
      </c>
      <c r="AH103" s="34" t="s">
        <v>77</v>
      </c>
      <c r="AI103" s="34" t="s">
        <v>77</v>
      </c>
      <c r="AJ103" s="34" t="s">
        <v>77</v>
      </c>
      <c r="AK103" s="34" t="s">
        <v>77</v>
      </c>
      <c r="AL103" s="34" t="s">
        <v>77</v>
      </c>
      <c r="AM103" s="29"/>
      <c r="AN103" s="34" t="s">
        <v>77</v>
      </c>
      <c r="AO103" s="45"/>
      <c r="AP103" s="34" t="s">
        <v>1150</v>
      </c>
      <c r="AQ103" s="28">
        <v>13594742967</v>
      </c>
    </row>
    <row r="104" s="3" customFormat="1" ht="230" customHeight="1" spans="1:43">
      <c r="A104" s="31">
        <f t="shared" si="4"/>
        <v>98</v>
      </c>
      <c r="B104" s="32" t="s">
        <v>1161</v>
      </c>
      <c r="C104" s="32" t="s">
        <v>56</v>
      </c>
      <c r="D104" s="32" t="s">
        <v>57</v>
      </c>
      <c r="E104" s="32" t="s">
        <v>58</v>
      </c>
      <c r="F104" s="33" t="s">
        <v>1162</v>
      </c>
      <c r="G104" s="32" t="s">
        <v>463</v>
      </c>
      <c r="H104" s="32" t="s">
        <v>1163</v>
      </c>
      <c r="I104" s="33" t="s">
        <v>1164</v>
      </c>
      <c r="J104" s="30" t="s">
        <v>1165</v>
      </c>
      <c r="K104" s="32" t="s">
        <v>1166</v>
      </c>
      <c r="L104" s="32" t="s">
        <v>1167</v>
      </c>
      <c r="M104" s="32" t="s">
        <v>1168</v>
      </c>
      <c r="N104" s="32" t="s">
        <v>67</v>
      </c>
      <c r="O104" s="32" t="s">
        <v>1169</v>
      </c>
      <c r="P104" s="32" t="s">
        <v>1170</v>
      </c>
      <c r="Q104" s="32" t="s">
        <v>1170</v>
      </c>
      <c r="R104" s="32" t="s">
        <v>1171</v>
      </c>
      <c r="S104" s="32" t="s">
        <v>171</v>
      </c>
      <c r="T104" s="32" t="s">
        <v>73</v>
      </c>
      <c r="U104" s="32" t="s">
        <v>1132</v>
      </c>
      <c r="V104" s="29" t="s">
        <v>75</v>
      </c>
      <c r="W104" s="34" t="s">
        <v>76</v>
      </c>
      <c r="X104" s="29">
        <v>2024.1</v>
      </c>
      <c r="Y104" s="29">
        <v>2024.12</v>
      </c>
      <c r="Z104" s="29">
        <f t="shared" si="8"/>
        <v>13</v>
      </c>
      <c r="AA104" s="28">
        <v>13</v>
      </c>
      <c r="AB104" s="28">
        <v>0</v>
      </c>
      <c r="AC104" s="28">
        <v>0</v>
      </c>
      <c r="AD104" s="28">
        <v>0</v>
      </c>
      <c r="AE104" s="28">
        <v>300</v>
      </c>
      <c r="AF104" s="28">
        <v>105</v>
      </c>
      <c r="AG104" s="32" t="s">
        <v>77</v>
      </c>
      <c r="AH104" s="32" t="s">
        <v>77</v>
      </c>
      <c r="AI104" s="32" t="s">
        <v>77</v>
      </c>
      <c r="AJ104" s="32" t="s">
        <v>77</v>
      </c>
      <c r="AK104" s="32" t="s">
        <v>77</v>
      </c>
      <c r="AL104" s="32" t="s">
        <v>77</v>
      </c>
      <c r="AM104" s="28"/>
      <c r="AN104" s="32" t="s">
        <v>77</v>
      </c>
      <c r="AO104" s="45"/>
      <c r="AP104" s="32" t="s">
        <v>1150</v>
      </c>
      <c r="AQ104" s="28">
        <v>13594742967</v>
      </c>
    </row>
    <row r="105" s="3" customFormat="1" ht="230" customHeight="1" spans="1:43">
      <c r="A105" s="31">
        <f t="shared" si="4"/>
        <v>99</v>
      </c>
      <c r="B105" s="32" t="s">
        <v>1172</v>
      </c>
      <c r="C105" s="32" t="s">
        <v>91</v>
      </c>
      <c r="D105" s="32" t="s">
        <v>122</v>
      </c>
      <c r="E105" s="32" t="s">
        <v>1173</v>
      </c>
      <c r="F105" s="30" t="s">
        <v>1174</v>
      </c>
      <c r="G105" s="32" t="s">
        <v>82</v>
      </c>
      <c r="H105" s="32" t="s">
        <v>1175</v>
      </c>
      <c r="I105" s="33" t="s">
        <v>1176</v>
      </c>
      <c r="J105" s="30" t="s">
        <v>1177</v>
      </c>
      <c r="K105" s="28" t="s">
        <v>1178</v>
      </c>
      <c r="L105" s="28" t="s">
        <v>1179</v>
      </c>
      <c r="M105" s="32" t="s">
        <v>165</v>
      </c>
      <c r="N105" s="32" t="s">
        <v>67</v>
      </c>
      <c r="O105" s="28" t="s">
        <v>1180</v>
      </c>
      <c r="P105" s="32" t="s">
        <v>1181</v>
      </c>
      <c r="Q105" s="32" t="s">
        <v>1182</v>
      </c>
      <c r="R105" s="32" t="s">
        <v>1183</v>
      </c>
      <c r="S105" s="32" t="s">
        <v>1184</v>
      </c>
      <c r="T105" s="32" t="s">
        <v>133</v>
      </c>
      <c r="U105" s="32" t="s">
        <v>1132</v>
      </c>
      <c r="V105" s="29" t="s">
        <v>75</v>
      </c>
      <c r="W105" s="34" t="s">
        <v>76</v>
      </c>
      <c r="X105" s="29">
        <v>2024.1</v>
      </c>
      <c r="Y105" s="29">
        <v>2024.12</v>
      </c>
      <c r="Z105" s="29">
        <f t="shared" si="8"/>
        <v>75</v>
      </c>
      <c r="AA105" s="28">
        <v>75</v>
      </c>
      <c r="AB105" s="28">
        <v>0</v>
      </c>
      <c r="AC105" s="28">
        <v>0</v>
      </c>
      <c r="AD105" s="28">
        <v>0</v>
      </c>
      <c r="AE105" s="28">
        <v>8000</v>
      </c>
      <c r="AF105" s="28">
        <v>2000</v>
      </c>
      <c r="AG105" s="32" t="s">
        <v>77</v>
      </c>
      <c r="AH105" s="32" t="s">
        <v>77</v>
      </c>
      <c r="AI105" s="32" t="s">
        <v>77</v>
      </c>
      <c r="AJ105" s="32" t="s">
        <v>76</v>
      </c>
      <c r="AK105" s="32" t="s">
        <v>77</v>
      </c>
      <c r="AL105" s="32" t="s">
        <v>77</v>
      </c>
      <c r="AM105" s="28"/>
      <c r="AN105" s="32" t="s">
        <v>77</v>
      </c>
      <c r="AO105" s="28"/>
      <c r="AP105" s="32" t="s">
        <v>1185</v>
      </c>
      <c r="AQ105" s="28">
        <v>18183160111</v>
      </c>
    </row>
    <row r="106" s="3" customFormat="1" ht="230" customHeight="1" spans="1:43">
      <c r="A106" s="31">
        <f t="shared" si="4"/>
        <v>100</v>
      </c>
      <c r="B106" s="32" t="s">
        <v>1186</v>
      </c>
      <c r="C106" s="32" t="s">
        <v>105</v>
      </c>
      <c r="D106" s="32" t="s">
        <v>106</v>
      </c>
      <c r="E106" s="32" t="s">
        <v>107</v>
      </c>
      <c r="F106" s="33" t="s">
        <v>1187</v>
      </c>
      <c r="G106" s="32" t="s">
        <v>82</v>
      </c>
      <c r="H106" s="32" t="s">
        <v>1175</v>
      </c>
      <c r="I106" s="33" t="s">
        <v>1188</v>
      </c>
      <c r="J106" s="33" t="s">
        <v>1189</v>
      </c>
      <c r="K106" s="32" t="s">
        <v>1190</v>
      </c>
      <c r="L106" s="28" t="s">
        <v>1191</v>
      </c>
      <c r="M106" s="32" t="s">
        <v>165</v>
      </c>
      <c r="N106" s="32" t="s">
        <v>980</v>
      </c>
      <c r="O106" s="28" t="s">
        <v>435</v>
      </c>
      <c r="P106" s="32" t="s">
        <v>1192</v>
      </c>
      <c r="Q106" s="32" t="s">
        <v>1193</v>
      </c>
      <c r="R106" s="32" t="s">
        <v>290</v>
      </c>
      <c r="S106" s="32" t="s">
        <v>171</v>
      </c>
      <c r="T106" s="32" t="s">
        <v>120</v>
      </c>
      <c r="U106" s="32" t="s">
        <v>1132</v>
      </c>
      <c r="V106" s="29" t="s">
        <v>75</v>
      </c>
      <c r="W106" s="34" t="s">
        <v>76</v>
      </c>
      <c r="X106" s="29">
        <v>2024.1</v>
      </c>
      <c r="Y106" s="29">
        <v>2024.12</v>
      </c>
      <c r="Z106" s="29">
        <f t="shared" si="8"/>
        <v>28</v>
      </c>
      <c r="AA106" s="28">
        <v>28</v>
      </c>
      <c r="AB106" s="28">
        <v>0</v>
      </c>
      <c r="AC106" s="28">
        <v>0</v>
      </c>
      <c r="AD106" s="28">
        <v>0</v>
      </c>
      <c r="AE106" s="28">
        <v>15631</v>
      </c>
      <c r="AF106" s="28">
        <v>3487</v>
      </c>
      <c r="AG106" s="32" t="s">
        <v>77</v>
      </c>
      <c r="AH106" s="32" t="s">
        <v>77</v>
      </c>
      <c r="AI106" s="32" t="s">
        <v>77</v>
      </c>
      <c r="AJ106" s="32" t="s">
        <v>76</v>
      </c>
      <c r="AK106" s="32" t="s">
        <v>77</v>
      </c>
      <c r="AL106" s="32" t="s">
        <v>77</v>
      </c>
      <c r="AM106" s="28"/>
      <c r="AN106" s="32" t="s">
        <v>77</v>
      </c>
      <c r="AO106" s="28"/>
      <c r="AP106" s="32" t="s">
        <v>1194</v>
      </c>
      <c r="AQ106" s="28">
        <v>15223730765</v>
      </c>
    </row>
    <row r="107" s="3" customFormat="1" ht="230" customHeight="1" spans="1:43">
      <c r="A107" s="31">
        <f t="shared" si="4"/>
        <v>101</v>
      </c>
      <c r="B107" s="32" t="s">
        <v>1195</v>
      </c>
      <c r="C107" s="32" t="s">
        <v>91</v>
      </c>
      <c r="D107" s="32" t="s">
        <v>92</v>
      </c>
      <c r="E107" s="32" t="s">
        <v>367</v>
      </c>
      <c r="F107" s="34" t="s">
        <v>1196</v>
      </c>
      <c r="G107" s="40" t="s">
        <v>82</v>
      </c>
      <c r="H107" s="34" t="s">
        <v>1197</v>
      </c>
      <c r="I107" s="34" t="s">
        <v>1198</v>
      </c>
      <c r="J107" s="36" t="s">
        <v>1199</v>
      </c>
      <c r="K107" s="34" t="s">
        <v>1198</v>
      </c>
      <c r="L107" s="34" t="s">
        <v>1200</v>
      </c>
      <c r="M107" s="34" t="s">
        <v>286</v>
      </c>
      <c r="N107" s="34" t="s">
        <v>67</v>
      </c>
      <c r="O107" s="32" t="s">
        <v>373</v>
      </c>
      <c r="P107" s="34" t="s">
        <v>1201</v>
      </c>
      <c r="Q107" s="34" t="s">
        <v>1202</v>
      </c>
      <c r="R107" s="32" t="s">
        <v>398</v>
      </c>
      <c r="S107" s="34" t="s">
        <v>399</v>
      </c>
      <c r="T107" s="32" t="s">
        <v>376</v>
      </c>
      <c r="U107" s="34" t="s">
        <v>1132</v>
      </c>
      <c r="V107" s="29" t="s">
        <v>75</v>
      </c>
      <c r="W107" s="34" t="s">
        <v>76</v>
      </c>
      <c r="X107" s="28">
        <v>2023.09</v>
      </c>
      <c r="Y107" s="28">
        <v>2024.12</v>
      </c>
      <c r="Z107" s="29">
        <v>300</v>
      </c>
      <c r="AA107" s="29">
        <f>3*40</f>
        <v>120</v>
      </c>
      <c r="AB107" s="29">
        <v>0</v>
      </c>
      <c r="AC107" s="29">
        <f>3*60</f>
        <v>180</v>
      </c>
      <c r="AD107" s="31">
        <v>0</v>
      </c>
      <c r="AE107" s="29" t="s">
        <v>1203</v>
      </c>
      <c r="AF107" s="29" t="s">
        <v>1204</v>
      </c>
      <c r="AG107" s="34" t="s">
        <v>77</v>
      </c>
      <c r="AH107" s="34" t="s">
        <v>77</v>
      </c>
      <c r="AI107" s="34" t="s">
        <v>77</v>
      </c>
      <c r="AJ107" s="34" t="s">
        <v>76</v>
      </c>
      <c r="AK107" s="34" t="s">
        <v>77</v>
      </c>
      <c r="AL107" s="34" t="s">
        <v>77</v>
      </c>
      <c r="AM107" s="29" t="s">
        <v>401</v>
      </c>
      <c r="AN107" s="34" t="s">
        <v>76</v>
      </c>
      <c r="AO107" s="29" t="s">
        <v>401</v>
      </c>
      <c r="AP107" s="34" t="s">
        <v>1135</v>
      </c>
      <c r="AQ107" s="29">
        <v>13594872288</v>
      </c>
    </row>
    <row r="108" s="3" customFormat="1" ht="230" customHeight="1" spans="1:43">
      <c r="A108" s="31">
        <f t="shared" si="4"/>
        <v>102</v>
      </c>
      <c r="B108" s="32" t="s">
        <v>1205</v>
      </c>
      <c r="C108" s="32" t="s">
        <v>91</v>
      </c>
      <c r="D108" s="32" t="s">
        <v>92</v>
      </c>
      <c r="E108" s="32" t="s">
        <v>367</v>
      </c>
      <c r="F108" s="34" t="s">
        <v>1206</v>
      </c>
      <c r="G108" s="40" t="s">
        <v>82</v>
      </c>
      <c r="H108" s="34" t="s">
        <v>1197</v>
      </c>
      <c r="I108" s="34" t="s">
        <v>1207</v>
      </c>
      <c r="J108" s="36" t="s">
        <v>1199</v>
      </c>
      <c r="K108" s="34" t="s">
        <v>1207</v>
      </c>
      <c r="L108" s="34" t="s">
        <v>1208</v>
      </c>
      <c r="M108" s="34" t="s">
        <v>286</v>
      </c>
      <c r="N108" s="34" t="s">
        <v>67</v>
      </c>
      <c r="O108" s="32" t="s">
        <v>373</v>
      </c>
      <c r="P108" s="34" t="s">
        <v>1209</v>
      </c>
      <c r="Q108" s="34" t="s">
        <v>1210</v>
      </c>
      <c r="R108" s="32" t="s">
        <v>398</v>
      </c>
      <c r="S108" s="34" t="s">
        <v>399</v>
      </c>
      <c r="T108" s="32" t="s">
        <v>376</v>
      </c>
      <c r="U108" s="34" t="s">
        <v>1132</v>
      </c>
      <c r="V108" s="29" t="s">
        <v>75</v>
      </c>
      <c r="W108" s="34" t="s">
        <v>76</v>
      </c>
      <c r="X108" s="28">
        <v>2023.09</v>
      </c>
      <c r="Y108" s="28">
        <v>2024.12</v>
      </c>
      <c r="Z108" s="29">
        <v>280</v>
      </c>
      <c r="AA108" s="29">
        <f>2.8*40</f>
        <v>112</v>
      </c>
      <c r="AB108" s="29">
        <v>0</v>
      </c>
      <c r="AC108" s="29">
        <f>2.8*60</f>
        <v>168</v>
      </c>
      <c r="AD108" s="31">
        <v>0</v>
      </c>
      <c r="AE108" s="29" t="s">
        <v>1211</v>
      </c>
      <c r="AF108" s="29" t="s">
        <v>1212</v>
      </c>
      <c r="AG108" s="34" t="s">
        <v>77</v>
      </c>
      <c r="AH108" s="34" t="s">
        <v>77</v>
      </c>
      <c r="AI108" s="34" t="s">
        <v>77</v>
      </c>
      <c r="AJ108" s="34" t="s">
        <v>76</v>
      </c>
      <c r="AK108" s="34" t="s">
        <v>77</v>
      </c>
      <c r="AL108" s="34" t="s">
        <v>77</v>
      </c>
      <c r="AM108" s="29" t="s">
        <v>401</v>
      </c>
      <c r="AN108" s="34" t="s">
        <v>76</v>
      </c>
      <c r="AO108" s="29" t="s">
        <v>401</v>
      </c>
      <c r="AP108" s="34" t="s">
        <v>1135</v>
      </c>
      <c r="AQ108" s="29">
        <v>13594872288</v>
      </c>
    </row>
    <row r="109" s="3" customFormat="1" ht="230" customHeight="1" spans="1:43">
      <c r="A109" s="31">
        <f t="shared" si="4"/>
        <v>103</v>
      </c>
      <c r="B109" s="32" t="s">
        <v>1213</v>
      </c>
      <c r="C109" s="32" t="s">
        <v>91</v>
      </c>
      <c r="D109" s="32" t="s">
        <v>92</v>
      </c>
      <c r="E109" s="32" t="s">
        <v>367</v>
      </c>
      <c r="F109" s="34" t="s">
        <v>1214</v>
      </c>
      <c r="G109" s="40" t="s">
        <v>82</v>
      </c>
      <c r="H109" s="34" t="s">
        <v>1215</v>
      </c>
      <c r="I109" s="34" t="s">
        <v>1216</v>
      </c>
      <c r="J109" s="36" t="s">
        <v>1128</v>
      </c>
      <c r="K109" s="34" t="s">
        <v>1216</v>
      </c>
      <c r="L109" s="34" t="s">
        <v>1217</v>
      </c>
      <c r="M109" s="34" t="s">
        <v>286</v>
      </c>
      <c r="N109" s="34" t="s">
        <v>67</v>
      </c>
      <c r="O109" s="32" t="s">
        <v>373</v>
      </c>
      <c r="P109" s="34" t="s">
        <v>1218</v>
      </c>
      <c r="Q109" s="34" t="s">
        <v>1219</v>
      </c>
      <c r="R109" s="32" t="s">
        <v>398</v>
      </c>
      <c r="S109" s="34" t="s">
        <v>399</v>
      </c>
      <c r="T109" s="32" t="s">
        <v>376</v>
      </c>
      <c r="U109" s="34" t="s">
        <v>1132</v>
      </c>
      <c r="V109" s="29" t="s">
        <v>75</v>
      </c>
      <c r="W109" s="34" t="s">
        <v>76</v>
      </c>
      <c r="X109" s="28">
        <v>2023.09</v>
      </c>
      <c r="Y109" s="28">
        <v>2024.12</v>
      </c>
      <c r="Z109" s="29">
        <v>400</v>
      </c>
      <c r="AA109" s="29">
        <f>4*40</f>
        <v>160</v>
      </c>
      <c r="AB109" s="29">
        <v>0</v>
      </c>
      <c r="AC109" s="29">
        <f>4*60</f>
        <v>240</v>
      </c>
      <c r="AD109" s="31">
        <v>0</v>
      </c>
      <c r="AE109" s="29" t="s">
        <v>1220</v>
      </c>
      <c r="AF109" s="29" t="s">
        <v>1221</v>
      </c>
      <c r="AG109" s="34" t="s">
        <v>77</v>
      </c>
      <c r="AH109" s="34" t="s">
        <v>77</v>
      </c>
      <c r="AI109" s="34" t="s">
        <v>77</v>
      </c>
      <c r="AJ109" s="34" t="s">
        <v>76</v>
      </c>
      <c r="AK109" s="34" t="s">
        <v>77</v>
      </c>
      <c r="AL109" s="34" t="s">
        <v>77</v>
      </c>
      <c r="AM109" s="29" t="s">
        <v>401</v>
      </c>
      <c r="AN109" s="34" t="s">
        <v>76</v>
      </c>
      <c r="AO109" s="29" t="s">
        <v>401</v>
      </c>
      <c r="AP109" s="34" t="s">
        <v>1135</v>
      </c>
      <c r="AQ109" s="29">
        <v>13594872288</v>
      </c>
    </row>
    <row r="110" s="3" customFormat="1" ht="230" customHeight="1" spans="1:43">
      <c r="A110" s="31">
        <f t="shared" si="4"/>
        <v>104</v>
      </c>
      <c r="B110" s="32" t="s">
        <v>1222</v>
      </c>
      <c r="C110" s="32" t="s">
        <v>91</v>
      </c>
      <c r="D110" s="32" t="s">
        <v>92</v>
      </c>
      <c r="E110" s="32" t="s">
        <v>367</v>
      </c>
      <c r="F110" s="34" t="s">
        <v>1223</v>
      </c>
      <c r="G110" s="40" t="s">
        <v>82</v>
      </c>
      <c r="H110" s="34" t="s">
        <v>1215</v>
      </c>
      <c r="I110" s="34" t="s">
        <v>1224</v>
      </c>
      <c r="J110" s="36" t="s">
        <v>1225</v>
      </c>
      <c r="K110" s="34" t="s">
        <v>1224</v>
      </c>
      <c r="L110" s="34" t="s">
        <v>1217</v>
      </c>
      <c r="M110" s="34" t="s">
        <v>286</v>
      </c>
      <c r="N110" s="34" t="s">
        <v>67</v>
      </c>
      <c r="O110" s="32" t="s">
        <v>373</v>
      </c>
      <c r="P110" s="34" t="s">
        <v>1226</v>
      </c>
      <c r="Q110" s="34" t="s">
        <v>1227</v>
      </c>
      <c r="R110" s="32" t="s">
        <v>398</v>
      </c>
      <c r="S110" s="34" t="s">
        <v>399</v>
      </c>
      <c r="T110" s="32" t="s">
        <v>376</v>
      </c>
      <c r="U110" s="34" t="s">
        <v>1132</v>
      </c>
      <c r="V110" s="29" t="s">
        <v>75</v>
      </c>
      <c r="W110" s="34" t="s">
        <v>76</v>
      </c>
      <c r="X110" s="28">
        <v>2023.09</v>
      </c>
      <c r="Y110" s="28">
        <v>2024.12</v>
      </c>
      <c r="Z110" s="29">
        <v>400</v>
      </c>
      <c r="AA110" s="29">
        <f>4*40</f>
        <v>160</v>
      </c>
      <c r="AB110" s="29">
        <v>0</v>
      </c>
      <c r="AC110" s="29">
        <f>4*60</f>
        <v>240</v>
      </c>
      <c r="AD110" s="31">
        <v>0</v>
      </c>
      <c r="AE110" s="29" t="s">
        <v>1228</v>
      </c>
      <c r="AF110" s="29" t="s">
        <v>1229</v>
      </c>
      <c r="AG110" s="34" t="s">
        <v>77</v>
      </c>
      <c r="AH110" s="34" t="s">
        <v>77</v>
      </c>
      <c r="AI110" s="34" t="s">
        <v>77</v>
      </c>
      <c r="AJ110" s="34" t="s">
        <v>76</v>
      </c>
      <c r="AK110" s="34" t="s">
        <v>77</v>
      </c>
      <c r="AL110" s="34" t="s">
        <v>77</v>
      </c>
      <c r="AM110" s="29" t="s">
        <v>401</v>
      </c>
      <c r="AN110" s="34" t="s">
        <v>76</v>
      </c>
      <c r="AO110" s="29" t="s">
        <v>401</v>
      </c>
      <c r="AP110" s="34" t="s">
        <v>1135</v>
      </c>
      <c r="AQ110" s="29">
        <v>13594872288</v>
      </c>
    </row>
    <row r="111" s="3" customFormat="1" ht="268" customHeight="1" spans="1:43">
      <c r="A111" s="31">
        <f t="shared" si="4"/>
        <v>105</v>
      </c>
      <c r="B111" s="32" t="s">
        <v>1230</v>
      </c>
      <c r="C111" s="32" t="s">
        <v>56</v>
      </c>
      <c r="D111" s="32" t="s">
        <v>57</v>
      </c>
      <c r="E111" s="32" t="s">
        <v>212</v>
      </c>
      <c r="F111" s="30" t="s">
        <v>1231</v>
      </c>
      <c r="G111" s="32" t="s">
        <v>82</v>
      </c>
      <c r="H111" s="32" t="s">
        <v>1232</v>
      </c>
      <c r="I111" s="33" t="s">
        <v>1233</v>
      </c>
      <c r="J111" s="30" t="s">
        <v>1234</v>
      </c>
      <c r="K111" s="38" t="s">
        <v>1235</v>
      </c>
      <c r="L111" s="28" t="s">
        <v>1231</v>
      </c>
      <c r="M111" s="32" t="s">
        <v>165</v>
      </c>
      <c r="N111" s="38" t="s">
        <v>1143</v>
      </c>
      <c r="O111" s="32" t="s">
        <v>1236</v>
      </c>
      <c r="P111" s="38" t="s">
        <v>1237</v>
      </c>
      <c r="Q111" s="38" t="s">
        <v>1238</v>
      </c>
      <c r="R111" s="32" t="s">
        <v>1147</v>
      </c>
      <c r="S111" s="32" t="s">
        <v>171</v>
      </c>
      <c r="T111" s="32" t="s">
        <v>73</v>
      </c>
      <c r="U111" s="38" t="s">
        <v>1132</v>
      </c>
      <c r="V111" s="29" t="s">
        <v>75</v>
      </c>
      <c r="W111" s="34" t="s">
        <v>76</v>
      </c>
      <c r="X111" s="29">
        <v>2024.3</v>
      </c>
      <c r="Y111" s="29">
        <v>2024.12</v>
      </c>
      <c r="Z111" s="29">
        <f t="shared" ref="Z111:Z123" si="9">AA111+AB111+AC111+AD111</f>
        <v>155</v>
      </c>
      <c r="AA111" s="28">
        <v>155</v>
      </c>
      <c r="AB111" s="28">
        <v>0</v>
      </c>
      <c r="AC111" s="28">
        <v>0</v>
      </c>
      <c r="AD111" s="28">
        <v>0</v>
      </c>
      <c r="AE111" s="29">
        <v>1070</v>
      </c>
      <c r="AF111" s="29">
        <v>349</v>
      </c>
      <c r="AG111" s="38" t="s">
        <v>77</v>
      </c>
      <c r="AH111" s="38" t="s">
        <v>77</v>
      </c>
      <c r="AI111" s="38" t="s">
        <v>77</v>
      </c>
      <c r="AJ111" s="38" t="s">
        <v>77</v>
      </c>
      <c r="AK111" s="38" t="s">
        <v>77</v>
      </c>
      <c r="AL111" s="34" t="s">
        <v>76</v>
      </c>
      <c r="AM111" s="34" t="s">
        <v>1239</v>
      </c>
      <c r="AN111" s="34" t="s">
        <v>76</v>
      </c>
      <c r="AO111" s="34" t="s">
        <v>1239</v>
      </c>
      <c r="AP111" s="34" t="s">
        <v>1150</v>
      </c>
      <c r="AQ111" s="28">
        <v>13594742967</v>
      </c>
    </row>
    <row r="112" s="3" customFormat="1" ht="256" customHeight="1" spans="1:43">
      <c r="A112" s="31">
        <f t="shared" si="4"/>
        <v>106</v>
      </c>
      <c r="B112" s="32" t="s">
        <v>1240</v>
      </c>
      <c r="C112" s="32" t="s">
        <v>91</v>
      </c>
      <c r="D112" s="32" t="s">
        <v>122</v>
      </c>
      <c r="E112" s="32" t="s">
        <v>123</v>
      </c>
      <c r="F112" s="30" t="s">
        <v>1241</v>
      </c>
      <c r="G112" s="32" t="s">
        <v>82</v>
      </c>
      <c r="H112" s="32" t="s">
        <v>1242</v>
      </c>
      <c r="I112" s="33" t="s">
        <v>1243</v>
      </c>
      <c r="J112" s="30" t="s">
        <v>1244</v>
      </c>
      <c r="K112" s="32" t="s">
        <v>1245</v>
      </c>
      <c r="L112" s="32" t="s">
        <v>1245</v>
      </c>
      <c r="M112" s="32" t="s">
        <v>113</v>
      </c>
      <c r="N112" s="32" t="s">
        <v>67</v>
      </c>
      <c r="O112" s="28" t="s">
        <v>1246</v>
      </c>
      <c r="P112" s="32" t="s">
        <v>1247</v>
      </c>
      <c r="Q112" s="32" t="s">
        <v>1248</v>
      </c>
      <c r="R112" s="32" t="s">
        <v>1249</v>
      </c>
      <c r="S112" s="32" t="s">
        <v>1250</v>
      </c>
      <c r="T112" s="32" t="s">
        <v>274</v>
      </c>
      <c r="U112" s="32" t="s">
        <v>1132</v>
      </c>
      <c r="V112" s="29" t="s">
        <v>75</v>
      </c>
      <c r="W112" s="34" t="s">
        <v>76</v>
      </c>
      <c r="X112" s="29">
        <v>2024.1</v>
      </c>
      <c r="Y112" s="29">
        <v>2024.12</v>
      </c>
      <c r="Z112" s="29">
        <f t="shared" si="9"/>
        <v>100</v>
      </c>
      <c r="AA112" s="28">
        <v>100</v>
      </c>
      <c r="AB112" s="28">
        <v>0</v>
      </c>
      <c r="AC112" s="28">
        <v>0</v>
      </c>
      <c r="AD112" s="28">
        <v>0</v>
      </c>
      <c r="AE112" s="29" t="s">
        <v>1251</v>
      </c>
      <c r="AF112" s="29">
        <v>70</v>
      </c>
      <c r="AG112" s="34" t="s">
        <v>77</v>
      </c>
      <c r="AH112" s="34" t="s">
        <v>77</v>
      </c>
      <c r="AI112" s="34" t="s">
        <v>77</v>
      </c>
      <c r="AJ112" s="34" t="s">
        <v>76</v>
      </c>
      <c r="AK112" s="34" t="s">
        <v>76</v>
      </c>
      <c r="AL112" s="34" t="s">
        <v>77</v>
      </c>
      <c r="AM112" s="29"/>
      <c r="AN112" s="34" t="s">
        <v>77</v>
      </c>
      <c r="AO112" s="29"/>
      <c r="AP112" s="34" t="s">
        <v>1252</v>
      </c>
      <c r="AQ112" s="28">
        <v>17782380909</v>
      </c>
    </row>
    <row r="113" s="3" customFormat="1" ht="230" customHeight="1" spans="1:43">
      <c r="A113" s="31">
        <f t="shared" si="4"/>
        <v>107</v>
      </c>
      <c r="B113" s="32" t="s">
        <v>1253</v>
      </c>
      <c r="C113" s="32" t="s">
        <v>91</v>
      </c>
      <c r="D113" s="32" t="s">
        <v>92</v>
      </c>
      <c r="E113" s="32" t="s">
        <v>93</v>
      </c>
      <c r="F113" s="33" t="s">
        <v>1254</v>
      </c>
      <c r="G113" s="32" t="s">
        <v>463</v>
      </c>
      <c r="H113" s="32" t="s">
        <v>1215</v>
      </c>
      <c r="I113" s="33" t="s">
        <v>1255</v>
      </c>
      <c r="J113" s="30" t="s">
        <v>1256</v>
      </c>
      <c r="K113" s="32" t="s">
        <v>1254</v>
      </c>
      <c r="L113" s="32" t="s">
        <v>1254</v>
      </c>
      <c r="M113" s="32" t="s">
        <v>113</v>
      </c>
      <c r="N113" s="32" t="s">
        <v>67</v>
      </c>
      <c r="O113" s="32" t="s">
        <v>1257</v>
      </c>
      <c r="P113" s="32" t="s">
        <v>1258</v>
      </c>
      <c r="Q113" s="32" t="s">
        <v>1258</v>
      </c>
      <c r="R113" s="32" t="s">
        <v>1171</v>
      </c>
      <c r="S113" s="32" t="s">
        <v>171</v>
      </c>
      <c r="T113" s="32" t="s">
        <v>145</v>
      </c>
      <c r="U113" s="32" t="s">
        <v>1132</v>
      </c>
      <c r="V113" s="29" t="s">
        <v>75</v>
      </c>
      <c r="W113" s="34" t="s">
        <v>76</v>
      </c>
      <c r="X113" s="28">
        <v>2024.1</v>
      </c>
      <c r="Y113" s="28">
        <v>2024.12</v>
      </c>
      <c r="Z113" s="29">
        <f t="shared" si="9"/>
        <v>70</v>
      </c>
      <c r="AA113" s="28">
        <v>70</v>
      </c>
      <c r="AB113" s="28">
        <v>0</v>
      </c>
      <c r="AC113" s="28">
        <v>0</v>
      </c>
      <c r="AD113" s="42">
        <v>0</v>
      </c>
      <c r="AE113" s="29"/>
      <c r="AF113" s="29"/>
      <c r="AG113" s="34" t="s">
        <v>77</v>
      </c>
      <c r="AH113" s="34" t="s">
        <v>77</v>
      </c>
      <c r="AI113" s="34" t="s">
        <v>77</v>
      </c>
      <c r="AJ113" s="34" t="s">
        <v>76</v>
      </c>
      <c r="AK113" s="34" t="s">
        <v>77</v>
      </c>
      <c r="AL113" s="34" t="s">
        <v>77</v>
      </c>
      <c r="AM113" s="29"/>
      <c r="AN113" s="34" t="s">
        <v>77</v>
      </c>
      <c r="AO113" s="29"/>
      <c r="AP113" s="34" t="s">
        <v>1259</v>
      </c>
      <c r="AQ113" s="28">
        <v>17323653420</v>
      </c>
    </row>
    <row r="114" s="3" customFormat="1" ht="230" customHeight="1" spans="1:43">
      <c r="A114" s="31">
        <f t="shared" si="4"/>
        <v>108</v>
      </c>
      <c r="B114" s="32" t="s">
        <v>1260</v>
      </c>
      <c r="C114" s="32" t="s">
        <v>56</v>
      </c>
      <c r="D114" s="32" t="s">
        <v>147</v>
      </c>
      <c r="E114" s="32" t="s">
        <v>148</v>
      </c>
      <c r="F114" s="33" t="s">
        <v>1261</v>
      </c>
      <c r="G114" s="32" t="s">
        <v>463</v>
      </c>
      <c r="H114" s="32" t="s">
        <v>1262</v>
      </c>
      <c r="I114" s="33" t="s">
        <v>1263</v>
      </c>
      <c r="J114" s="30" t="s">
        <v>1264</v>
      </c>
      <c r="K114" s="32" t="s">
        <v>1263</v>
      </c>
      <c r="L114" s="32" t="s">
        <v>1265</v>
      </c>
      <c r="M114" s="32" t="s">
        <v>165</v>
      </c>
      <c r="N114" s="32" t="s">
        <v>1143</v>
      </c>
      <c r="O114" s="32" t="s">
        <v>1266</v>
      </c>
      <c r="P114" s="28" t="s">
        <v>1267</v>
      </c>
      <c r="Q114" s="32" t="s">
        <v>1268</v>
      </c>
      <c r="R114" s="32" t="s">
        <v>1171</v>
      </c>
      <c r="S114" s="32" t="s">
        <v>171</v>
      </c>
      <c r="T114" s="32" t="s">
        <v>145</v>
      </c>
      <c r="U114" s="32" t="s">
        <v>1132</v>
      </c>
      <c r="V114" s="29" t="s">
        <v>75</v>
      </c>
      <c r="W114" s="34" t="s">
        <v>76</v>
      </c>
      <c r="X114" s="28">
        <v>2024.1</v>
      </c>
      <c r="Y114" s="28">
        <v>2024.12</v>
      </c>
      <c r="Z114" s="29">
        <f t="shared" si="9"/>
        <v>80</v>
      </c>
      <c r="AA114" s="28">
        <v>80</v>
      </c>
      <c r="AB114" s="28">
        <v>0</v>
      </c>
      <c r="AC114" s="28">
        <v>0</v>
      </c>
      <c r="AD114" s="42">
        <v>0</v>
      </c>
      <c r="AE114" s="29">
        <v>450</v>
      </c>
      <c r="AF114" s="29">
        <v>122</v>
      </c>
      <c r="AG114" s="32" t="s">
        <v>77</v>
      </c>
      <c r="AH114" s="34" t="s">
        <v>77</v>
      </c>
      <c r="AI114" s="34" t="s">
        <v>77</v>
      </c>
      <c r="AJ114" s="34" t="s">
        <v>76</v>
      </c>
      <c r="AK114" s="34" t="s">
        <v>76</v>
      </c>
      <c r="AL114" s="34" t="s">
        <v>77</v>
      </c>
      <c r="AM114" s="29"/>
      <c r="AN114" s="34" t="s">
        <v>77</v>
      </c>
      <c r="AO114" s="29"/>
      <c r="AP114" s="34" t="s">
        <v>1259</v>
      </c>
      <c r="AQ114" s="28">
        <v>17323653420</v>
      </c>
    </row>
    <row r="115" s="3" customFormat="1" ht="230" customHeight="1" spans="1:43">
      <c r="A115" s="31">
        <f t="shared" si="4"/>
        <v>109</v>
      </c>
      <c r="B115" s="32" t="s">
        <v>1269</v>
      </c>
      <c r="C115" s="32" t="s">
        <v>56</v>
      </c>
      <c r="D115" s="32" t="s">
        <v>57</v>
      </c>
      <c r="E115" s="32" t="s">
        <v>58</v>
      </c>
      <c r="F115" s="33" t="s">
        <v>1270</v>
      </c>
      <c r="G115" s="32" t="s">
        <v>82</v>
      </c>
      <c r="H115" s="32" t="s">
        <v>1271</v>
      </c>
      <c r="I115" s="33" t="s">
        <v>1272</v>
      </c>
      <c r="J115" s="30" t="s">
        <v>1273</v>
      </c>
      <c r="K115" s="32" t="s">
        <v>1274</v>
      </c>
      <c r="L115" s="32" t="s">
        <v>1274</v>
      </c>
      <c r="M115" s="32" t="s">
        <v>165</v>
      </c>
      <c r="N115" s="32" t="s">
        <v>67</v>
      </c>
      <c r="O115" s="32" t="s">
        <v>1275</v>
      </c>
      <c r="P115" s="32" t="s">
        <v>1276</v>
      </c>
      <c r="Q115" s="32" t="s">
        <v>1277</v>
      </c>
      <c r="R115" s="32" t="s">
        <v>1147</v>
      </c>
      <c r="S115" s="32" t="s">
        <v>171</v>
      </c>
      <c r="T115" s="32" t="s">
        <v>73</v>
      </c>
      <c r="U115" s="32" t="s">
        <v>1132</v>
      </c>
      <c r="V115" s="29" t="s">
        <v>75</v>
      </c>
      <c r="W115" s="34" t="s">
        <v>76</v>
      </c>
      <c r="X115" s="28">
        <v>2024.1</v>
      </c>
      <c r="Y115" s="28">
        <v>2024.12</v>
      </c>
      <c r="Z115" s="29">
        <f t="shared" si="9"/>
        <v>60</v>
      </c>
      <c r="AA115" s="28">
        <v>60</v>
      </c>
      <c r="AB115" s="28">
        <v>0</v>
      </c>
      <c r="AC115" s="28">
        <v>0</v>
      </c>
      <c r="AD115" s="42">
        <v>0</v>
      </c>
      <c r="AE115" s="28">
        <v>55</v>
      </c>
      <c r="AF115" s="28">
        <v>10</v>
      </c>
      <c r="AG115" s="32" t="s">
        <v>77</v>
      </c>
      <c r="AH115" s="34" t="s">
        <v>77</v>
      </c>
      <c r="AI115" s="34" t="s">
        <v>77</v>
      </c>
      <c r="AJ115" s="34" t="s">
        <v>76</v>
      </c>
      <c r="AK115" s="34" t="s">
        <v>76</v>
      </c>
      <c r="AL115" s="34" t="s">
        <v>76</v>
      </c>
      <c r="AM115" s="34" t="s">
        <v>1278</v>
      </c>
      <c r="AN115" s="34" t="s">
        <v>76</v>
      </c>
      <c r="AO115" s="34" t="s">
        <v>1278</v>
      </c>
      <c r="AP115" s="34" t="s">
        <v>1150</v>
      </c>
      <c r="AQ115" s="28">
        <v>13594742967</v>
      </c>
    </row>
    <row r="116" s="3" customFormat="1" ht="230" customHeight="1" spans="1:43">
      <c r="A116" s="31">
        <f t="shared" si="4"/>
        <v>110</v>
      </c>
      <c r="B116" s="32" t="s">
        <v>1279</v>
      </c>
      <c r="C116" s="32" t="s">
        <v>56</v>
      </c>
      <c r="D116" s="32" t="s">
        <v>147</v>
      </c>
      <c r="E116" s="32" t="s">
        <v>148</v>
      </c>
      <c r="F116" s="33" t="s">
        <v>1280</v>
      </c>
      <c r="G116" s="32" t="s">
        <v>82</v>
      </c>
      <c r="H116" s="32" t="s">
        <v>1271</v>
      </c>
      <c r="I116" s="33" t="s">
        <v>1281</v>
      </c>
      <c r="J116" s="30" t="s">
        <v>1282</v>
      </c>
      <c r="K116" s="32" t="s">
        <v>1280</v>
      </c>
      <c r="L116" s="32" t="s">
        <v>1280</v>
      </c>
      <c r="M116" s="32" t="s">
        <v>165</v>
      </c>
      <c r="N116" s="32" t="s">
        <v>67</v>
      </c>
      <c r="O116" s="32" t="s">
        <v>1283</v>
      </c>
      <c r="P116" s="32" t="s">
        <v>1281</v>
      </c>
      <c r="Q116" s="32" t="s">
        <v>1284</v>
      </c>
      <c r="R116" s="32" t="s">
        <v>1147</v>
      </c>
      <c r="S116" s="32" t="s">
        <v>171</v>
      </c>
      <c r="T116" s="32" t="s">
        <v>145</v>
      </c>
      <c r="U116" s="32" t="s">
        <v>1132</v>
      </c>
      <c r="V116" s="29" t="s">
        <v>75</v>
      </c>
      <c r="W116" s="34" t="s">
        <v>76</v>
      </c>
      <c r="X116" s="28">
        <v>2024.1</v>
      </c>
      <c r="Y116" s="28">
        <v>2024.12</v>
      </c>
      <c r="Z116" s="29">
        <f t="shared" si="9"/>
        <v>100</v>
      </c>
      <c r="AA116" s="28">
        <v>100</v>
      </c>
      <c r="AB116" s="28">
        <v>0</v>
      </c>
      <c r="AC116" s="28">
        <v>0</v>
      </c>
      <c r="AD116" s="42">
        <v>0</v>
      </c>
      <c r="AE116" s="28">
        <v>30</v>
      </c>
      <c r="AF116" s="28">
        <v>5</v>
      </c>
      <c r="AG116" s="32" t="s">
        <v>77</v>
      </c>
      <c r="AH116" s="34" t="s">
        <v>77</v>
      </c>
      <c r="AI116" s="34" t="s">
        <v>77</v>
      </c>
      <c r="AJ116" s="34" t="s">
        <v>76</v>
      </c>
      <c r="AK116" s="34" t="s">
        <v>76</v>
      </c>
      <c r="AL116" s="34" t="s">
        <v>77</v>
      </c>
      <c r="AM116" s="29"/>
      <c r="AN116" s="34" t="s">
        <v>77</v>
      </c>
      <c r="AO116" s="28"/>
      <c r="AP116" s="34" t="s">
        <v>1259</v>
      </c>
      <c r="AQ116" s="28">
        <v>17323653420</v>
      </c>
    </row>
    <row r="117" s="3" customFormat="1" ht="230" customHeight="1" spans="1:43">
      <c r="A117" s="31">
        <f t="shared" si="4"/>
        <v>111</v>
      </c>
      <c r="B117" s="32" t="s">
        <v>1285</v>
      </c>
      <c r="C117" s="32" t="s">
        <v>91</v>
      </c>
      <c r="D117" s="32" t="s">
        <v>92</v>
      </c>
      <c r="E117" s="32" t="s">
        <v>367</v>
      </c>
      <c r="F117" s="33" t="s">
        <v>1286</v>
      </c>
      <c r="G117" s="32" t="s">
        <v>82</v>
      </c>
      <c r="H117" s="32" t="s">
        <v>1271</v>
      </c>
      <c r="I117" s="33" t="s">
        <v>1287</v>
      </c>
      <c r="J117" s="30" t="s">
        <v>1288</v>
      </c>
      <c r="K117" s="32" t="s">
        <v>1286</v>
      </c>
      <c r="L117" s="32" t="s">
        <v>1286</v>
      </c>
      <c r="M117" s="32" t="s">
        <v>286</v>
      </c>
      <c r="N117" s="32" t="s">
        <v>67</v>
      </c>
      <c r="O117" s="32" t="s">
        <v>1283</v>
      </c>
      <c r="P117" s="32" t="s">
        <v>1289</v>
      </c>
      <c r="Q117" s="32" t="s">
        <v>1290</v>
      </c>
      <c r="R117" s="32" t="s">
        <v>398</v>
      </c>
      <c r="S117" s="32" t="s">
        <v>171</v>
      </c>
      <c r="T117" s="32" t="s">
        <v>376</v>
      </c>
      <c r="U117" s="32" t="s">
        <v>1132</v>
      </c>
      <c r="V117" s="29" t="s">
        <v>75</v>
      </c>
      <c r="W117" s="34" t="s">
        <v>76</v>
      </c>
      <c r="X117" s="28">
        <v>2024.1</v>
      </c>
      <c r="Y117" s="28">
        <v>2024.12</v>
      </c>
      <c r="Z117" s="29">
        <f t="shared" si="9"/>
        <v>100</v>
      </c>
      <c r="AA117" s="28">
        <v>100</v>
      </c>
      <c r="AB117" s="28">
        <v>0</v>
      </c>
      <c r="AC117" s="28">
        <v>0</v>
      </c>
      <c r="AD117" s="42">
        <v>0</v>
      </c>
      <c r="AE117" s="28">
        <v>850</v>
      </c>
      <c r="AF117" s="28">
        <v>210</v>
      </c>
      <c r="AG117" s="34" t="s">
        <v>77</v>
      </c>
      <c r="AH117" s="34" t="s">
        <v>77</v>
      </c>
      <c r="AI117" s="34" t="s">
        <v>77</v>
      </c>
      <c r="AJ117" s="34" t="s">
        <v>76</v>
      </c>
      <c r="AK117" s="34" t="s">
        <v>77</v>
      </c>
      <c r="AL117" s="34" t="s">
        <v>77</v>
      </c>
      <c r="AM117" s="29" t="s">
        <v>401</v>
      </c>
      <c r="AN117" s="34" t="s">
        <v>76</v>
      </c>
      <c r="AO117" s="29" t="s">
        <v>401</v>
      </c>
      <c r="AP117" s="34" t="s">
        <v>1135</v>
      </c>
      <c r="AQ117" s="28">
        <v>13594872288</v>
      </c>
    </row>
    <row r="118" s="3" customFormat="1" ht="230" customHeight="1" spans="1:43">
      <c r="A118" s="31">
        <f t="shared" si="4"/>
        <v>112</v>
      </c>
      <c r="B118" s="32" t="s">
        <v>1291</v>
      </c>
      <c r="C118" s="32" t="s">
        <v>56</v>
      </c>
      <c r="D118" s="32" t="s">
        <v>57</v>
      </c>
      <c r="E118" s="32" t="s">
        <v>212</v>
      </c>
      <c r="F118" s="33" t="s">
        <v>1292</v>
      </c>
      <c r="G118" s="32" t="s">
        <v>82</v>
      </c>
      <c r="H118" s="32" t="s">
        <v>1293</v>
      </c>
      <c r="I118" s="33" t="s">
        <v>1294</v>
      </c>
      <c r="J118" s="33" t="s">
        <v>1295</v>
      </c>
      <c r="K118" s="32" t="s">
        <v>1296</v>
      </c>
      <c r="L118" s="32" t="s">
        <v>1296</v>
      </c>
      <c r="M118" s="32" t="s">
        <v>1297</v>
      </c>
      <c r="N118" s="32" t="s">
        <v>67</v>
      </c>
      <c r="O118" s="32" t="s">
        <v>1298</v>
      </c>
      <c r="P118" s="32" t="s">
        <v>1299</v>
      </c>
      <c r="Q118" s="32" t="s">
        <v>1300</v>
      </c>
      <c r="R118" s="32" t="s">
        <v>303</v>
      </c>
      <c r="S118" s="32" t="s">
        <v>1301</v>
      </c>
      <c r="T118" s="32" t="s">
        <v>73</v>
      </c>
      <c r="U118" s="32" t="s">
        <v>1302</v>
      </c>
      <c r="V118" s="29" t="s">
        <v>75</v>
      </c>
      <c r="W118" s="34" t="s">
        <v>76</v>
      </c>
      <c r="X118" s="29">
        <v>2024.01</v>
      </c>
      <c r="Y118" s="29">
        <v>2024.12</v>
      </c>
      <c r="Z118" s="29">
        <f t="shared" si="9"/>
        <v>350</v>
      </c>
      <c r="AA118" s="29">
        <v>350</v>
      </c>
      <c r="AB118" s="29">
        <v>0</v>
      </c>
      <c r="AC118" s="29">
        <v>0</v>
      </c>
      <c r="AD118" s="29">
        <v>0</v>
      </c>
      <c r="AE118" s="29">
        <v>1100</v>
      </c>
      <c r="AF118" s="29">
        <v>276</v>
      </c>
      <c r="AG118" s="34" t="s">
        <v>77</v>
      </c>
      <c r="AH118" s="34" t="s">
        <v>77</v>
      </c>
      <c r="AI118" s="34" t="s">
        <v>77</v>
      </c>
      <c r="AJ118" s="34" t="s">
        <v>76</v>
      </c>
      <c r="AK118" s="34" t="s">
        <v>77</v>
      </c>
      <c r="AL118" s="34" t="s">
        <v>77</v>
      </c>
      <c r="AM118" s="29"/>
      <c r="AN118" s="34" t="s">
        <v>77</v>
      </c>
      <c r="AO118" s="29"/>
      <c r="AP118" s="34" t="s">
        <v>1303</v>
      </c>
      <c r="AQ118" s="29" t="s">
        <v>1304</v>
      </c>
    </row>
    <row r="119" s="3" customFormat="1" ht="230" customHeight="1" spans="1:43">
      <c r="A119" s="31">
        <f t="shared" si="4"/>
        <v>113</v>
      </c>
      <c r="B119" s="32" t="s">
        <v>1305</v>
      </c>
      <c r="C119" s="32" t="s">
        <v>56</v>
      </c>
      <c r="D119" s="32" t="s">
        <v>57</v>
      </c>
      <c r="E119" s="32" t="s">
        <v>212</v>
      </c>
      <c r="F119" s="33" t="s">
        <v>1306</v>
      </c>
      <c r="G119" s="32" t="s">
        <v>82</v>
      </c>
      <c r="H119" s="32" t="s">
        <v>1307</v>
      </c>
      <c r="I119" s="33" t="s">
        <v>1308</v>
      </c>
      <c r="J119" s="33" t="s">
        <v>1309</v>
      </c>
      <c r="K119" s="32" t="s">
        <v>1310</v>
      </c>
      <c r="L119" s="32" t="s">
        <v>1311</v>
      </c>
      <c r="M119" s="32" t="s">
        <v>286</v>
      </c>
      <c r="N119" s="32" t="s">
        <v>67</v>
      </c>
      <c r="O119" s="32" t="s">
        <v>1298</v>
      </c>
      <c r="P119" s="32" t="s">
        <v>1312</v>
      </c>
      <c r="Q119" s="32" t="s">
        <v>1313</v>
      </c>
      <c r="R119" s="32" t="s">
        <v>303</v>
      </c>
      <c r="S119" s="32" t="s">
        <v>1301</v>
      </c>
      <c r="T119" s="32" t="s">
        <v>73</v>
      </c>
      <c r="U119" s="32" t="s">
        <v>1302</v>
      </c>
      <c r="V119" s="29" t="s">
        <v>75</v>
      </c>
      <c r="W119" s="34" t="s">
        <v>76</v>
      </c>
      <c r="X119" s="29">
        <v>2024.01</v>
      </c>
      <c r="Y119" s="29">
        <v>2024.12</v>
      </c>
      <c r="Z119" s="29">
        <f t="shared" si="9"/>
        <v>50</v>
      </c>
      <c r="AA119" s="29">
        <v>50</v>
      </c>
      <c r="AB119" s="29">
        <v>0</v>
      </c>
      <c r="AC119" s="29">
        <v>0</v>
      </c>
      <c r="AD119" s="29">
        <v>0</v>
      </c>
      <c r="AE119" s="29">
        <v>205</v>
      </c>
      <c r="AF119" s="29">
        <v>9</v>
      </c>
      <c r="AG119" s="34" t="s">
        <v>77</v>
      </c>
      <c r="AH119" s="34" t="s">
        <v>77</v>
      </c>
      <c r="AI119" s="34" t="s">
        <v>77</v>
      </c>
      <c r="AJ119" s="34" t="s">
        <v>76</v>
      </c>
      <c r="AK119" s="34" t="s">
        <v>77</v>
      </c>
      <c r="AL119" s="34" t="s">
        <v>77</v>
      </c>
      <c r="AM119" s="29"/>
      <c r="AN119" s="34" t="s">
        <v>76</v>
      </c>
      <c r="AO119" s="34" t="s">
        <v>1314</v>
      </c>
      <c r="AP119" s="34" t="s">
        <v>1303</v>
      </c>
      <c r="AQ119" s="45" t="s">
        <v>1304</v>
      </c>
    </row>
    <row r="120" s="3" customFormat="1" ht="230" customHeight="1" spans="1:43">
      <c r="A120" s="31">
        <f t="shared" si="4"/>
        <v>114</v>
      </c>
      <c r="B120" s="32" t="s">
        <v>1315</v>
      </c>
      <c r="C120" s="32" t="s">
        <v>56</v>
      </c>
      <c r="D120" s="32" t="s">
        <v>57</v>
      </c>
      <c r="E120" s="32" t="s">
        <v>212</v>
      </c>
      <c r="F120" s="33" t="s">
        <v>1316</v>
      </c>
      <c r="G120" s="32" t="s">
        <v>82</v>
      </c>
      <c r="H120" s="32" t="s">
        <v>1317</v>
      </c>
      <c r="I120" s="33" t="s">
        <v>1318</v>
      </c>
      <c r="J120" s="33" t="s">
        <v>1319</v>
      </c>
      <c r="K120" s="32" t="s">
        <v>1320</v>
      </c>
      <c r="L120" s="32" t="s">
        <v>1321</v>
      </c>
      <c r="M120" s="32" t="s">
        <v>286</v>
      </c>
      <c r="N120" s="32" t="s">
        <v>67</v>
      </c>
      <c r="O120" s="32" t="s">
        <v>1322</v>
      </c>
      <c r="P120" s="32" t="s">
        <v>1323</v>
      </c>
      <c r="Q120" s="32" t="s">
        <v>1324</v>
      </c>
      <c r="R120" s="32" t="s">
        <v>1325</v>
      </c>
      <c r="S120" s="32" t="s">
        <v>318</v>
      </c>
      <c r="T120" s="32" t="s">
        <v>488</v>
      </c>
      <c r="U120" s="32" t="s">
        <v>1302</v>
      </c>
      <c r="V120" s="29" t="s">
        <v>75</v>
      </c>
      <c r="W120" s="34" t="s">
        <v>76</v>
      </c>
      <c r="X120" s="29">
        <v>2024.01</v>
      </c>
      <c r="Y120" s="29">
        <v>2024.12</v>
      </c>
      <c r="Z120" s="29">
        <f t="shared" si="9"/>
        <v>100</v>
      </c>
      <c r="AA120" s="29">
        <v>100</v>
      </c>
      <c r="AB120" s="29">
        <v>0</v>
      </c>
      <c r="AC120" s="29">
        <v>0</v>
      </c>
      <c r="AD120" s="29">
        <v>0</v>
      </c>
      <c r="AE120" s="28">
        <v>400</v>
      </c>
      <c r="AF120" s="28">
        <v>100</v>
      </c>
      <c r="AG120" s="34" t="s">
        <v>77</v>
      </c>
      <c r="AH120" s="34" t="s">
        <v>77</v>
      </c>
      <c r="AI120" s="34" t="s">
        <v>77</v>
      </c>
      <c r="AJ120" s="34" t="s">
        <v>76</v>
      </c>
      <c r="AK120" s="34" t="s">
        <v>77</v>
      </c>
      <c r="AL120" s="34" t="s">
        <v>77</v>
      </c>
      <c r="AM120" s="29"/>
      <c r="AN120" s="34" t="s">
        <v>77</v>
      </c>
      <c r="AO120" s="29"/>
      <c r="AP120" s="34" t="s">
        <v>1303</v>
      </c>
      <c r="AQ120" s="45" t="s">
        <v>1304</v>
      </c>
    </row>
    <row r="121" s="3" customFormat="1" ht="283" customHeight="1" spans="1:43">
      <c r="A121" s="31">
        <f t="shared" si="4"/>
        <v>115</v>
      </c>
      <c r="B121" s="32" t="s">
        <v>1326</v>
      </c>
      <c r="C121" s="32" t="s">
        <v>56</v>
      </c>
      <c r="D121" s="32" t="s">
        <v>57</v>
      </c>
      <c r="E121" s="32" t="s">
        <v>199</v>
      </c>
      <c r="F121" s="33" t="s">
        <v>1327</v>
      </c>
      <c r="G121" s="32" t="s">
        <v>82</v>
      </c>
      <c r="H121" s="32" t="s">
        <v>1328</v>
      </c>
      <c r="I121" s="33" t="s">
        <v>1329</v>
      </c>
      <c r="J121" s="33" t="s">
        <v>1330</v>
      </c>
      <c r="K121" s="32" t="s">
        <v>1331</v>
      </c>
      <c r="L121" s="32" t="s">
        <v>1331</v>
      </c>
      <c r="M121" s="32" t="s">
        <v>1297</v>
      </c>
      <c r="N121" s="32" t="s">
        <v>67</v>
      </c>
      <c r="O121" s="32" t="s">
        <v>1298</v>
      </c>
      <c r="P121" s="32" t="s">
        <v>1332</v>
      </c>
      <c r="Q121" s="32" t="s">
        <v>1333</v>
      </c>
      <c r="R121" s="32" t="s">
        <v>303</v>
      </c>
      <c r="S121" s="32" t="s">
        <v>1301</v>
      </c>
      <c r="T121" s="34" t="s">
        <v>522</v>
      </c>
      <c r="U121" s="32" t="s">
        <v>1302</v>
      </c>
      <c r="V121" s="29" t="s">
        <v>75</v>
      </c>
      <c r="W121" s="34" t="s">
        <v>76</v>
      </c>
      <c r="X121" s="29">
        <v>2024.01</v>
      </c>
      <c r="Y121" s="29">
        <v>2024.12</v>
      </c>
      <c r="Z121" s="29">
        <f t="shared" si="9"/>
        <v>60</v>
      </c>
      <c r="AA121" s="29">
        <v>60</v>
      </c>
      <c r="AB121" s="31">
        <v>0</v>
      </c>
      <c r="AC121" s="31">
        <v>0</v>
      </c>
      <c r="AD121" s="31">
        <v>0</v>
      </c>
      <c r="AE121" s="31">
        <v>243</v>
      </c>
      <c r="AF121" s="31">
        <v>99</v>
      </c>
      <c r="AG121" s="34" t="s">
        <v>77</v>
      </c>
      <c r="AH121" s="34" t="s">
        <v>77</v>
      </c>
      <c r="AI121" s="34" t="s">
        <v>77</v>
      </c>
      <c r="AJ121" s="34" t="s">
        <v>76</v>
      </c>
      <c r="AK121" s="34" t="s">
        <v>77</v>
      </c>
      <c r="AL121" s="34" t="s">
        <v>77</v>
      </c>
      <c r="AM121" s="29"/>
      <c r="AN121" s="34" t="s">
        <v>76</v>
      </c>
      <c r="AO121" s="34" t="s">
        <v>1314</v>
      </c>
      <c r="AP121" s="34" t="s">
        <v>1303</v>
      </c>
      <c r="AQ121" s="45" t="s">
        <v>1304</v>
      </c>
    </row>
    <row r="122" s="3" customFormat="1" ht="230" customHeight="1" spans="1:43">
      <c r="A122" s="31">
        <f t="shared" si="4"/>
        <v>116</v>
      </c>
      <c r="B122" s="32" t="s">
        <v>1334</v>
      </c>
      <c r="C122" s="32" t="s">
        <v>56</v>
      </c>
      <c r="D122" s="32" t="s">
        <v>57</v>
      </c>
      <c r="E122" s="32" t="s">
        <v>212</v>
      </c>
      <c r="F122" s="33" t="s">
        <v>1335</v>
      </c>
      <c r="G122" s="32" t="s">
        <v>82</v>
      </c>
      <c r="H122" s="32" t="s">
        <v>1328</v>
      </c>
      <c r="I122" s="33" t="s">
        <v>1336</v>
      </c>
      <c r="J122" s="33" t="s">
        <v>1337</v>
      </c>
      <c r="K122" s="32" t="s">
        <v>1338</v>
      </c>
      <c r="L122" s="32" t="s">
        <v>1338</v>
      </c>
      <c r="M122" s="32" t="s">
        <v>1297</v>
      </c>
      <c r="N122" s="32" t="s">
        <v>67</v>
      </c>
      <c r="O122" s="32" t="s">
        <v>1298</v>
      </c>
      <c r="P122" s="32" t="s">
        <v>1339</v>
      </c>
      <c r="Q122" s="32" t="s">
        <v>1340</v>
      </c>
      <c r="R122" s="32" t="s">
        <v>1341</v>
      </c>
      <c r="S122" s="32" t="s">
        <v>1301</v>
      </c>
      <c r="T122" s="32" t="s">
        <v>73</v>
      </c>
      <c r="U122" s="32" t="s">
        <v>1302</v>
      </c>
      <c r="V122" s="29" t="s">
        <v>75</v>
      </c>
      <c r="W122" s="34" t="s">
        <v>76</v>
      </c>
      <c r="X122" s="29">
        <v>2024.01</v>
      </c>
      <c r="Y122" s="29">
        <v>2024.12</v>
      </c>
      <c r="Z122" s="29">
        <f t="shared" si="9"/>
        <v>30</v>
      </c>
      <c r="AA122" s="29">
        <v>30</v>
      </c>
      <c r="AB122" s="31">
        <v>0</v>
      </c>
      <c r="AC122" s="31">
        <v>0</v>
      </c>
      <c r="AD122" s="31">
        <v>0</v>
      </c>
      <c r="AE122" s="31">
        <v>1100</v>
      </c>
      <c r="AF122" s="31">
        <v>310</v>
      </c>
      <c r="AG122" s="34" t="s">
        <v>77</v>
      </c>
      <c r="AH122" s="34" t="s">
        <v>77</v>
      </c>
      <c r="AI122" s="34" t="s">
        <v>77</v>
      </c>
      <c r="AJ122" s="34" t="s">
        <v>76</v>
      </c>
      <c r="AK122" s="34" t="s">
        <v>77</v>
      </c>
      <c r="AL122" s="34" t="s">
        <v>77</v>
      </c>
      <c r="AM122" s="29"/>
      <c r="AN122" s="34" t="s">
        <v>77</v>
      </c>
      <c r="AO122" s="29"/>
      <c r="AP122" s="34" t="s">
        <v>1303</v>
      </c>
      <c r="AQ122" s="45" t="s">
        <v>1304</v>
      </c>
    </row>
    <row r="123" s="3" customFormat="1" ht="230" customHeight="1" spans="1:43">
      <c r="A123" s="31">
        <f t="shared" si="4"/>
        <v>117</v>
      </c>
      <c r="B123" s="32" t="s">
        <v>1342</v>
      </c>
      <c r="C123" s="32" t="s">
        <v>56</v>
      </c>
      <c r="D123" s="32" t="s">
        <v>57</v>
      </c>
      <c r="E123" s="32" t="s">
        <v>199</v>
      </c>
      <c r="F123" s="33" t="s">
        <v>1343</v>
      </c>
      <c r="G123" s="32" t="s">
        <v>82</v>
      </c>
      <c r="H123" s="32" t="s">
        <v>1344</v>
      </c>
      <c r="I123" s="33" t="s">
        <v>1345</v>
      </c>
      <c r="J123" s="33" t="s">
        <v>1346</v>
      </c>
      <c r="K123" s="32" t="s">
        <v>1347</v>
      </c>
      <c r="L123" s="32" t="s">
        <v>1348</v>
      </c>
      <c r="M123" s="32" t="s">
        <v>286</v>
      </c>
      <c r="N123" s="32" t="s">
        <v>67</v>
      </c>
      <c r="O123" s="32" t="s">
        <v>1298</v>
      </c>
      <c r="P123" s="32" t="s">
        <v>1349</v>
      </c>
      <c r="Q123" s="32" t="s">
        <v>1350</v>
      </c>
      <c r="R123" s="32" t="s">
        <v>1351</v>
      </c>
      <c r="S123" s="32" t="s">
        <v>1301</v>
      </c>
      <c r="T123" s="32" t="s">
        <v>73</v>
      </c>
      <c r="U123" s="32" t="s">
        <v>1302</v>
      </c>
      <c r="V123" s="29" t="s">
        <v>75</v>
      </c>
      <c r="W123" s="32" t="s">
        <v>76</v>
      </c>
      <c r="X123" s="28">
        <v>2024.01</v>
      </c>
      <c r="Y123" s="28">
        <v>2024.12</v>
      </c>
      <c r="Z123" s="29">
        <f t="shared" si="9"/>
        <v>60</v>
      </c>
      <c r="AA123" s="28">
        <v>60</v>
      </c>
      <c r="AB123" s="28">
        <v>0</v>
      </c>
      <c r="AC123" s="28">
        <v>0</v>
      </c>
      <c r="AD123" s="28">
        <v>0</v>
      </c>
      <c r="AE123" s="28">
        <v>791</v>
      </c>
      <c r="AF123" s="28">
        <v>240</v>
      </c>
      <c r="AG123" s="32" t="s">
        <v>77</v>
      </c>
      <c r="AH123" s="32" t="s">
        <v>77</v>
      </c>
      <c r="AI123" s="32" t="s">
        <v>77</v>
      </c>
      <c r="AJ123" s="32" t="s">
        <v>76</v>
      </c>
      <c r="AK123" s="34" t="s">
        <v>77</v>
      </c>
      <c r="AL123" s="34" t="s">
        <v>77</v>
      </c>
      <c r="AM123" s="28"/>
      <c r="AN123" s="34" t="s">
        <v>77</v>
      </c>
      <c r="AO123" s="29"/>
      <c r="AP123" s="34" t="s">
        <v>1303</v>
      </c>
      <c r="AQ123" s="45" t="s">
        <v>1304</v>
      </c>
    </row>
    <row r="124" s="3" customFormat="1" ht="230" customHeight="1" spans="1:43">
      <c r="A124" s="31">
        <f t="shared" si="4"/>
        <v>118</v>
      </c>
      <c r="B124" s="32" t="s">
        <v>1352</v>
      </c>
      <c r="C124" s="32" t="s">
        <v>91</v>
      </c>
      <c r="D124" s="34" t="s">
        <v>92</v>
      </c>
      <c r="E124" s="32" t="s">
        <v>367</v>
      </c>
      <c r="F124" s="34" t="s">
        <v>1353</v>
      </c>
      <c r="G124" s="32" t="s">
        <v>82</v>
      </c>
      <c r="H124" s="34" t="s">
        <v>1354</v>
      </c>
      <c r="I124" s="34" t="s">
        <v>1355</v>
      </c>
      <c r="J124" s="35" t="s">
        <v>1356</v>
      </c>
      <c r="K124" s="34" t="s">
        <v>1353</v>
      </c>
      <c r="L124" s="34" t="s">
        <v>1353</v>
      </c>
      <c r="M124" s="34" t="s">
        <v>286</v>
      </c>
      <c r="N124" s="34" t="s">
        <v>67</v>
      </c>
      <c r="O124" s="32" t="s">
        <v>373</v>
      </c>
      <c r="P124" s="34" t="s">
        <v>1357</v>
      </c>
      <c r="Q124" s="34" t="s">
        <v>1358</v>
      </c>
      <c r="R124" s="34" t="s">
        <v>303</v>
      </c>
      <c r="S124" s="34" t="s">
        <v>318</v>
      </c>
      <c r="T124" s="32" t="s">
        <v>376</v>
      </c>
      <c r="U124" s="34" t="s">
        <v>1302</v>
      </c>
      <c r="V124" s="29" t="s">
        <v>400</v>
      </c>
      <c r="W124" s="34" t="s">
        <v>76</v>
      </c>
      <c r="X124" s="28">
        <v>2023.09</v>
      </c>
      <c r="Y124" s="28">
        <v>2024.12</v>
      </c>
      <c r="Z124" s="29">
        <f>140+210</f>
        <v>350</v>
      </c>
      <c r="AA124" s="29">
        <f>3.5*40</f>
        <v>140</v>
      </c>
      <c r="AB124" s="29">
        <v>0</v>
      </c>
      <c r="AC124" s="29">
        <f>3.5*60</f>
        <v>210</v>
      </c>
      <c r="AD124" s="29">
        <v>0</v>
      </c>
      <c r="AE124" s="29">
        <v>70</v>
      </c>
      <c r="AF124" s="29">
        <v>11</v>
      </c>
      <c r="AG124" s="34" t="s">
        <v>77</v>
      </c>
      <c r="AH124" s="34" t="s">
        <v>77</v>
      </c>
      <c r="AI124" s="34" t="s">
        <v>77</v>
      </c>
      <c r="AJ124" s="34" t="s">
        <v>76</v>
      </c>
      <c r="AK124" s="34" t="s">
        <v>76</v>
      </c>
      <c r="AL124" s="34" t="s">
        <v>77</v>
      </c>
      <c r="AM124" s="29"/>
      <c r="AN124" s="34" t="s">
        <v>77</v>
      </c>
      <c r="AO124" s="29"/>
      <c r="AP124" s="34" t="s">
        <v>1303</v>
      </c>
      <c r="AQ124" s="29" t="s">
        <v>1304</v>
      </c>
    </row>
    <row r="125" s="3" customFormat="1" ht="230" customHeight="1" spans="1:43">
      <c r="A125" s="31">
        <f t="shared" si="4"/>
        <v>119</v>
      </c>
      <c r="B125" s="32" t="s">
        <v>1359</v>
      </c>
      <c r="C125" s="32" t="s">
        <v>91</v>
      </c>
      <c r="D125" s="34" t="s">
        <v>92</v>
      </c>
      <c r="E125" s="32" t="s">
        <v>367</v>
      </c>
      <c r="F125" s="34" t="s">
        <v>1360</v>
      </c>
      <c r="G125" s="32" t="s">
        <v>82</v>
      </c>
      <c r="H125" s="34" t="s">
        <v>1344</v>
      </c>
      <c r="I125" s="34" t="s">
        <v>1361</v>
      </c>
      <c r="J125" s="35" t="s">
        <v>1356</v>
      </c>
      <c r="K125" s="34" t="s">
        <v>1360</v>
      </c>
      <c r="L125" s="34" t="s">
        <v>1360</v>
      </c>
      <c r="M125" s="34" t="s">
        <v>286</v>
      </c>
      <c r="N125" s="34" t="s">
        <v>67</v>
      </c>
      <c r="O125" s="32" t="s">
        <v>373</v>
      </c>
      <c r="P125" s="34" t="s">
        <v>1357</v>
      </c>
      <c r="Q125" s="34" t="s">
        <v>1362</v>
      </c>
      <c r="R125" s="34" t="s">
        <v>303</v>
      </c>
      <c r="S125" s="34" t="s">
        <v>318</v>
      </c>
      <c r="T125" s="32" t="s">
        <v>376</v>
      </c>
      <c r="U125" s="34" t="s">
        <v>1302</v>
      </c>
      <c r="V125" s="29" t="s">
        <v>400</v>
      </c>
      <c r="W125" s="34" t="s">
        <v>76</v>
      </c>
      <c r="X125" s="28">
        <v>2023.09</v>
      </c>
      <c r="Y125" s="28">
        <v>2024.12</v>
      </c>
      <c r="Z125" s="29">
        <v>120</v>
      </c>
      <c r="AA125" s="29">
        <f>1.2*40</f>
        <v>48</v>
      </c>
      <c r="AB125" s="29">
        <v>0</v>
      </c>
      <c r="AC125" s="29">
        <f>1.2*60</f>
        <v>72</v>
      </c>
      <c r="AD125" s="29">
        <v>0</v>
      </c>
      <c r="AE125" s="29">
        <v>103</v>
      </c>
      <c r="AF125" s="29">
        <v>31</v>
      </c>
      <c r="AG125" s="34" t="s">
        <v>77</v>
      </c>
      <c r="AH125" s="34" t="s">
        <v>77</v>
      </c>
      <c r="AI125" s="34" t="s">
        <v>77</v>
      </c>
      <c r="AJ125" s="34" t="s">
        <v>76</v>
      </c>
      <c r="AK125" s="34" t="s">
        <v>76</v>
      </c>
      <c r="AL125" s="34" t="s">
        <v>77</v>
      </c>
      <c r="AM125" s="29"/>
      <c r="AN125" s="34" t="s">
        <v>77</v>
      </c>
      <c r="AO125" s="29"/>
      <c r="AP125" s="34" t="s">
        <v>1303</v>
      </c>
      <c r="AQ125" s="29" t="s">
        <v>1304</v>
      </c>
    </row>
    <row r="126" s="3" customFormat="1" ht="230" customHeight="1" spans="1:43">
      <c r="A126" s="31">
        <f t="shared" si="4"/>
        <v>120</v>
      </c>
      <c r="B126" s="32" t="s">
        <v>1363</v>
      </c>
      <c r="C126" s="32" t="s">
        <v>105</v>
      </c>
      <c r="D126" s="32" t="s">
        <v>106</v>
      </c>
      <c r="E126" s="32" t="s">
        <v>239</v>
      </c>
      <c r="F126" s="30" t="s">
        <v>1364</v>
      </c>
      <c r="G126" s="32" t="s">
        <v>82</v>
      </c>
      <c r="H126" s="32" t="s">
        <v>1365</v>
      </c>
      <c r="I126" s="33" t="s">
        <v>1366</v>
      </c>
      <c r="J126" s="33" t="s">
        <v>1367</v>
      </c>
      <c r="K126" s="28" t="s">
        <v>1364</v>
      </c>
      <c r="L126" s="32" t="s">
        <v>1368</v>
      </c>
      <c r="M126" s="32" t="s">
        <v>1369</v>
      </c>
      <c r="N126" s="32" t="s">
        <v>1370</v>
      </c>
      <c r="O126" s="28" t="s">
        <v>1371</v>
      </c>
      <c r="P126" s="32" t="s">
        <v>1372</v>
      </c>
      <c r="Q126" s="32" t="s">
        <v>1373</v>
      </c>
      <c r="R126" s="32" t="s">
        <v>1374</v>
      </c>
      <c r="S126" s="32" t="s">
        <v>318</v>
      </c>
      <c r="T126" s="32" t="s">
        <v>120</v>
      </c>
      <c r="U126" s="32" t="s">
        <v>1302</v>
      </c>
      <c r="V126" s="29" t="s">
        <v>75</v>
      </c>
      <c r="W126" s="34" t="s">
        <v>76</v>
      </c>
      <c r="X126" s="29">
        <v>2024.01</v>
      </c>
      <c r="Y126" s="29">
        <v>2024.12</v>
      </c>
      <c r="Z126" s="29">
        <f t="shared" ref="Z126:Z135" si="10">AA126+AB126+AC126+AD126</f>
        <v>20</v>
      </c>
      <c r="AA126" s="29">
        <v>20</v>
      </c>
      <c r="AB126" s="29">
        <v>0</v>
      </c>
      <c r="AC126" s="29">
        <v>0</v>
      </c>
      <c r="AD126" s="29">
        <v>0</v>
      </c>
      <c r="AE126" s="29" t="s">
        <v>1375</v>
      </c>
      <c r="AF126" s="29" t="s">
        <v>1376</v>
      </c>
      <c r="AG126" s="34" t="s">
        <v>77</v>
      </c>
      <c r="AH126" s="34" t="s">
        <v>77</v>
      </c>
      <c r="AI126" s="34" t="s">
        <v>77</v>
      </c>
      <c r="AJ126" s="34" t="s">
        <v>76</v>
      </c>
      <c r="AK126" s="34" t="s">
        <v>77</v>
      </c>
      <c r="AL126" s="34" t="s">
        <v>77</v>
      </c>
      <c r="AM126" s="29"/>
      <c r="AN126" s="34" t="s">
        <v>77</v>
      </c>
      <c r="AO126" s="29"/>
      <c r="AP126" s="34" t="s">
        <v>1303</v>
      </c>
      <c r="AQ126" s="45" t="s">
        <v>1304</v>
      </c>
    </row>
    <row r="127" s="3" customFormat="1" ht="230" customHeight="1" spans="1:43">
      <c r="A127" s="31">
        <f t="shared" si="4"/>
        <v>121</v>
      </c>
      <c r="B127" s="32" t="s">
        <v>1377</v>
      </c>
      <c r="C127" s="32" t="s">
        <v>56</v>
      </c>
      <c r="D127" s="32" t="s">
        <v>57</v>
      </c>
      <c r="E127" s="32" t="s">
        <v>212</v>
      </c>
      <c r="F127" s="33" t="s">
        <v>1378</v>
      </c>
      <c r="G127" s="32" t="s">
        <v>463</v>
      </c>
      <c r="H127" s="32" t="s">
        <v>1379</v>
      </c>
      <c r="I127" s="33" t="s">
        <v>1380</v>
      </c>
      <c r="J127" s="33" t="s">
        <v>1381</v>
      </c>
      <c r="K127" s="32" t="s">
        <v>1382</v>
      </c>
      <c r="L127" s="32" t="s">
        <v>1383</v>
      </c>
      <c r="M127" s="32" t="s">
        <v>204</v>
      </c>
      <c r="N127" s="32" t="s">
        <v>1384</v>
      </c>
      <c r="O127" s="32" t="s">
        <v>1298</v>
      </c>
      <c r="P127" s="32" t="s">
        <v>1385</v>
      </c>
      <c r="Q127" s="32" t="s">
        <v>1386</v>
      </c>
      <c r="R127" s="32" t="s">
        <v>1325</v>
      </c>
      <c r="S127" s="32" t="s">
        <v>318</v>
      </c>
      <c r="T127" s="32" t="s">
        <v>73</v>
      </c>
      <c r="U127" s="32" t="s">
        <v>1302</v>
      </c>
      <c r="V127" s="29" t="s">
        <v>75</v>
      </c>
      <c r="W127" s="34" t="s">
        <v>76</v>
      </c>
      <c r="X127" s="29">
        <v>2024.01</v>
      </c>
      <c r="Y127" s="29">
        <v>2024.12</v>
      </c>
      <c r="Z127" s="29">
        <f t="shared" si="10"/>
        <v>250</v>
      </c>
      <c r="AA127" s="29">
        <v>250</v>
      </c>
      <c r="AB127" s="29">
        <v>0</v>
      </c>
      <c r="AC127" s="29">
        <v>0</v>
      </c>
      <c r="AD127" s="29">
        <v>0</v>
      </c>
      <c r="AE127" s="29">
        <v>1116</v>
      </c>
      <c r="AF127" s="29">
        <v>202</v>
      </c>
      <c r="AG127" s="34" t="s">
        <v>77</v>
      </c>
      <c r="AH127" s="34" t="s">
        <v>77</v>
      </c>
      <c r="AI127" s="34" t="s">
        <v>77</v>
      </c>
      <c r="AJ127" s="34" t="s">
        <v>76</v>
      </c>
      <c r="AK127" s="34" t="s">
        <v>77</v>
      </c>
      <c r="AL127" s="34" t="s">
        <v>77</v>
      </c>
      <c r="AM127" s="29"/>
      <c r="AN127" s="34" t="s">
        <v>76</v>
      </c>
      <c r="AO127" s="34" t="s">
        <v>1387</v>
      </c>
      <c r="AP127" s="34" t="s">
        <v>1303</v>
      </c>
      <c r="AQ127" s="45" t="s">
        <v>1304</v>
      </c>
    </row>
    <row r="128" s="3" customFormat="1" ht="244" customHeight="1" spans="1:43">
      <c r="A128" s="31">
        <f t="shared" si="4"/>
        <v>122</v>
      </c>
      <c r="B128" s="32" t="s">
        <v>1388</v>
      </c>
      <c r="C128" s="32" t="s">
        <v>56</v>
      </c>
      <c r="D128" s="32" t="s">
        <v>57</v>
      </c>
      <c r="E128" s="32" t="s">
        <v>212</v>
      </c>
      <c r="F128" s="33" t="s">
        <v>1389</v>
      </c>
      <c r="G128" s="32" t="s">
        <v>82</v>
      </c>
      <c r="H128" s="32" t="s">
        <v>1390</v>
      </c>
      <c r="I128" s="33" t="s">
        <v>1391</v>
      </c>
      <c r="J128" s="33" t="s">
        <v>1392</v>
      </c>
      <c r="K128" s="32" t="s">
        <v>1393</v>
      </c>
      <c r="L128" s="32" t="s">
        <v>1393</v>
      </c>
      <c r="M128" s="32" t="s">
        <v>1297</v>
      </c>
      <c r="N128" s="32" t="s">
        <v>67</v>
      </c>
      <c r="O128" s="32" t="s">
        <v>1298</v>
      </c>
      <c r="P128" s="32" t="s">
        <v>1394</v>
      </c>
      <c r="Q128" s="32" t="s">
        <v>1395</v>
      </c>
      <c r="R128" s="32" t="s">
        <v>303</v>
      </c>
      <c r="S128" s="32" t="s">
        <v>1301</v>
      </c>
      <c r="T128" s="34" t="s">
        <v>813</v>
      </c>
      <c r="U128" s="32" t="s">
        <v>1302</v>
      </c>
      <c r="V128" s="29" t="s">
        <v>75</v>
      </c>
      <c r="W128" s="34" t="s">
        <v>76</v>
      </c>
      <c r="X128" s="29">
        <v>2024.01</v>
      </c>
      <c r="Y128" s="29">
        <v>2024.12</v>
      </c>
      <c r="Z128" s="29">
        <f t="shared" si="10"/>
        <v>100</v>
      </c>
      <c r="AA128" s="29">
        <v>100</v>
      </c>
      <c r="AB128" s="29">
        <v>0</v>
      </c>
      <c r="AC128" s="29">
        <v>0</v>
      </c>
      <c r="AD128" s="29">
        <v>0</v>
      </c>
      <c r="AE128" s="29">
        <v>1086</v>
      </c>
      <c r="AF128" s="29">
        <v>205</v>
      </c>
      <c r="AG128" s="34" t="s">
        <v>77</v>
      </c>
      <c r="AH128" s="34" t="s">
        <v>77</v>
      </c>
      <c r="AI128" s="34" t="s">
        <v>77</v>
      </c>
      <c r="AJ128" s="34" t="s">
        <v>76</v>
      </c>
      <c r="AK128" s="34" t="s">
        <v>77</v>
      </c>
      <c r="AL128" s="34" t="s">
        <v>77</v>
      </c>
      <c r="AM128" s="29"/>
      <c r="AN128" s="34" t="s">
        <v>76</v>
      </c>
      <c r="AO128" s="34" t="s">
        <v>1396</v>
      </c>
      <c r="AP128" s="34" t="s">
        <v>1303</v>
      </c>
      <c r="AQ128" s="45" t="s">
        <v>1304</v>
      </c>
    </row>
    <row r="129" s="4" customFormat="1" ht="230" customHeight="1" spans="1:43">
      <c r="A129" s="31">
        <f t="shared" si="4"/>
        <v>123</v>
      </c>
      <c r="B129" s="32" t="s">
        <v>1397</v>
      </c>
      <c r="C129" s="32" t="s">
        <v>56</v>
      </c>
      <c r="D129" s="32" t="s">
        <v>57</v>
      </c>
      <c r="E129" s="32" t="s">
        <v>58</v>
      </c>
      <c r="F129" s="33" t="s">
        <v>1398</v>
      </c>
      <c r="G129" s="32" t="s">
        <v>82</v>
      </c>
      <c r="H129" s="32" t="s">
        <v>1399</v>
      </c>
      <c r="I129" s="33" t="s">
        <v>1400</v>
      </c>
      <c r="J129" s="52" t="s">
        <v>1401</v>
      </c>
      <c r="K129" s="32" t="s">
        <v>1402</v>
      </c>
      <c r="L129" s="32" t="s">
        <v>1402</v>
      </c>
      <c r="M129" s="32" t="s">
        <v>1403</v>
      </c>
      <c r="N129" s="32" t="s">
        <v>1404</v>
      </c>
      <c r="O129" s="51" t="s">
        <v>1405</v>
      </c>
      <c r="P129" s="32" t="s">
        <v>1406</v>
      </c>
      <c r="Q129" s="32" t="s">
        <v>1407</v>
      </c>
      <c r="R129" s="32" t="s">
        <v>1408</v>
      </c>
      <c r="S129" s="32" t="s">
        <v>1409</v>
      </c>
      <c r="T129" s="32" t="s">
        <v>73</v>
      </c>
      <c r="U129" s="32" t="s">
        <v>1410</v>
      </c>
      <c r="V129" s="29" t="s">
        <v>75</v>
      </c>
      <c r="W129" s="32" t="s">
        <v>76</v>
      </c>
      <c r="X129" s="28">
        <v>2024.01</v>
      </c>
      <c r="Y129" s="28">
        <v>2024.12</v>
      </c>
      <c r="Z129" s="29">
        <f t="shared" si="10"/>
        <v>50</v>
      </c>
      <c r="AA129" s="28">
        <v>50</v>
      </c>
      <c r="AB129" s="28">
        <v>0</v>
      </c>
      <c r="AC129" s="28">
        <v>0</v>
      </c>
      <c r="AD129" s="28">
        <v>0</v>
      </c>
      <c r="AE129" s="28">
        <v>138</v>
      </c>
      <c r="AF129" s="28">
        <v>38</v>
      </c>
      <c r="AG129" s="32" t="s">
        <v>77</v>
      </c>
      <c r="AH129" s="32" t="s">
        <v>77</v>
      </c>
      <c r="AI129" s="32" t="s">
        <v>77</v>
      </c>
      <c r="AJ129" s="32" t="s">
        <v>77</v>
      </c>
      <c r="AK129" s="32" t="s">
        <v>77</v>
      </c>
      <c r="AL129" s="32" t="s">
        <v>77</v>
      </c>
      <c r="AM129" s="32" t="s">
        <v>77</v>
      </c>
      <c r="AN129" s="32" t="s">
        <v>77</v>
      </c>
      <c r="AO129" s="28"/>
      <c r="AP129" s="32" t="s">
        <v>1411</v>
      </c>
      <c r="AQ129" s="28">
        <v>18166360187</v>
      </c>
    </row>
    <row r="130" s="4" customFormat="1" ht="230" customHeight="1" spans="1:43">
      <c r="A130" s="31">
        <f t="shared" si="4"/>
        <v>124</v>
      </c>
      <c r="B130" s="32" t="s">
        <v>1412</v>
      </c>
      <c r="C130" s="32" t="s">
        <v>56</v>
      </c>
      <c r="D130" s="32" t="s">
        <v>1413</v>
      </c>
      <c r="E130" s="32" t="s">
        <v>58</v>
      </c>
      <c r="F130" s="33" t="s">
        <v>1414</v>
      </c>
      <c r="G130" s="32" t="s">
        <v>82</v>
      </c>
      <c r="H130" s="32" t="s">
        <v>1415</v>
      </c>
      <c r="I130" s="33" t="s">
        <v>1416</v>
      </c>
      <c r="J130" s="30" t="s">
        <v>1417</v>
      </c>
      <c r="K130" s="32" t="s">
        <v>1418</v>
      </c>
      <c r="L130" s="32" t="s">
        <v>1418</v>
      </c>
      <c r="M130" s="32" t="s">
        <v>1403</v>
      </c>
      <c r="N130" s="32" t="s">
        <v>1404</v>
      </c>
      <c r="O130" s="32" t="s">
        <v>1419</v>
      </c>
      <c r="P130" s="32" t="s">
        <v>1420</v>
      </c>
      <c r="Q130" s="32" t="s">
        <v>1421</v>
      </c>
      <c r="R130" s="32" t="s">
        <v>1422</v>
      </c>
      <c r="S130" s="32" t="s">
        <v>1423</v>
      </c>
      <c r="T130" s="34" t="s">
        <v>522</v>
      </c>
      <c r="U130" s="32" t="s">
        <v>1410</v>
      </c>
      <c r="V130" s="29" t="s">
        <v>75</v>
      </c>
      <c r="W130" s="32" t="s">
        <v>76</v>
      </c>
      <c r="X130" s="28">
        <v>2024.1</v>
      </c>
      <c r="Y130" s="28">
        <v>2024.12</v>
      </c>
      <c r="Z130" s="29">
        <f t="shared" si="10"/>
        <v>300</v>
      </c>
      <c r="AA130" s="28">
        <v>0</v>
      </c>
      <c r="AB130" s="28">
        <v>0</v>
      </c>
      <c r="AC130" s="28">
        <v>300</v>
      </c>
      <c r="AD130" s="28">
        <v>0</v>
      </c>
      <c r="AE130" s="28">
        <v>295</v>
      </c>
      <c r="AF130" s="28">
        <v>84</v>
      </c>
      <c r="AG130" s="32" t="s">
        <v>77</v>
      </c>
      <c r="AH130" s="32" t="s">
        <v>77</v>
      </c>
      <c r="AI130" s="32" t="s">
        <v>77</v>
      </c>
      <c r="AJ130" s="32" t="s">
        <v>77</v>
      </c>
      <c r="AK130" s="32" t="s">
        <v>77</v>
      </c>
      <c r="AL130" s="32" t="s">
        <v>77</v>
      </c>
      <c r="AM130" s="32" t="s">
        <v>77</v>
      </c>
      <c r="AN130" s="32" t="s">
        <v>77</v>
      </c>
      <c r="AO130" s="28"/>
      <c r="AP130" s="32" t="s">
        <v>1411</v>
      </c>
      <c r="AQ130" s="28">
        <v>18166360187</v>
      </c>
    </row>
    <row r="131" s="4" customFormat="1" ht="230" customHeight="1" spans="1:43">
      <c r="A131" s="31">
        <f t="shared" si="4"/>
        <v>125</v>
      </c>
      <c r="B131" s="32" t="s">
        <v>1424</v>
      </c>
      <c r="C131" s="32" t="s">
        <v>56</v>
      </c>
      <c r="D131" s="32" t="s">
        <v>57</v>
      </c>
      <c r="E131" s="32" t="s">
        <v>199</v>
      </c>
      <c r="F131" s="33" t="s">
        <v>1425</v>
      </c>
      <c r="G131" s="32" t="s">
        <v>82</v>
      </c>
      <c r="H131" s="32" t="s">
        <v>1426</v>
      </c>
      <c r="I131" s="33" t="s">
        <v>1427</v>
      </c>
      <c r="J131" s="30" t="s">
        <v>1428</v>
      </c>
      <c r="K131" s="28" t="s">
        <v>1429</v>
      </c>
      <c r="L131" s="32" t="s">
        <v>1425</v>
      </c>
      <c r="M131" s="32" t="s">
        <v>1403</v>
      </c>
      <c r="N131" s="32" t="s">
        <v>1404</v>
      </c>
      <c r="O131" s="32" t="s">
        <v>1425</v>
      </c>
      <c r="P131" s="32" t="s">
        <v>1425</v>
      </c>
      <c r="Q131" s="32" t="s">
        <v>1430</v>
      </c>
      <c r="R131" s="32" t="s">
        <v>1431</v>
      </c>
      <c r="S131" s="32" t="s">
        <v>1432</v>
      </c>
      <c r="T131" s="32" t="s">
        <v>73</v>
      </c>
      <c r="U131" s="32" t="s">
        <v>1410</v>
      </c>
      <c r="V131" s="29" t="s">
        <v>75</v>
      </c>
      <c r="W131" s="32" t="s">
        <v>76</v>
      </c>
      <c r="X131" s="28">
        <v>2024.1</v>
      </c>
      <c r="Y131" s="28">
        <v>2024.12</v>
      </c>
      <c r="Z131" s="29">
        <f t="shared" si="10"/>
        <v>120</v>
      </c>
      <c r="AA131" s="28">
        <v>120</v>
      </c>
      <c r="AB131" s="28"/>
      <c r="AC131" s="28"/>
      <c r="AD131" s="28"/>
      <c r="AE131" s="28">
        <v>120</v>
      </c>
      <c r="AF131" s="28">
        <v>32</v>
      </c>
      <c r="AG131" s="28"/>
      <c r="AH131" s="28"/>
      <c r="AI131" s="28"/>
      <c r="AJ131" s="32" t="s">
        <v>76</v>
      </c>
      <c r="AK131" s="28"/>
      <c r="AL131" s="32" t="s">
        <v>77</v>
      </c>
      <c r="AM131" s="28"/>
      <c r="AN131" s="32" t="s">
        <v>77</v>
      </c>
      <c r="AO131" s="28"/>
      <c r="AP131" s="32" t="s">
        <v>1411</v>
      </c>
      <c r="AQ131" s="28">
        <v>18166360187</v>
      </c>
    </row>
    <row r="132" s="4" customFormat="1" ht="293" customHeight="1" spans="1:43">
      <c r="A132" s="31">
        <f t="shared" si="4"/>
        <v>126</v>
      </c>
      <c r="B132" s="32" t="s">
        <v>1433</v>
      </c>
      <c r="C132" s="32" t="s">
        <v>56</v>
      </c>
      <c r="D132" s="32" t="s">
        <v>57</v>
      </c>
      <c r="E132" s="32" t="s">
        <v>212</v>
      </c>
      <c r="F132" s="33" t="s">
        <v>1434</v>
      </c>
      <c r="G132" s="50" t="s">
        <v>782</v>
      </c>
      <c r="H132" s="32" t="s">
        <v>1426</v>
      </c>
      <c r="I132" s="33" t="s">
        <v>1435</v>
      </c>
      <c r="J132" s="33" t="s">
        <v>1436</v>
      </c>
      <c r="K132" s="32" t="s">
        <v>1437</v>
      </c>
      <c r="L132" s="32" t="s">
        <v>1437</v>
      </c>
      <c r="M132" s="32" t="s">
        <v>1403</v>
      </c>
      <c r="N132" s="32" t="s">
        <v>67</v>
      </c>
      <c r="O132" s="39" t="s">
        <v>1438</v>
      </c>
      <c r="P132" s="32" t="s">
        <v>1435</v>
      </c>
      <c r="Q132" s="32" t="s">
        <v>1439</v>
      </c>
      <c r="R132" s="32" t="s">
        <v>1440</v>
      </c>
      <c r="S132" s="32" t="s">
        <v>1423</v>
      </c>
      <c r="T132" s="32" t="s">
        <v>73</v>
      </c>
      <c r="U132" s="32" t="s">
        <v>1410</v>
      </c>
      <c r="V132" s="29" t="s">
        <v>75</v>
      </c>
      <c r="W132" s="50" t="s">
        <v>76</v>
      </c>
      <c r="X132" s="54">
        <v>2024.1</v>
      </c>
      <c r="Y132" s="28">
        <v>2024.12</v>
      </c>
      <c r="Z132" s="29">
        <f t="shared" si="10"/>
        <v>150</v>
      </c>
      <c r="AA132" s="28">
        <v>150</v>
      </c>
      <c r="AB132" s="54">
        <v>0</v>
      </c>
      <c r="AC132" s="54">
        <v>0</v>
      </c>
      <c r="AD132" s="28">
        <v>0</v>
      </c>
      <c r="AE132" s="54">
        <v>80</v>
      </c>
      <c r="AF132" s="28">
        <v>10</v>
      </c>
      <c r="AG132" s="50" t="s">
        <v>77</v>
      </c>
      <c r="AH132" s="56" t="s">
        <v>77</v>
      </c>
      <c r="AI132" s="56" t="s">
        <v>77</v>
      </c>
      <c r="AJ132" s="56" t="s">
        <v>76</v>
      </c>
      <c r="AK132" s="56" t="s">
        <v>77</v>
      </c>
      <c r="AL132" s="56" t="s">
        <v>77</v>
      </c>
      <c r="AM132" s="54" t="s">
        <v>401</v>
      </c>
      <c r="AN132" s="56" t="s">
        <v>77</v>
      </c>
      <c r="AO132" s="54" t="s">
        <v>401</v>
      </c>
      <c r="AP132" s="32" t="s">
        <v>1441</v>
      </c>
      <c r="AQ132" s="28">
        <v>59500500</v>
      </c>
    </row>
    <row r="133" s="4" customFormat="1" ht="275" customHeight="1" spans="1:43">
      <c r="A133" s="31">
        <f t="shared" si="4"/>
        <v>127</v>
      </c>
      <c r="B133" s="32" t="s">
        <v>1442</v>
      </c>
      <c r="C133" s="32" t="s">
        <v>56</v>
      </c>
      <c r="D133" s="32" t="s">
        <v>57</v>
      </c>
      <c r="E133" s="32" t="s">
        <v>1443</v>
      </c>
      <c r="F133" s="30" t="s">
        <v>1444</v>
      </c>
      <c r="G133" s="32" t="s">
        <v>82</v>
      </c>
      <c r="H133" s="32" t="s">
        <v>1445</v>
      </c>
      <c r="I133" s="33" t="s">
        <v>1446</v>
      </c>
      <c r="J133" s="30" t="s">
        <v>1447</v>
      </c>
      <c r="K133" s="28" t="s">
        <v>1444</v>
      </c>
      <c r="L133" s="28" t="s">
        <v>1444</v>
      </c>
      <c r="M133" s="32" t="s">
        <v>1448</v>
      </c>
      <c r="N133" s="32" t="s">
        <v>67</v>
      </c>
      <c r="O133" s="32" t="s">
        <v>1449</v>
      </c>
      <c r="P133" s="32" t="s">
        <v>1450</v>
      </c>
      <c r="Q133" s="32" t="s">
        <v>1451</v>
      </c>
      <c r="R133" s="32" t="s">
        <v>1422</v>
      </c>
      <c r="S133" s="32" t="s">
        <v>1452</v>
      </c>
      <c r="T133" s="34" t="s">
        <v>522</v>
      </c>
      <c r="U133" s="32" t="s">
        <v>1410</v>
      </c>
      <c r="V133" s="29" t="s">
        <v>75</v>
      </c>
      <c r="W133" s="32" t="s">
        <v>76</v>
      </c>
      <c r="X133" s="28">
        <v>2024.1</v>
      </c>
      <c r="Y133" s="28">
        <v>2024.12</v>
      </c>
      <c r="Z133" s="29">
        <f t="shared" si="10"/>
        <v>100</v>
      </c>
      <c r="AA133" s="28">
        <v>100</v>
      </c>
      <c r="AB133" s="28">
        <v>0</v>
      </c>
      <c r="AC133" s="28"/>
      <c r="AD133" s="28">
        <v>0</v>
      </c>
      <c r="AE133" s="28">
        <v>320</v>
      </c>
      <c r="AF133" s="28">
        <v>40</v>
      </c>
      <c r="AG133" s="32" t="s">
        <v>77</v>
      </c>
      <c r="AH133" s="32" t="s">
        <v>77</v>
      </c>
      <c r="AI133" s="32" t="s">
        <v>77</v>
      </c>
      <c r="AJ133" s="32" t="s">
        <v>77</v>
      </c>
      <c r="AK133" s="32" t="s">
        <v>77</v>
      </c>
      <c r="AL133" s="32" t="s">
        <v>77</v>
      </c>
      <c r="AM133" s="32" t="s">
        <v>77</v>
      </c>
      <c r="AN133" s="32" t="s">
        <v>77</v>
      </c>
      <c r="AO133" s="28"/>
      <c r="AP133" s="32" t="s">
        <v>1411</v>
      </c>
      <c r="AQ133" s="28">
        <v>18166360187</v>
      </c>
    </row>
    <row r="134" s="4" customFormat="1" ht="230" customHeight="1" spans="1:43">
      <c r="A134" s="31">
        <f t="shared" si="4"/>
        <v>128</v>
      </c>
      <c r="B134" s="32" t="s">
        <v>1453</v>
      </c>
      <c r="C134" s="32" t="s">
        <v>105</v>
      </c>
      <c r="D134" s="32" t="s">
        <v>106</v>
      </c>
      <c r="E134" s="32" t="s">
        <v>1454</v>
      </c>
      <c r="F134" s="33" t="s">
        <v>1455</v>
      </c>
      <c r="G134" s="32" t="s">
        <v>82</v>
      </c>
      <c r="H134" s="32" t="s">
        <v>1456</v>
      </c>
      <c r="I134" s="33" t="s">
        <v>1457</v>
      </c>
      <c r="J134" s="30" t="s">
        <v>1458</v>
      </c>
      <c r="K134" s="32" t="s">
        <v>1455</v>
      </c>
      <c r="L134" s="32" t="s">
        <v>1455</v>
      </c>
      <c r="M134" s="32" t="s">
        <v>1448</v>
      </c>
      <c r="N134" s="32" t="s">
        <v>67</v>
      </c>
      <c r="O134" s="32" t="s">
        <v>1459</v>
      </c>
      <c r="P134" s="32" t="s">
        <v>1460</v>
      </c>
      <c r="Q134" s="32" t="s">
        <v>1461</v>
      </c>
      <c r="R134" s="55" t="s">
        <v>1422</v>
      </c>
      <c r="S134" s="32" t="s">
        <v>1452</v>
      </c>
      <c r="T134" s="32" t="s">
        <v>274</v>
      </c>
      <c r="U134" s="32" t="s">
        <v>1410</v>
      </c>
      <c r="V134" s="29" t="s">
        <v>75</v>
      </c>
      <c r="W134" s="55" t="s">
        <v>76</v>
      </c>
      <c r="X134" s="28">
        <v>2024.1</v>
      </c>
      <c r="Y134" s="28">
        <v>2024.12</v>
      </c>
      <c r="Z134" s="29">
        <f t="shared" si="10"/>
        <v>30</v>
      </c>
      <c r="AA134" s="42">
        <v>30</v>
      </c>
      <c r="AB134" s="28">
        <v>0</v>
      </c>
      <c r="AC134" s="28"/>
      <c r="AD134" s="28">
        <v>0</v>
      </c>
      <c r="AE134" s="42">
        <v>640</v>
      </c>
      <c r="AF134" s="42">
        <v>120</v>
      </c>
      <c r="AG134" s="32" t="s">
        <v>77</v>
      </c>
      <c r="AH134" s="32" t="s">
        <v>77</v>
      </c>
      <c r="AI134" s="32" t="s">
        <v>77</v>
      </c>
      <c r="AJ134" s="32" t="s">
        <v>77</v>
      </c>
      <c r="AK134" s="55" t="s">
        <v>77</v>
      </c>
      <c r="AL134" s="32" t="s">
        <v>77</v>
      </c>
      <c r="AM134" s="32" t="s">
        <v>77</v>
      </c>
      <c r="AN134" s="32" t="s">
        <v>77</v>
      </c>
      <c r="AO134" s="28"/>
      <c r="AP134" s="32" t="s">
        <v>1462</v>
      </c>
      <c r="AQ134" s="28">
        <v>59500500</v>
      </c>
    </row>
    <row r="135" s="4" customFormat="1" ht="230" customHeight="1" spans="1:43">
      <c r="A135" s="31">
        <f t="shared" ref="A135:A198" si="11">ROW()-6</f>
        <v>129</v>
      </c>
      <c r="B135" s="32" t="s">
        <v>1463</v>
      </c>
      <c r="C135" s="32" t="s">
        <v>91</v>
      </c>
      <c r="D135" s="32" t="s">
        <v>92</v>
      </c>
      <c r="E135" s="32" t="s">
        <v>412</v>
      </c>
      <c r="F135" s="33" t="s">
        <v>1464</v>
      </c>
      <c r="G135" s="50" t="s">
        <v>82</v>
      </c>
      <c r="H135" s="32" t="s">
        <v>1426</v>
      </c>
      <c r="I135" s="33" t="s">
        <v>1465</v>
      </c>
      <c r="J135" s="30" t="s">
        <v>1466</v>
      </c>
      <c r="K135" s="32" t="s">
        <v>1464</v>
      </c>
      <c r="L135" s="32" t="s">
        <v>1464</v>
      </c>
      <c r="M135" s="32" t="s">
        <v>66</v>
      </c>
      <c r="N135" s="32" t="s">
        <v>67</v>
      </c>
      <c r="O135" s="28" t="s">
        <v>1467</v>
      </c>
      <c r="P135" s="32" t="s">
        <v>1468</v>
      </c>
      <c r="Q135" s="32" t="s">
        <v>1469</v>
      </c>
      <c r="R135" s="32" t="s">
        <v>1470</v>
      </c>
      <c r="S135" s="32" t="s">
        <v>318</v>
      </c>
      <c r="T135" s="32" t="s">
        <v>376</v>
      </c>
      <c r="U135" s="32" t="s">
        <v>1410</v>
      </c>
      <c r="V135" s="29" t="s">
        <v>75</v>
      </c>
      <c r="W135" s="50" t="s">
        <v>76</v>
      </c>
      <c r="X135" s="28">
        <v>2024.1</v>
      </c>
      <c r="Y135" s="28">
        <v>2024.12</v>
      </c>
      <c r="Z135" s="29">
        <f t="shared" si="10"/>
        <v>50</v>
      </c>
      <c r="AA135" s="54">
        <v>50</v>
      </c>
      <c r="AB135" s="54">
        <v>0</v>
      </c>
      <c r="AC135" s="54">
        <v>0</v>
      </c>
      <c r="AD135" s="28">
        <v>0</v>
      </c>
      <c r="AE135" s="54">
        <v>320</v>
      </c>
      <c r="AF135" s="28">
        <v>40</v>
      </c>
      <c r="AG135" s="32" t="s">
        <v>77</v>
      </c>
      <c r="AH135" s="32" t="s">
        <v>77</v>
      </c>
      <c r="AI135" s="32" t="s">
        <v>77</v>
      </c>
      <c r="AJ135" s="32" t="s">
        <v>76</v>
      </c>
      <c r="AK135" s="32" t="s">
        <v>77</v>
      </c>
      <c r="AL135" s="32" t="s">
        <v>77</v>
      </c>
      <c r="AM135" s="28"/>
      <c r="AN135" s="32" t="s">
        <v>77</v>
      </c>
      <c r="AO135" s="28"/>
      <c r="AP135" s="32" t="s">
        <v>1471</v>
      </c>
      <c r="AQ135" s="28">
        <v>59500500</v>
      </c>
    </row>
    <row r="136" s="4" customFormat="1" ht="230" customHeight="1" spans="1:43">
      <c r="A136" s="31">
        <f t="shared" si="11"/>
        <v>130</v>
      </c>
      <c r="B136" s="32" t="s">
        <v>1472</v>
      </c>
      <c r="C136" s="32" t="s">
        <v>91</v>
      </c>
      <c r="D136" s="32" t="s">
        <v>92</v>
      </c>
      <c r="E136" s="32" t="s">
        <v>367</v>
      </c>
      <c r="F136" s="34" t="s">
        <v>1473</v>
      </c>
      <c r="G136" s="34" t="s">
        <v>82</v>
      </c>
      <c r="H136" s="40" t="s">
        <v>1474</v>
      </c>
      <c r="I136" s="34" t="s">
        <v>1475</v>
      </c>
      <c r="J136" s="35" t="s">
        <v>1476</v>
      </c>
      <c r="K136" s="34" t="s">
        <v>1473</v>
      </c>
      <c r="L136" s="34" t="s">
        <v>1473</v>
      </c>
      <c r="M136" s="34" t="s">
        <v>286</v>
      </c>
      <c r="N136" s="34" t="s">
        <v>67</v>
      </c>
      <c r="O136" s="32" t="s">
        <v>373</v>
      </c>
      <c r="P136" s="34" t="s">
        <v>1476</v>
      </c>
      <c r="Q136" s="34" t="s">
        <v>1477</v>
      </c>
      <c r="R136" s="34" t="s">
        <v>1478</v>
      </c>
      <c r="S136" s="32" t="s">
        <v>399</v>
      </c>
      <c r="T136" s="32" t="s">
        <v>376</v>
      </c>
      <c r="U136" s="34" t="s">
        <v>1410</v>
      </c>
      <c r="V136" s="29" t="s">
        <v>400</v>
      </c>
      <c r="W136" s="40" t="s">
        <v>76</v>
      </c>
      <c r="X136" s="28">
        <v>2023.09</v>
      </c>
      <c r="Y136" s="28">
        <v>2024.12</v>
      </c>
      <c r="Z136" s="31">
        <v>160</v>
      </c>
      <c r="AA136" s="31">
        <f>1.6*40</f>
        <v>64</v>
      </c>
      <c r="AB136" s="29">
        <v>0</v>
      </c>
      <c r="AC136" s="29">
        <f>1.6*60</f>
        <v>96</v>
      </c>
      <c r="AD136" s="29">
        <v>0</v>
      </c>
      <c r="AE136" s="31">
        <v>168</v>
      </c>
      <c r="AF136" s="31">
        <v>45</v>
      </c>
      <c r="AG136" s="34" t="s">
        <v>77</v>
      </c>
      <c r="AH136" s="34" t="s">
        <v>77</v>
      </c>
      <c r="AI136" s="34" t="s">
        <v>77</v>
      </c>
      <c r="AJ136" s="34" t="s">
        <v>76</v>
      </c>
      <c r="AK136" s="40" t="s">
        <v>76</v>
      </c>
      <c r="AL136" s="34" t="s">
        <v>77</v>
      </c>
      <c r="AM136" s="28" t="s">
        <v>401</v>
      </c>
      <c r="AN136" s="34" t="s">
        <v>77</v>
      </c>
      <c r="AO136" s="28" t="s">
        <v>401</v>
      </c>
      <c r="AP136" s="34" t="s">
        <v>1471</v>
      </c>
      <c r="AQ136" s="29">
        <v>59500500</v>
      </c>
    </row>
    <row r="137" s="4" customFormat="1" ht="230" customHeight="1" spans="1:43">
      <c r="A137" s="31">
        <f t="shared" si="11"/>
        <v>131</v>
      </c>
      <c r="B137" s="32" t="s">
        <v>1479</v>
      </c>
      <c r="C137" s="32" t="s">
        <v>56</v>
      </c>
      <c r="D137" s="32" t="s">
        <v>147</v>
      </c>
      <c r="E137" s="32" t="s">
        <v>148</v>
      </c>
      <c r="F137" s="33" t="s">
        <v>1480</v>
      </c>
      <c r="G137" s="32" t="s">
        <v>82</v>
      </c>
      <c r="H137" s="32" t="s">
        <v>1426</v>
      </c>
      <c r="I137" s="33" t="s">
        <v>1481</v>
      </c>
      <c r="J137" s="30" t="s">
        <v>1482</v>
      </c>
      <c r="K137" s="32" t="s">
        <v>1480</v>
      </c>
      <c r="L137" s="32" t="s">
        <v>1480</v>
      </c>
      <c r="M137" s="32" t="s">
        <v>66</v>
      </c>
      <c r="N137" s="32" t="s">
        <v>67</v>
      </c>
      <c r="O137" s="32" t="s">
        <v>1483</v>
      </c>
      <c r="P137" s="32" t="s">
        <v>1484</v>
      </c>
      <c r="Q137" s="32" t="s">
        <v>1485</v>
      </c>
      <c r="R137" s="32" t="s">
        <v>1470</v>
      </c>
      <c r="S137" s="32" t="s">
        <v>318</v>
      </c>
      <c r="T137" s="32" t="s">
        <v>145</v>
      </c>
      <c r="U137" s="32" t="s">
        <v>1410</v>
      </c>
      <c r="V137" s="29" t="s">
        <v>75</v>
      </c>
      <c r="W137" s="32" t="s">
        <v>76</v>
      </c>
      <c r="X137" s="28">
        <v>2024.1</v>
      </c>
      <c r="Y137" s="28">
        <v>2024.12</v>
      </c>
      <c r="Z137" s="29">
        <f t="shared" ref="Z137:Z162" si="12">AA137+AB137+AC137+AD137</f>
        <v>20</v>
      </c>
      <c r="AA137" s="28">
        <v>20</v>
      </c>
      <c r="AB137" s="28">
        <v>0</v>
      </c>
      <c r="AC137" s="28">
        <v>0</v>
      </c>
      <c r="AD137" s="28">
        <v>0</v>
      </c>
      <c r="AE137" s="28">
        <v>200</v>
      </c>
      <c r="AF137" s="28">
        <v>20</v>
      </c>
      <c r="AG137" s="32" t="s">
        <v>77</v>
      </c>
      <c r="AH137" s="32" t="s">
        <v>77</v>
      </c>
      <c r="AI137" s="32" t="s">
        <v>77</v>
      </c>
      <c r="AJ137" s="32" t="s">
        <v>76</v>
      </c>
      <c r="AK137" s="32" t="s">
        <v>77</v>
      </c>
      <c r="AL137" s="32" t="s">
        <v>77</v>
      </c>
      <c r="AM137" s="28"/>
      <c r="AN137" s="32" t="s">
        <v>77</v>
      </c>
      <c r="AO137" s="28"/>
      <c r="AP137" s="32" t="s">
        <v>1471</v>
      </c>
      <c r="AQ137" s="28">
        <v>59500500</v>
      </c>
    </row>
    <row r="138" s="3" customFormat="1" ht="230" customHeight="1" spans="1:43">
      <c r="A138" s="31">
        <f t="shared" si="11"/>
        <v>132</v>
      </c>
      <c r="B138" s="32" t="s">
        <v>1486</v>
      </c>
      <c r="C138" s="32" t="s">
        <v>91</v>
      </c>
      <c r="D138" s="32" t="s">
        <v>92</v>
      </c>
      <c r="E138" s="32" t="s">
        <v>135</v>
      </c>
      <c r="F138" s="33" t="s">
        <v>1487</v>
      </c>
      <c r="G138" s="32" t="s">
        <v>82</v>
      </c>
      <c r="H138" s="32" t="s">
        <v>1488</v>
      </c>
      <c r="I138" s="33" t="s">
        <v>1489</v>
      </c>
      <c r="J138" s="30" t="s">
        <v>1490</v>
      </c>
      <c r="K138" s="32" t="s">
        <v>1491</v>
      </c>
      <c r="L138" s="32" t="s">
        <v>1491</v>
      </c>
      <c r="M138" s="32" t="s">
        <v>66</v>
      </c>
      <c r="N138" s="32" t="s">
        <v>67</v>
      </c>
      <c r="O138" s="28" t="s">
        <v>1492</v>
      </c>
      <c r="P138" s="32" t="s">
        <v>1487</v>
      </c>
      <c r="Q138" s="32" t="s">
        <v>1493</v>
      </c>
      <c r="R138" s="32" t="s">
        <v>1470</v>
      </c>
      <c r="S138" s="32" t="s">
        <v>318</v>
      </c>
      <c r="T138" s="32" t="s">
        <v>145</v>
      </c>
      <c r="U138" s="32" t="s">
        <v>1410</v>
      </c>
      <c r="V138" s="29" t="s">
        <v>75</v>
      </c>
      <c r="W138" s="32" t="s">
        <v>76</v>
      </c>
      <c r="X138" s="28">
        <v>2024.1</v>
      </c>
      <c r="Y138" s="28">
        <v>2024.12</v>
      </c>
      <c r="Z138" s="29">
        <f t="shared" si="12"/>
        <v>25</v>
      </c>
      <c r="AA138" s="28">
        <v>25</v>
      </c>
      <c r="AB138" s="28">
        <v>0</v>
      </c>
      <c r="AC138" s="28">
        <v>0</v>
      </c>
      <c r="AD138" s="28">
        <v>0</v>
      </c>
      <c r="AE138" s="28">
        <v>320</v>
      </c>
      <c r="AF138" s="28">
        <v>20</v>
      </c>
      <c r="AG138" s="32" t="s">
        <v>77</v>
      </c>
      <c r="AH138" s="32" t="s">
        <v>77</v>
      </c>
      <c r="AI138" s="32" t="s">
        <v>77</v>
      </c>
      <c r="AJ138" s="32" t="s">
        <v>76</v>
      </c>
      <c r="AK138" s="32" t="s">
        <v>77</v>
      </c>
      <c r="AL138" s="32" t="s">
        <v>77</v>
      </c>
      <c r="AM138" s="28"/>
      <c r="AN138" s="32" t="s">
        <v>77</v>
      </c>
      <c r="AO138" s="28"/>
      <c r="AP138" s="56" t="s">
        <v>1471</v>
      </c>
      <c r="AQ138" s="57">
        <v>59500500</v>
      </c>
    </row>
    <row r="139" s="4" customFormat="1" ht="230" customHeight="1" spans="1:43">
      <c r="A139" s="31">
        <f t="shared" si="11"/>
        <v>133</v>
      </c>
      <c r="B139" s="32" t="s">
        <v>1494</v>
      </c>
      <c r="C139" s="32" t="s">
        <v>105</v>
      </c>
      <c r="D139" s="32" t="s">
        <v>106</v>
      </c>
      <c r="E139" s="32" t="s">
        <v>239</v>
      </c>
      <c r="F139" s="33" t="s">
        <v>1495</v>
      </c>
      <c r="G139" s="32" t="s">
        <v>82</v>
      </c>
      <c r="H139" s="32" t="s">
        <v>1496</v>
      </c>
      <c r="I139" s="33" t="s">
        <v>1497</v>
      </c>
      <c r="J139" s="30" t="s">
        <v>1498</v>
      </c>
      <c r="K139" s="32" t="s">
        <v>1495</v>
      </c>
      <c r="L139" s="32" t="s">
        <v>1495</v>
      </c>
      <c r="M139" s="32" t="s">
        <v>1448</v>
      </c>
      <c r="N139" s="32" t="s">
        <v>67</v>
      </c>
      <c r="O139" s="28" t="s">
        <v>435</v>
      </c>
      <c r="P139" s="32" t="s">
        <v>1499</v>
      </c>
      <c r="Q139" s="32" t="s">
        <v>1500</v>
      </c>
      <c r="R139" s="32" t="s">
        <v>170</v>
      </c>
      <c r="S139" s="32" t="s">
        <v>1501</v>
      </c>
      <c r="T139" s="32" t="s">
        <v>120</v>
      </c>
      <c r="U139" s="32" t="s">
        <v>1410</v>
      </c>
      <c r="V139" s="29" t="s">
        <v>75</v>
      </c>
      <c r="W139" s="32" t="s">
        <v>76</v>
      </c>
      <c r="X139" s="28">
        <v>2024.1</v>
      </c>
      <c r="Y139" s="28">
        <v>2024.12</v>
      </c>
      <c r="Z139" s="29">
        <f t="shared" si="12"/>
        <v>16</v>
      </c>
      <c r="AA139" s="28">
        <v>16</v>
      </c>
      <c r="AB139" s="28">
        <v>0</v>
      </c>
      <c r="AC139" s="28">
        <v>0</v>
      </c>
      <c r="AD139" s="28">
        <v>0</v>
      </c>
      <c r="AE139" s="28">
        <v>600</v>
      </c>
      <c r="AF139" s="28">
        <v>120</v>
      </c>
      <c r="AG139" s="32" t="s">
        <v>77</v>
      </c>
      <c r="AH139" s="32" t="s">
        <v>77</v>
      </c>
      <c r="AI139" s="32" t="s">
        <v>77</v>
      </c>
      <c r="AJ139" s="32" t="s">
        <v>76</v>
      </c>
      <c r="AK139" s="32" t="s">
        <v>77</v>
      </c>
      <c r="AL139" s="32" t="s">
        <v>77</v>
      </c>
      <c r="AM139" s="32" t="s">
        <v>77</v>
      </c>
      <c r="AN139" s="32" t="s">
        <v>77</v>
      </c>
      <c r="AO139" s="32" t="s">
        <v>77</v>
      </c>
      <c r="AP139" s="32" t="s">
        <v>1462</v>
      </c>
      <c r="AQ139" s="28">
        <v>15310507077</v>
      </c>
    </row>
    <row r="140" s="4" customFormat="1" ht="230" customHeight="1" spans="1:43">
      <c r="A140" s="31">
        <f t="shared" si="11"/>
        <v>134</v>
      </c>
      <c r="B140" s="32" t="s">
        <v>1502</v>
      </c>
      <c r="C140" s="32" t="s">
        <v>91</v>
      </c>
      <c r="D140" s="32" t="s">
        <v>92</v>
      </c>
      <c r="E140" s="32" t="s">
        <v>367</v>
      </c>
      <c r="F140" s="33" t="s">
        <v>1503</v>
      </c>
      <c r="G140" s="32" t="s">
        <v>463</v>
      </c>
      <c r="H140" s="32" t="s">
        <v>1504</v>
      </c>
      <c r="I140" s="33" t="s">
        <v>1505</v>
      </c>
      <c r="J140" s="30" t="s">
        <v>1506</v>
      </c>
      <c r="K140" s="32" t="s">
        <v>1503</v>
      </c>
      <c r="L140" s="32" t="s">
        <v>1503</v>
      </c>
      <c r="M140" s="32" t="s">
        <v>66</v>
      </c>
      <c r="N140" s="32" t="s">
        <v>67</v>
      </c>
      <c r="O140" s="32" t="s">
        <v>1507</v>
      </c>
      <c r="P140" s="32" t="s">
        <v>1508</v>
      </c>
      <c r="Q140" s="32" t="s">
        <v>1509</v>
      </c>
      <c r="R140" s="32" t="s">
        <v>1470</v>
      </c>
      <c r="S140" s="32" t="s">
        <v>318</v>
      </c>
      <c r="T140" s="32" t="s">
        <v>376</v>
      </c>
      <c r="U140" s="32" t="s">
        <v>1410</v>
      </c>
      <c r="V140" s="29" t="s">
        <v>75</v>
      </c>
      <c r="W140" s="32" t="s">
        <v>76</v>
      </c>
      <c r="X140" s="28">
        <v>2024.1</v>
      </c>
      <c r="Y140" s="28">
        <v>2024.12</v>
      </c>
      <c r="Z140" s="29">
        <f t="shared" si="12"/>
        <v>150</v>
      </c>
      <c r="AA140" s="28">
        <v>150</v>
      </c>
      <c r="AB140" s="28">
        <v>0</v>
      </c>
      <c r="AC140" s="28">
        <v>0</v>
      </c>
      <c r="AD140" s="28">
        <v>0</v>
      </c>
      <c r="AE140" s="28">
        <v>165</v>
      </c>
      <c r="AF140" s="28">
        <v>45</v>
      </c>
      <c r="AG140" s="32" t="s">
        <v>77</v>
      </c>
      <c r="AH140" s="32" t="s">
        <v>77</v>
      </c>
      <c r="AI140" s="32" t="s">
        <v>77</v>
      </c>
      <c r="AJ140" s="32" t="s">
        <v>76</v>
      </c>
      <c r="AK140" s="32" t="s">
        <v>77</v>
      </c>
      <c r="AL140" s="32" t="s">
        <v>77</v>
      </c>
      <c r="AM140" s="28"/>
      <c r="AN140" s="32" t="s">
        <v>77</v>
      </c>
      <c r="AO140" s="28"/>
      <c r="AP140" s="32" t="s">
        <v>1471</v>
      </c>
      <c r="AQ140" s="28">
        <v>59500500</v>
      </c>
    </row>
    <row r="141" s="3" customFormat="1" ht="230" customHeight="1" spans="1:43">
      <c r="A141" s="31">
        <f t="shared" si="11"/>
        <v>135</v>
      </c>
      <c r="B141" s="32" t="s">
        <v>1510</v>
      </c>
      <c r="C141" s="32" t="s">
        <v>91</v>
      </c>
      <c r="D141" s="32" t="s">
        <v>122</v>
      </c>
      <c r="E141" s="32" t="s">
        <v>123</v>
      </c>
      <c r="F141" s="33" t="s">
        <v>1511</v>
      </c>
      <c r="G141" s="32" t="s">
        <v>82</v>
      </c>
      <c r="H141" s="32" t="s">
        <v>1496</v>
      </c>
      <c r="I141" s="33" t="s">
        <v>1512</v>
      </c>
      <c r="J141" s="30" t="s">
        <v>1513</v>
      </c>
      <c r="K141" s="32" t="s">
        <v>1511</v>
      </c>
      <c r="L141" s="32" t="s">
        <v>1511</v>
      </c>
      <c r="M141" s="32" t="s">
        <v>66</v>
      </c>
      <c r="N141" s="32" t="s">
        <v>67</v>
      </c>
      <c r="O141" s="42" t="s">
        <v>1514</v>
      </c>
      <c r="P141" s="32" t="s">
        <v>1515</v>
      </c>
      <c r="Q141" s="32" t="s">
        <v>1516</v>
      </c>
      <c r="R141" s="32" t="s">
        <v>375</v>
      </c>
      <c r="S141" s="32" t="s">
        <v>1517</v>
      </c>
      <c r="T141" s="32" t="s">
        <v>274</v>
      </c>
      <c r="U141" s="32" t="s">
        <v>1410</v>
      </c>
      <c r="V141" s="29" t="s">
        <v>75</v>
      </c>
      <c r="W141" s="50" t="s">
        <v>76</v>
      </c>
      <c r="X141" s="28">
        <v>2024.1</v>
      </c>
      <c r="Y141" s="28">
        <v>2024.12</v>
      </c>
      <c r="Z141" s="29">
        <f t="shared" si="12"/>
        <v>120</v>
      </c>
      <c r="AA141" s="54">
        <v>120</v>
      </c>
      <c r="AB141" s="54">
        <v>0</v>
      </c>
      <c r="AC141" s="54">
        <v>0</v>
      </c>
      <c r="AD141" s="28">
        <v>0</v>
      </c>
      <c r="AE141" s="42">
        <v>400</v>
      </c>
      <c r="AF141" s="42">
        <v>80</v>
      </c>
      <c r="AG141" s="32" t="s">
        <v>77</v>
      </c>
      <c r="AH141" s="32" t="s">
        <v>77</v>
      </c>
      <c r="AI141" s="32" t="s">
        <v>77</v>
      </c>
      <c r="AJ141" s="32" t="s">
        <v>76</v>
      </c>
      <c r="AK141" s="32" t="s">
        <v>77</v>
      </c>
      <c r="AL141" s="32" t="s">
        <v>77</v>
      </c>
      <c r="AM141" s="28"/>
      <c r="AN141" s="32" t="s">
        <v>77</v>
      </c>
      <c r="AO141" s="28"/>
      <c r="AP141" s="32" t="s">
        <v>1471</v>
      </c>
      <c r="AQ141" s="28">
        <v>59500500</v>
      </c>
    </row>
    <row r="142" s="3" customFormat="1" ht="230" customHeight="1" spans="1:43">
      <c r="A142" s="31">
        <f t="shared" si="11"/>
        <v>136</v>
      </c>
      <c r="B142" s="32" t="s">
        <v>1518</v>
      </c>
      <c r="C142" s="32" t="s">
        <v>56</v>
      </c>
      <c r="D142" s="32" t="s">
        <v>1413</v>
      </c>
      <c r="E142" s="32" t="s">
        <v>58</v>
      </c>
      <c r="F142" s="33" t="s">
        <v>1519</v>
      </c>
      <c r="G142" s="32" t="s">
        <v>82</v>
      </c>
      <c r="H142" s="32" t="s">
        <v>1520</v>
      </c>
      <c r="I142" s="33" t="s">
        <v>1521</v>
      </c>
      <c r="J142" s="30" t="s">
        <v>1522</v>
      </c>
      <c r="K142" s="32" t="s">
        <v>1519</v>
      </c>
      <c r="L142" s="32" t="s">
        <v>1519</v>
      </c>
      <c r="M142" s="32" t="s">
        <v>1403</v>
      </c>
      <c r="N142" s="32" t="s">
        <v>1404</v>
      </c>
      <c r="O142" s="39" t="s">
        <v>1523</v>
      </c>
      <c r="P142" s="32" t="s">
        <v>1524</v>
      </c>
      <c r="Q142" s="32" t="s">
        <v>1525</v>
      </c>
      <c r="R142" s="32" t="s">
        <v>1526</v>
      </c>
      <c r="S142" s="32" t="s">
        <v>1423</v>
      </c>
      <c r="T142" s="32" t="s">
        <v>73</v>
      </c>
      <c r="U142" s="32" t="s">
        <v>1410</v>
      </c>
      <c r="V142" s="29" t="s">
        <v>75</v>
      </c>
      <c r="W142" s="32" t="s">
        <v>76</v>
      </c>
      <c r="X142" s="28">
        <v>2024.1</v>
      </c>
      <c r="Y142" s="28">
        <v>2024.12</v>
      </c>
      <c r="Z142" s="29">
        <f t="shared" si="12"/>
        <v>4.9</v>
      </c>
      <c r="AA142" s="28">
        <v>4.9</v>
      </c>
      <c r="AB142" s="42">
        <v>0</v>
      </c>
      <c r="AC142" s="42">
        <v>0</v>
      </c>
      <c r="AD142" s="42">
        <v>0</v>
      </c>
      <c r="AE142" s="28">
        <v>158</v>
      </c>
      <c r="AF142" s="28">
        <v>34</v>
      </c>
      <c r="AG142" s="32" t="s">
        <v>77</v>
      </c>
      <c r="AH142" s="32" t="s">
        <v>77</v>
      </c>
      <c r="AI142" s="32" t="s">
        <v>77</v>
      </c>
      <c r="AJ142" s="32" t="s">
        <v>77</v>
      </c>
      <c r="AK142" s="32" t="s">
        <v>77</v>
      </c>
      <c r="AL142" s="32" t="s">
        <v>77</v>
      </c>
      <c r="AM142" s="32" t="s">
        <v>77</v>
      </c>
      <c r="AN142" s="32" t="s">
        <v>77</v>
      </c>
      <c r="AO142" s="28"/>
      <c r="AP142" s="32" t="s">
        <v>1411</v>
      </c>
      <c r="AQ142" s="28">
        <v>18166360187</v>
      </c>
    </row>
    <row r="143" s="3" customFormat="1" ht="230" customHeight="1" spans="1:43">
      <c r="A143" s="31">
        <f t="shared" si="11"/>
        <v>137</v>
      </c>
      <c r="B143" s="32" t="s">
        <v>1527</v>
      </c>
      <c r="C143" s="32" t="s">
        <v>56</v>
      </c>
      <c r="D143" s="32" t="s">
        <v>1413</v>
      </c>
      <c r="E143" s="32" t="s">
        <v>58</v>
      </c>
      <c r="F143" s="33" t="s">
        <v>1528</v>
      </c>
      <c r="G143" s="32" t="s">
        <v>82</v>
      </c>
      <c r="H143" s="32" t="s">
        <v>1426</v>
      </c>
      <c r="I143" s="33" t="s">
        <v>1529</v>
      </c>
      <c r="J143" s="33" t="s">
        <v>1530</v>
      </c>
      <c r="K143" s="32" t="s">
        <v>1531</v>
      </c>
      <c r="L143" s="28" t="s">
        <v>1532</v>
      </c>
      <c r="M143" s="32" t="s">
        <v>1448</v>
      </c>
      <c r="N143" s="32" t="s">
        <v>67</v>
      </c>
      <c r="O143" s="32" t="s">
        <v>1419</v>
      </c>
      <c r="P143" s="32" t="s">
        <v>1533</v>
      </c>
      <c r="Q143" s="32" t="s">
        <v>1534</v>
      </c>
      <c r="R143" s="32" t="s">
        <v>1422</v>
      </c>
      <c r="S143" s="32" t="s">
        <v>1452</v>
      </c>
      <c r="T143" s="34" t="s">
        <v>522</v>
      </c>
      <c r="U143" s="32" t="s">
        <v>1410</v>
      </c>
      <c r="V143" s="29" t="s">
        <v>75</v>
      </c>
      <c r="W143" s="32" t="s">
        <v>76</v>
      </c>
      <c r="X143" s="28">
        <v>2024.1</v>
      </c>
      <c r="Y143" s="28">
        <v>2024.12</v>
      </c>
      <c r="Z143" s="29">
        <f t="shared" si="12"/>
        <v>150</v>
      </c>
      <c r="AA143" s="28">
        <v>150</v>
      </c>
      <c r="AB143" s="42">
        <v>0</v>
      </c>
      <c r="AC143" s="42">
        <v>0</v>
      </c>
      <c r="AD143" s="42">
        <v>0</v>
      </c>
      <c r="AE143" s="28">
        <v>394</v>
      </c>
      <c r="AF143" s="28">
        <v>63</v>
      </c>
      <c r="AG143" s="32" t="s">
        <v>77</v>
      </c>
      <c r="AH143" s="32" t="s">
        <v>77</v>
      </c>
      <c r="AI143" s="32" t="s">
        <v>77</v>
      </c>
      <c r="AJ143" s="32" t="s">
        <v>77</v>
      </c>
      <c r="AK143" s="32" t="s">
        <v>77</v>
      </c>
      <c r="AL143" s="32" t="s">
        <v>77</v>
      </c>
      <c r="AM143" s="32" t="s">
        <v>77</v>
      </c>
      <c r="AN143" s="32" t="s">
        <v>77</v>
      </c>
      <c r="AO143" s="28"/>
      <c r="AP143" s="32" t="s">
        <v>1411</v>
      </c>
      <c r="AQ143" s="28">
        <v>18166360187</v>
      </c>
    </row>
    <row r="144" s="3" customFormat="1" ht="290" customHeight="1" spans="1:43">
      <c r="A144" s="31">
        <f t="shared" si="11"/>
        <v>138</v>
      </c>
      <c r="B144" s="51" t="s">
        <v>1535</v>
      </c>
      <c r="C144" s="32" t="s">
        <v>56</v>
      </c>
      <c r="D144" s="32" t="s">
        <v>57</v>
      </c>
      <c r="E144" s="32" t="s">
        <v>58</v>
      </c>
      <c r="F144" s="33" t="s">
        <v>1536</v>
      </c>
      <c r="G144" s="32" t="s">
        <v>82</v>
      </c>
      <c r="H144" s="32" t="s">
        <v>1537</v>
      </c>
      <c r="I144" s="33" t="s">
        <v>1538</v>
      </c>
      <c r="J144" s="52" t="s">
        <v>1539</v>
      </c>
      <c r="K144" s="32" t="s">
        <v>1536</v>
      </c>
      <c r="L144" s="32" t="s">
        <v>1540</v>
      </c>
      <c r="M144" s="32" t="s">
        <v>1541</v>
      </c>
      <c r="N144" s="32" t="s">
        <v>1404</v>
      </c>
      <c r="O144" s="32" t="s">
        <v>1542</v>
      </c>
      <c r="P144" s="32" t="s">
        <v>1543</v>
      </c>
      <c r="Q144" s="28" t="s">
        <v>1544</v>
      </c>
      <c r="R144" s="32" t="s">
        <v>1545</v>
      </c>
      <c r="S144" s="32" t="s">
        <v>1546</v>
      </c>
      <c r="T144" s="32" t="s">
        <v>73</v>
      </c>
      <c r="U144" s="32" t="s">
        <v>1410</v>
      </c>
      <c r="V144" s="29" t="s">
        <v>75</v>
      </c>
      <c r="W144" s="32" t="s">
        <v>76</v>
      </c>
      <c r="X144" s="28">
        <v>2024.1</v>
      </c>
      <c r="Y144" s="28">
        <v>2024.12</v>
      </c>
      <c r="Z144" s="29">
        <f t="shared" si="12"/>
        <v>150</v>
      </c>
      <c r="AA144" s="28">
        <v>150</v>
      </c>
      <c r="AB144" s="42">
        <v>0</v>
      </c>
      <c r="AC144" s="42">
        <v>0</v>
      </c>
      <c r="AD144" s="42">
        <v>0</v>
      </c>
      <c r="AE144" s="28">
        <v>1145</v>
      </c>
      <c r="AF144" s="28">
        <v>201</v>
      </c>
      <c r="AG144" s="32" t="s">
        <v>77</v>
      </c>
      <c r="AH144" s="32" t="s">
        <v>77</v>
      </c>
      <c r="AI144" s="32" t="s">
        <v>77</v>
      </c>
      <c r="AJ144" s="32" t="s">
        <v>77</v>
      </c>
      <c r="AK144" s="32" t="s">
        <v>77</v>
      </c>
      <c r="AL144" s="32" t="s">
        <v>77</v>
      </c>
      <c r="AM144" s="32" t="s">
        <v>77</v>
      </c>
      <c r="AN144" s="32" t="s">
        <v>76</v>
      </c>
      <c r="AO144" s="58" t="s">
        <v>1547</v>
      </c>
      <c r="AP144" s="32" t="s">
        <v>1411</v>
      </c>
      <c r="AQ144" s="28">
        <v>18166360187</v>
      </c>
    </row>
    <row r="145" s="3" customFormat="1" ht="230" customHeight="1" spans="1:43">
      <c r="A145" s="31">
        <f t="shared" si="11"/>
        <v>139</v>
      </c>
      <c r="B145" s="32" t="s">
        <v>1548</v>
      </c>
      <c r="C145" s="32" t="s">
        <v>56</v>
      </c>
      <c r="D145" s="32" t="s">
        <v>57</v>
      </c>
      <c r="E145" s="32" t="s">
        <v>212</v>
      </c>
      <c r="F145" s="33" t="s">
        <v>1549</v>
      </c>
      <c r="G145" s="32" t="s">
        <v>82</v>
      </c>
      <c r="H145" s="32" t="s">
        <v>1550</v>
      </c>
      <c r="I145" s="33" t="s">
        <v>1551</v>
      </c>
      <c r="J145" s="33" t="s">
        <v>1552</v>
      </c>
      <c r="K145" s="32" t="s">
        <v>1553</v>
      </c>
      <c r="L145" s="32" t="s">
        <v>1553</v>
      </c>
      <c r="M145" s="32" t="s">
        <v>66</v>
      </c>
      <c r="N145" s="32" t="s">
        <v>67</v>
      </c>
      <c r="O145" s="28" t="s">
        <v>1554</v>
      </c>
      <c r="P145" s="32" t="s">
        <v>1555</v>
      </c>
      <c r="Q145" s="32" t="s">
        <v>1556</v>
      </c>
      <c r="R145" s="32" t="s">
        <v>1470</v>
      </c>
      <c r="S145" s="32" t="s">
        <v>318</v>
      </c>
      <c r="T145" s="32" t="s">
        <v>274</v>
      </c>
      <c r="U145" s="32" t="s">
        <v>1410</v>
      </c>
      <c r="V145" s="29" t="s">
        <v>75</v>
      </c>
      <c r="W145" s="32" t="s">
        <v>76</v>
      </c>
      <c r="X145" s="28">
        <v>2024.1</v>
      </c>
      <c r="Y145" s="28">
        <v>2024.12</v>
      </c>
      <c r="Z145" s="29">
        <f t="shared" si="12"/>
        <v>300</v>
      </c>
      <c r="AA145" s="28">
        <v>300</v>
      </c>
      <c r="AB145" s="42">
        <v>0</v>
      </c>
      <c r="AC145" s="42">
        <v>0</v>
      </c>
      <c r="AD145" s="42">
        <v>0</v>
      </c>
      <c r="AE145" s="28">
        <v>280</v>
      </c>
      <c r="AF145" s="28">
        <v>40</v>
      </c>
      <c r="AG145" s="32" t="s">
        <v>77</v>
      </c>
      <c r="AH145" s="32" t="s">
        <v>77</v>
      </c>
      <c r="AI145" s="32" t="s">
        <v>77</v>
      </c>
      <c r="AJ145" s="32" t="s">
        <v>76</v>
      </c>
      <c r="AK145" s="32" t="s">
        <v>77</v>
      </c>
      <c r="AL145" s="32" t="s">
        <v>77</v>
      </c>
      <c r="AM145" s="28" t="s">
        <v>401</v>
      </c>
      <c r="AN145" s="32" t="s">
        <v>77</v>
      </c>
      <c r="AO145" s="28" t="s">
        <v>401</v>
      </c>
      <c r="AP145" s="32" t="s">
        <v>1462</v>
      </c>
      <c r="AQ145" s="28">
        <v>59500500</v>
      </c>
    </row>
    <row r="146" s="3" customFormat="1" ht="230" customHeight="1" spans="1:43">
      <c r="A146" s="31">
        <f t="shared" si="11"/>
        <v>140</v>
      </c>
      <c r="B146" s="32" t="s">
        <v>1557</v>
      </c>
      <c r="C146" s="32" t="s">
        <v>91</v>
      </c>
      <c r="D146" s="32" t="s">
        <v>92</v>
      </c>
      <c r="E146" s="32" t="s">
        <v>367</v>
      </c>
      <c r="F146" s="33" t="s">
        <v>1558</v>
      </c>
      <c r="G146" s="32" t="s">
        <v>463</v>
      </c>
      <c r="H146" s="32" t="s">
        <v>1559</v>
      </c>
      <c r="I146" s="33" t="s">
        <v>1560</v>
      </c>
      <c r="J146" s="30" t="s">
        <v>1561</v>
      </c>
      <c r="K146" s="32" t="s">
        <v>1558</v>
      </c>
      <c r="L146" s="32" t="s">
        <v>1558</v>
      </c>
      <c r="M146" s="32" t="s">
        <v>66</v>
      </c>
      <c r="N146" s="32" t="s">
        <v>67</v>
      </c>
      <c r="O146" s="32" t="s">
        <v>1562</v>
      </c>
      <c r="P146" s="32" t="s">
        <v>1508</v>
      </c>
      <c r="Q146" s="32" t="s">
        <v>1563</v>
      </c>
      <c r="R146" s="32" t="s">
        <v>1470</v>
      </c>
      <c r="S146" s="32" t="s">
        <v>318</v>
      </c>
      <c r="T146" s="32" t="s">
        <v>376</v>
      </c>
      <c r="U146" s="32" t="s">
        <v>1410</v>
      </c>
      <c r="V146" s="29" t="s">
        <v>75</v>
      </c>
      <c r="W146" s="32" t="s">
        <v>76</v>
      </c>
      <c r="X146" s="28">
        <v>2024.1</v>
      </c>
      <c r="Y146" s="28">
        <v>2024.12</v>
      </c>
      <c r="Z146" s="29">
        <f t="shared" si="12"/>
        <v>200</v>
      </c>
      <c r="AA146" s="28">
        <v>200</v>
      </c>
      <c r="AB146" s="42">
        <v>0</v>
      </c>
      <c r="AC146" s="42">
        <v>0</v>
      </c>
      <c r="AD146" s="42">
        <v>0</v>
      </c>
      <c r="AE146" s="28">
        <v>175</v>
      </c>
      <c r="AF146" s="28">
        <v>64</v>
      </c>
      <c r="AG146" s="32" t="s">
        <v>77</v>
      </c>
      <c r="AH146" s="32" t="s">
        <v>77</v>
      </c>
      <c r="AI146" s="32" t="s">
        <v>77</v>
      </c>
      <c r="AJ146" s="32" t="s">
        <v>76</v>
      </c>
      <c r="AK146" s="32" t="s">
        <v>77</v>
      </c>
      <c r="AL146" s="32" t="s">
        <v>77</v>
      </c>
      <c r="AM146" s="28"/>
      <c r="AN146" s="32" t="s">
        <v>77</v>
      </c>
      <c r="AO146" s="28"/>
      <c r="AP146" s="32" t="s">
        <v>1471</v>
      </c>
      <c r="AQ146" s="28">
        <v>59500500</v>
      </c>
    </row>
    <row r="147" s="3" customFormat="1" ht="230" customHeight="1" spans="1:43">
      <c r="A147" s="31">
        <f t="shared" si="11"/>
        <v>141</v>
      </c>
      <c r="B147" s="32" t="s">
        <v>1564</v>
      </c>
      <c r="C147" s="32" t="s">
        <v>91</v>
      </c>
      <c r="D147" s="32" t="s">
        <v>122</v>
      </c>
      <c r="E147" s="32" t="s">
        <v>123</v>
      </c>
      <c r="F147" s="33" t="s">
        <v>1565</v>
      </c>
      <c r="G147" s="32" t="s">
        <v>82</v>
      </c>
      <c r="H147" s="32" t="s">
        <v>1474</v>
      </c>
      <c r="I147" s="33" t="s">
        <v>1566</v>
      </c>
      <c r="J147" s="33" t="s">
        <v>1567</v>
      </c>
      <c r="K147" s="32" t="s">
        <v>1568</v>
      </c>
      <c r="L147" s="32" t="s">
        <v>1568</v>
      </c>
      <c r="M147" s="32" t="s">
        <v>1403</v>
      </c>
      <c r="N147" s="32" t="s">
        <v>67</v>
      </c>
      <c r="O147" s="32" t="s">
        <v>1569</v>
      </c>
      <c r="P147" s="28" t="s">
        <v>1570</v>
      </c>
      <c r="Q147" s="32" t="s">
        <v>1571</v>
      </c>
      <c r="R147" s="32" t="s">
        <v>1470</v>
      </c>
      <c r="S147" s="32" t="s">
        <v>318</v>
      </c>
      <c r="T147" s="32" t="s">
        <v>274</v>
      </c>
      <c r="U147" s="32" t="s">
        <v>1410</v>
      </c>
      <c r="V147" s="29" t="s">
        <v>75</v>
      </c>
      <c r="W147" s="32" t="s">
        <v>76</v>
      </c>
      <c r="X147" s="28">
        <v>2024.1</v>
      </c>
      <c r="Y147" s="28">
        <v>2024.12</v>
      </c>
      <c r="Z147" s="29">
        <f t="shared" si="12"/>
        <v>300</v>
      </c>
      <c r="AA147" s="28">
        <v>300</v>
      </c>
      <c r="AB147" s="42">
        <v>0</v>
      </c>
      <c r="AC147" s="42">
        <v>0</v>
      </c>
      <c r="AD147" s="42">
        <v>0</v>
      </c>
      <c r="AE147" s="28">
        <v>268</v>
      </c>
      <c r="AF147" s="28">
        <v>74</v>
      </c>
      <c r="AG147" s="32" t="s">
        <v>77</v>
      </c>
      <c r="AH147" s="32" t="s">
        <v>77</v>
      </c>
      <c r="AI147" s="32" t="s">
        <v>77</v>
      </c>
      <c r="AJ147" s="32" t="s">
        <v>76</v>
      </c>
      <c r="AK147" s="32" t="s">
        <v>77</v>
      </c>
      <c r="AL147" s="32" t="s">
        <v>77</v>
      </c>
      <c r="AM147" s="28" t="s">
        <v>401</v>
      </c>
      <c r="AN147" s="32" t="s">
        <v>77</v>
      </c>
      <c r="AO147" s="28" t="s">
        <v>401</v>
      </c>
      <c r="AP147" s="32" t="s">
        <v>1441</v>
      </c>
      <c r="AQ147" s="28">
        <v>59500500</v>
      </c>
    </row>
    <row r="148" s="3" customFormat="1" ht="230" customHeight="1" spans="1:43">
      <c r="A148" s="31">
        <f t="shared" si="11"/>
        <v>142</v>
      </c>
      <c r="B148" s="32" t="s">
        <v>1572</v>
      </c>
      <c r="C148" s="32" t="s">
        <v>91</v>
      </c>
      <c r="D148" s="32" t="s">
        <v>92</v>
      </c>
      <c r="E148" s="32" t="s">
        <v>367</v>
      </c>
      <c r="F148" s="33" t="s">
        <v>1573</v>
      </c>
      <c r="G148" s="32" t="s">
        <v>82</v>
      </c>
      <c r="H148" s="32" t="s">
        <v>1574</v>
      </c>
      <c r="I148" s="33" t="s">
        <v>1575</v>
      </c>
      <c r="J148" s="30" t="s">
        <v>1576</v>
      </c>
      <c r="K148" s="32" t="s">
        <v>1573</v>
      </c>
      <c r="L148" s="32" t="s">
        <v>1573</v>
      </c>
      <c r="M148" s="32" t="s">
        <v>66</v>
      </c>
      <c r="N148" s="32" t="s">
        <v>67</v>
      </c>
      <c r="O148" s="32" t="s">
        <v>1577</v>
      </c>
      <c r="P148" s="32" t="s">
        <v>1578</v>
      </c>
      <c r="Q148" s="32" t="s">
        <v>1579</v>
      </c>
      <c r="R148" s="32" t="s">
        <v>1470</v>
      </c>
      <c r="S148" s="32" t="s">
        <v>318</v>
      </c>
      <c r="T148" s="32" t="s">
        <v>376</v>
      </c>
      <c r="U148" s="32" t="s">
        <v>1410</v>
      </c>
      <c r="V148" s="29" t="s">
        <v>75</v>
      </c>
      <c r="W148" s="32" t="s">
        <v>76</v>
      </c>
      <c r="X148" s="28">
        <v>2024.1</v>
      </c>
      <c r="Y148" s="28">
        <v>2024.12</v>
      </c>
      <c r="Z148" s="29">
        <f t="shared" si="12"/>
        <v>280</v>
      </c>
      <c r="AA148" s="28">
        <v>280</v>
      </c>
      <c r="AB148" s="42">
        <v>0</v>
      </c>
      <c r="AC148" s="42">
        <v>0</v>
      </c>
      <c r="AD148" s="42">
        <v>0</v>
      </c>
      <c r="AE148" s="28">
        <v>322</v>
      </c>
      <c r="AF148" s="28">
        <v>84</v>
      </c>
      <c r="AG148" s="32" t="s">
        <v>77</v>
      </c>
      <c r="AH148" s="32" t="s">
        <v>77</v>
      </c>
      <c r="AI148" s="32" t="s">
        <v>77</v>
      </c>
      <c r="AJ148" s="32" t="s">
        <v>76</v>
      </c>
      <c r="AK148" s="32" t="s">
        <v>77</v>
      </c>
      <c r="AL148" s="32" t="s">
        <v>77</v>
      </c>
      <c r="AM148" s="28"/>
      <c r="AN148" s="32" t="s">
        <v>77</v>
      </c>
      <c r="AO148" s="28"/>
      <c r="AP148" s="32" t="s">
        <v>1471</v>
      </c>
      <c r="AQ148" s="28">
        <v>59500500</v>
      </c>
    </row>
    <row r="149" s="3" customFormat="1" ht="230" customHeight="1" spans="1:43">
      <c r="A149" s="31">
        <f t="shared" si="11"/>
        <v>143</v>
      </c>
      <c r="B149" s="32" t="s">
        <v>1580</v>
      </c>
      <c r="C149" s="32" t="s">
        <v>91</v>
      </c>
      <c r="D149" s="32" t="s">
        <v>92</v>
      </c>
      <c r="E149" s="32" t="s">
        <v>367</v>
      </c>
      <c r="F149" s="33" t="s">
        <v>1581</v>
      </c>
      <c r="G149" s="32" t="s">
        <v>82</v>
      </c>
      <c r="H149" s="32" t="s">
        <v>1399</v>
      </c>
      <c r="I149" s="33" t="s">
        <v>1582</v>
      </c>
      <c r="J149" s="30" t="s">
        <v>1583</v>
      </c>
      <c r="K149" s="32" t="s">
        <v>1584</v>
      </c>
      <c r="L149" s="32" t="s">
        <v>1585</v>
      </c>
      <c r="M149" s="32" t="s">
        <v>1448</v>
      </c>
      <c r="N149" s="32" t="s">
        <v>67</v>
      </c>
      <c r="O149" s="32" t="s">
        <v>1586</v>
      </c>
      <c r="P149" s="32" t="s">
        <v>1578</v>
      </c>
      <c r="Q149" s="32" t="s">
        <v>1587</v>
      </c>
      <c r="R149" s="32" t="s">
        <v>1422</v>
      </c>
      <c r="S149" s="32" t="s">
        <v>1452</v>
      </c>
      <c r="T149" s="32" t="s">
        <v>376</v>
      </c>
      <c r="U149" s="32" t="s">
        <v>1410</v>
      </c>
      <c r="V149" s="29" t="s">
        <v>75</v>
      </c>
      <c r="W149" s="32" t="s">
        <v>76</v>
      </c>
      <c r="X149" s="28">
        <v>2024.1</v>
      </c>
      <c r="Y149" s="28">
        <v>2024.12</v>
      </c>
      <c r="Z149" s="29">
        <f t="shared" si="12"/>
        <v>200</v>
      </c>
      <c r="AA149" s="28">
        <v>200</v>
      </c>
      <c r="AB149" s="42">
        <v>0</v>
      </c>
      <c r="AC149" s="42">
        <v>0</v>
      </c>
      <c r="AD149" s="42">
        <v>0</v>
      </c>
      <c r="AE149" s="28">
        <v>286</v>
      </c>
      <c r="AF149" s="28">
        <v>84</v>
      </c>
      <c r="AG149" s="32" t="s">
        <v>77</v>
      </c>
      <c r="AH149" s="32" t="s">
        <v>77</v>
      </c>
      <c r="AI149" s="32" t="s">
        <v>77</v>
      </c>
      <c r="AJ149" s="32" t="s">
        <v>77</v>
      </c>
      <c r="AK149" s="32" t="s">
        <v>77</v>
      </c>
      <c r="AL149" s="32" t="s">
        <v>77</v>
      </c>
      <c r="AM149" s="32" t="s">
        <v>77</v>
      </c>
      <c r="AN149" s="32" t="s">
        <v>77</v>
      </c>
      <c r="AO149" s="28"/>
      <c r="AP149" s="32" t="s">
        <v>1471</v>
      </c>
      <c r="AQ149" s="28">
        <v>59500500</v>
      </c>
    </row>
    <row r="150" s="3" customFormat="1" ht="230" customHeight="1" spans="1:43">
      <c r="A150" s="31">
        <f t="shared" si="11"/>
        <v>144</v>
      </c>
      <c r="B150" s="32" t="s">
        <v>1588</v>
      </c>
      <c r="C150" s="32" t="s">
        <v>91</v>
      </c>
      <c r="D150" s="32" t="s">
        <v>92</v>
      </c>
      <c r="E150" s="32" t="s">
        <v>367</v>
      </c>
      <c r="F150" s="33" t="s">
        <v>1589</v>
      </c>
      <c r="G150" s="32" t="s">
        <v>82</v>
      </c>
      <c r="H150" s="32" t="s">
        <v>1590</v>
      </c>
      <c r="I150" s="33" t="s">
        <v>1591</v>
      </c>
      <c r="J150" s="30" t="s">
        <v>1592</v>
      </c>
      <c r="K150" s="32" t="s">
        <v>1584</v>
      </c>
      <c r="L150" s="32" t="s">
        <v>1593</v>
      </c>
      <c r="M150" s="32" t="s">
        <v>1448</v>
      </c>
      <c r="N150" s="32" t="s">
        <v>67</v>
      </c>
      <c r="O150" s="32" t="s">
        <v>1594</v>
      </c>
      <c r="P150" s="32" t="s">
        <v>1595</v>
      </c>
      <c r="Q150" s="32" t="s">
        <v>1596</v>
      </c>
      <c r="R150" s="32" t="s">
        <v>1422</v>
      </c>
      <c r="S150" s="32" t="s">
        <v>1452</v>
      </c>
      <c r="T150" s="32" t="s">
        <v>376</v>
      </c>
      <c r="U150" s="32" t="s">
        <v>1410</v>
      </c>
      <c r="V150" s="29" t="s">
        <v>75</v>
      </c>
      <c r="W150" s="32" t="s">
        <v>76</v>
      </c>
      <c r="X150" s="28">
        <v>2024.1</v>
      </c>
      <c r="Y150" s="28">
        <v>2024.12</v>
      </c>
      <c r="Z150" s="29">
        <f t="shared" si="12"/>
        <v>120</v>
      </c>
      <c r="AA150" s="28">
        <v>120</v>
      </c>
      <c r="AB150" s="42">
        <v>0</v>
      </c>
      <c r="AC150" s="42">
        <v>0</v>
      </c>
      <c r="AD150" s="42">
        <v>0</v>
      </c>
      <c r="AE150" s="28">
        <v>235</v>
      </c>
      <c r="AF150" s="28">
        <v>62</v>
      </c>
      <c r="AG150" s="32" t="s">
        <v>77</v>
      </c>
      <c r="AH150" s="32" t="s">
        <v>77</v>
      </c>
      <c r="AI150" s="32" t="s">
        <v>77</v>
      </c>
      <c r="AJ150" s="32" t="s">
        <v>77</v>
      </c>
      <c r="AK150" s="32" t="s">
        <v>77</v>
      </c>
      <c r="AL150" s="32" t="s">
        <v>77</v>
      </c>
      <c r="AM150" s="32" t="s">
        <v>77</v>
      </c>
      <c r="AN150" s="32" t="s">
        <v>77</v>
      </c>
      <c r="AO150" s="28"/>
      <c r="AP150" s="32" t="s">
        <v>1471</v>
      </c>
      <c r="AQ150" s="28">
        <v>59500500</v>
      </c>
    </row>
    <row r="151" s="3" customFormat="1" ht="244" customHeight="1" spans="1:43">
      <c r="A151" s="31">
        <f t="shared" si="11"/>
        <v>145</v>
      </c>
      <c r="B151" s="32" t="s">
        <v>1597</v>
      </c>
      <c r="C151" s="32" t="s">
        <v>91</v>
      </c>
      <c r="D151" s="32" t="s">
        <v>122</v>
      </c>
      <c r="E151" s="32" t="s">
        <v>123</v>
      </c>
      <c r="F151" s="33" t="s">
        <v>1598</v>
      </c>
      <c r="G151" s="32" t="s">
        <v>782</v>
      </c>
      <c r="H151" s="32" t="s">
        <v>1504</v>
      </c>
      <c r="I151" s="33" t="s">
        <v>1599</v>
      </c>
      <c r="J151" s="30" t="s">
        <v>1600</v>
      </c>
      <c r="K151" s="32" t="s">
        <v>1598</v>
      </c>
      <c r="L151" s="32" t="s">
        <v>1598</v>
      </c>
      <c r="M151" s="32" t="s">
        <v>66</v>
      </c>
      <c r="N151" s="32" t="s">
        <v>67</v>
      </c>
      <c r="O151" s="32" t="s">
        <v>1601</v>
      </c>
      <c r="P151" s="32" t="s">
        <v>1602</v>
      </c>
      <c r="Q151" s="32" t="s">
        <v>1603</v>
      </c>
      <c r="R151" s="32" t="s">
        <v>1470</v>
      </c>
      <c r="S151" s="32" t="s">
        <v>318</v>
      </c>
      <c r="T151" s="32" t="s">
        <v>274</v>
      </c>
      <c r="U151" s="32" t="s">
        <v>1410</v>
      </c>
      <c r="V151" s="29" t="s">
        <v>75</v>
      </c>
      <c r="W151" s="32" t="s">
        <v>76</v>
      </c>
      <c r="X151" s="28">
        <v>2024.1</v>
      </c>
      <c r="Y151" s="28">
        <v>2024.12</v>
      </c>
      <c r="Z151" s="29">
        <f t="shared" si="12"/>
        <v>330</v>
      </c>
      <c r="AA151" s="28">
        <v>330</v>
      </c>
      <c r="AB151" s="42">
        <v>0</v>
      </c>
      <c r="AC151" s="42">
        <v>0</v>
      </c>
      <c r="AD151" s="42">
        <v>0</v>
      </c>
      <c r="AE151" s="28">
        <v>210</v>
      </c>
      <c r="AF151" s="28">
        <v>43</v>
      </c>
      <c r="AG151" s="32" t="s">
        <v>77</v>
      </c>
      <c r="AH151" s="32" t="s">
        <v>77</v>
      </c>
      <c r="AI151" s="32" t="s">
        <v>77</v>
      </c>
      <c r="AJ151" s="32" t="s">
        <v>76</v>
      </c>
      <c r="AK151" s="32" t="s">
        <v>77</v>
      </c>
      <c r="AL151" s="32" t="s">
        <v>77</v>
      </c>
      <c r="AM151" s="28"/>
      <c r="AN151" s="32" t="s">
        <v>77</v>
      </c>
      <c r="AO151" s="28"/>
      <c r="AP151" s="32" t="s">
        <v>1471</v>
      </c>
      <c r="AQ151" s="28">
        <v>59500500</v>
      </c>
    </row>
    <row r="152" s="3" customFormat="1" ht="230" customHeight="1" spans="1:43">
      <c r="A152" s="31">
        <f t="shared" si="11"/>
        <v>146</v>
      </c>
      <c r="B152" s="32" t="s">
        <v>1604</v>
      </c>
      <c r="C152" s="32" t="s">
        <v>91</v>
      </c>
      <c r="D152" s="32" t="s">
        <v>122</v>
      </c>
      <c r="E152" s="32" t="s">
        <v>123</v>
      </c>
      <c r="F152" s="33" t="s">
        <v>1605</v>
      </c>
      <c r="G152" s="32" t="s">
        <v>82</v>
      </c>
      <c r="H152" s="32" t="s">
        <v>1504</v>
      </c>
      <c r="I152" s="33" t="s">
        <v>1606</v>
      </c>
      <c r="J152" s="30" t="s">
        <v>1607</v>
      </c>
      <c r="K152" s="32" t="s">
        <v>1605</v>
      </c>
      <c r="L152" s="32" t="s">
        <v>1605</v>
      </c>
      <c r="M152" s="32" t="s">
        <v>66</v>
      </c>
      <c r="N152" s="32" t="s">
        <v>67</v>
      </c>
      <c r="O152" s="32" t="s">
        <v>1608</v>
      </c>
      <c r="P152" s="32" t="s">
        <v>1609</v>
      </c>
      <c r="Q152" s="32" t="s">
        <v>1610</v>
      </c>
      <c r="R152" s="32" t="s">
        <v>170</v>
      </c>
      <c r="S152" s="32" t="s">
        <v>318</v>
      </c>
      <c r="T152" s="34" t="s">
        <v>813</v>
      </c>
      <c r="U152" s="32" t="s">
        <v>1410</v>
      </c>
      <c r="V152" s="29" t="s">
        <v>75</v>
      </c>
      <c r="W152" s="32" t="s">
        <v>76</v>
      </c>
      <c r="X152" s="28">
        <v>2024.1</v>
      </c>
      <c r="Y152" s="28">
        <v>2024.12</v>
      </c>
      <c r="Z152" s="29">
        <f t="shared" si="12"/>
        <v>50</v>
      </c>
      <c r="AA152" s="28">
        <v>50</v>
      </c>
      <c r="AB152" s="42">
        <v>0</v>
      </c>
      <c r="AC152" s="42">
        <v>0</v>
      </c>
      <c r="AD152" s="42">
        <v>0</v>
      </c>
      <c r="AE152" s="28">
        <v>214</v>
      </c>
      <c r="AF152" s="28">
        <v>45</v>
      </c>
      <c r="AG152" s="32" t="s">
        <v>77</v>
      </c>
      <c r="AH152" s="32" t="s">
        <v>77</v>
      </c>
      <c r="AI152" s="32" t="s">
        <v>77</v>
      </c>
      <c r="AJ152" s="32" t="s">
        <v>76</v>
      </c>
      <c r="AK152" s="32" t="s">
        <v>77</v>
      </c>
      <c r="AL152" s="32" t="s">
        <v>77</v>
      </c>
      <c r="AM152" s="28"/>
      <c r="AN152" s="32" t="s">
        <v>77</v>
      </c>
      <c r="AO152" s="28"/>
      <c r="AP152" s="32" t="s">
        <v>1471</v>
      </c>
      <c r="AQ152" s="28">
        <v>59500500</v>
      </c>
    </row>
    <row r="153" s="3" customFormat="1" ht="230" customHeight="1" spans="1:43">
      <c r="A153" s="31">
        <f t="shared" si="11"/>
        <v>147</v>
      </c>
      <c r="B153" s="32" t="s">
        <v>1611</v>
      </c>
      <c r="C153" s="32" t="s">
        <v>91</v>
      </c>
      <c r="D153" s="32" t="s">
        <v>122</v>
      </c>
      <c r="E153" s="32" t="s">
        <v>1612</v>
      </c>
      <c r="F153" s="33" t="s">
        <v>1613</v>
      </c>
      <c r="G153" s="32" t="s">
        <v>782</v>
      </c>
      <c r="H153" s="32" t="s">
        <v>1614</v>
      </c>
      <c r="I153" s="33" t="s">
        <v>1615</v>
      </c>
      <c r="J153" s="30" t="s">
        <v>1616</v>
      </c>
      <c r="K153" s="32" t="s">
        <v>1613</v>
      </c>
      <c r="L153" s="32" t="s">
        <v>1613</v>
      </c>
      <c r="M153" s="32" t="s">
        <v>66</v>
      </c>
      <c r="N153" s="32" t="s">
        <v>67</v>
      </c>
      <c r="O153" s="32" t="s">
        <v>1617</v>
      </c>
      <c r="P153" s="32" t="s">
        <v>1609</v>
      </c>
      <c r="Q153" s="32" t="s">
        <v>1618</v>
      </c>
      <c r="R153" s="32" t="s">
        <v>1470</v>
      </c>
      <c r="S153" s="32" t="s">
        <v>318</v>
      </c>
      <c r="T153" s="32" t="s">
        <v>133</v>
      </c>
      <c r="U153" s="32" t="s">
        <v>1410</v>
      </c>
      <c r="V153" s="29" t="s">
        <v>75</v>
      </c>
      <c r="W153" s="32" t="s">
        <v>76</v>
      </c>
      <c r="X153" s="28">
        <v>2024.1</v>
      </c>
      <c r="Y153" s="28">
        <v>2024.12</v>
      </c>
      <c r="Z153" s="29">
        <f t="shared" si="12"/>
        <v>20</v>
      </c>
      <c r="AA153" s="28">
        <v>20</v>
      </c>
      <c r="AB153" s="42">
        <v>0</v>
      </c>
      <c r="AC153" s="42">
        <v>0</v>
      </c>
      <c r="AD153" s="42">
        <v>0</v>
      </c>
      <c r="AE153" s="28">
        <v>416</v>
      </c>
      <c r="AF153" s="28">
        <v>84</v>
      </c>
      <c r="AG153" s="32" t="s">
        <v>77</v>
      </c>
      <c r="AH153" s="32" t="s">
        <v>77</v>
      </c>
      <c r="AI153" s="32" t="s">
        <v>77</v>
      </c>
      <c r="AJ153" s="32" t="s">
        <v>76</v>
      </c>
      <c r="AK153" s="32" t="s">
        <v>77</v>
      </c>
      <c r="AL153" s="32" t="s">
        <v>77</v>
      </c>
      <c r="AM153" s="28"/>
      <c r="AN153" s="32" t="s">
        <v>77</v>
      </c>
      <c r="AO153" s="28"/>
      <c r="AP153" s="32" t="s">
        <v>1471</v>
      </c>
      <c r="AQ153" s="28">
        <v>59500500</v>
      </c>
    </row>
    <row r="154" s="3" customFormat="1" ht="275" customHeight="1" spans="1:43">
      <c r="A154" s="31">
        <f t="shared" si="11"/>
        <v>148</v>
      </c>
      <c r="B154" s="32" t="s">
        <v>1619</v>
      </c>
      <c r="C154" s="32" t="s">
        <v>91</v>
      </c>
      <c r="D154" s="32" t="s">
        <v>122</v>
      </c>
      <c r="E154" s="32" t="s">
        <v>123</v>
      </c>
      <c r="F154" s="33" t="s">
        <v>1620</v>
      </c>
      <c r="G154" s="32" t="s">
        <v>782</v>
      </c>
      <c r="H154" s="32" t="s">
        <v>1474</v>
      </c>
      <c r="I154" s="33" t="s">
        <v>1621</v>
      </c>
      <c r="J154" s="30" t="s">
        <v>1622</v>
      </c>
      <c r="K154" s="32" t="s">
        <v>1623</v>
      </c>
      <c r="L154" s="32" t="s">
        <v>1623</v>
      </c>
      <c r="M154" s="32" t="s">
        <v>66</v>
      </c>
      <c r="N154" s="32" t="s">
        <v>67</v>
      </c>
      <c r="O154" s="32" t="s">
        <v>1624</v>
      </c>
      <c r="P154" s="32" t="s">
        <v>1625</v>
      </c>
      <c r="Q154" s="32" t="s">
        <v>1626</v>
      </c>
      <c r="R154" s="32" t="s">
        <v>1470</v>
      </c>
      <c r="S154" s="32" t="s">
        <v>318</v>
      </c>
      <c r="T154" s="32" t="s">
        <v>274</v>
      </c>
      <c r="U154" s="32" t="s">
        <v>1410</v>
      </c>
      <c r="V154" s="29" t="s">
        <v>75</v>
      </c>
      <c r="W154" s="32" t="s">
        <v>76</v>
      </c>
      <c r="X154" s="28">
        <v>2024.1</v>
      </c>
      <c r="Y154" s="28">
        <v>2024.12</v>
      </c>
      <c r="Z154" s="29">
        <f t="shared" si="12"/>
        <v>300</v>
      </c>
      <c r="AA154" s="28">
        <v>300</v>
      </c>
      <c r="AB154" s="42">
        <v>0</v>
      </c>
      <c r="AC154" s="42">
        <v>0</v>
      </c>
      <c r="AD154" s="42">
        <v>0</v>
      </c>
      <c r="AE154" s="28">
        <v>188</v>
      </c>
      <c r="AF154" s="28">
        <v>64</v>
      </c>
      <c r="AG154" s="32" t="s">
        <v>77</v>
      </c>
      <c r="AH154" s="32" t="s">
        <v>77</v>
      </c>
      <c r="AI154" s="32" t="s">
        <v>77</v>
      </c>
      <c r="AJ154" s="32" t="s">
        <v>76</v>
      </c>
      <c r="AK154" s="32" t="s">
        <v>77</v>
      </c>
      <c r="AL154" s="32" t="s">
        <v>77</v>
      </c>
      <c r="AM154" s="28" t="s">
        <v>401</v>
      </c>
      <c r="AN154" s="32" t="s">
        <v>77</v>
      </c>
      <c r="AO154" s="28" t="s">
        <v>401</v>
      </c>
      <c r="AP154" s="32" t="s">
        <v>1441</v>
      </c>
      <c r="AQ154" s="28">
        <v>59500500</v>
      </c>
    </row>
    <row r="155" s="3" customFormat="1" ht="230" customHeight="1" spans="1:43">
      <c r="A155" s="31">
        <f t="shared" si="11"/>
        <v>149</v>
      </c>
      <c r="B155" s="32" t="s">
        <v>1627</v>
      </c>
      <c r="C155" s="32" t="s">
        <v>91</v>
      </c>
      <c r="D155" s="32" t="s">
        <v>92</v>
      </c>
      <c r="E155" s="32" t="s">
        <v>367</v>
      </c>
      <c r="F155" s="33" t="s">
        <v>1628</v>
      </c>
      <c r="G155" s="32" t="s">
        <v>782</v>
      </c>
      <c r="H155" s="32" t="s">
        <v>1629</v>
      </c>
      <c r="I155" s="33" t="s">
        <v>1630</v>
      </c>
      <c r="J155" s="30" t="s">
        <v>1631</v>
      </c>
      <c r="K155" s="32" t="s">
        <v>1628</v>
      </c>
      <c r="L155" s="32" t="s">
        <v>1628</v>
      </c>
      <c r="M155" s="32" t="s">
        <v>66</v>
      </c>
      <c r="N155" s="32" t="s">
        <v>67</v>
      </c>
      <c r="O155" s="32" t="s">
        <v>1632</v>
      </c>
      <c r="P155" s="32" t="s">
        <v>1633</v>
      </c>
      <c r="Q155" s="32" t="s">
        <v>1634</v>
      </c>
      <c r="R155" s="32" t="s">
        <v>1470</v>
      </c>
      <c r="S155" s="32" t="s">
        <v>318</v>
      </c>
      <c r="T155" s="32" t="s">
        <v>1635</v>
      </c>
      <c r="U155" s="32" t="s">
        <v>1410</v>
      </c>
      <c r="V155" s="29" t="s">
        <v>75</v>
      </c>
      <c r="W155" s="32" t="s">
        <v>76</v>
      </c>
      <c r="X155" s="28">
        <v>2024.1</v>
      </c>
      <c r="Y155" s="28">
        <v>2024.12</v>
      </c>
      <c r="Z155" s="29">
        <f t="shared" si="12"/>
        <v>75</v>
      </c>
      <c r="AA155" s="28">
        <v>75</v>
      </c>
      <c r="AB155" s="42">
        <v>0</v>
      </c>
      <c r="AC155" s="42">
        <v>0</v>
      </c>
      <c r="AD155" s="42">
        <v>0</v>
      </c>
      <c r="AE155" s="28">
        <v>315</v>
      </c>
      <c r="AF155" s="28">
        <v>76</v>
      </c>
      <c r="AG155" s="32" t="s">
        <v>77</v>
      </c>
      <c r="AH155" s="32" t="s">
        <v>77</v>
      </c>
      <c r="AI155" s="32" t="s">
        <v>77</v>
      </c>
      <c r="AJ155" s="32" t="s">
        <v>76</v>
      </c>
      <c r="AK155" s="32" t="s">
        <v>77</v>
      </c>
      <c r="AL155" s="32" t="s">
        <v>77</v>
      </c>
      <c r="AM155" s="28"/>
      <c r="AN155" s="32" t="s">
        <v>77</v>
      </c>
      <c r="AO155" s="28"/>
      <c r="AP155" s="32" t="s">
        <v>1471</v>
      </c>
      <c r="AQ155" s="28">
        <v>59500500</v>
      </c>
    </row>
    <row r="156" s="3" customFormat="1" ht="340" customHeight="1" spans="1:43">
      <c r="A156" s="31">
        <f t="shared" si="11"/>
        <v>150</v>
      </c>
      <c r="B156" s="32" t="s">
        <v>1636</v>
      </c>
      <c r="C156" s="32" t="s">
        <v>56</v>
      </c>
      <c r="D156" s="32" t="s">
        <v>57</v>
      </c>
      <c r="E156" s="32" t="s">
        <v>58</v>
      </c>
      <c r="F156" s="33" t="s">
        <v>1637</v>
      </c>
      <c r="G156" s="32" t="s">
        <v>82</v>
      </c>
      <c r="H156" s="32" t="s">
        <v>1504</v>
      </c>
      <c r="I156" s="33" t="s">
        <v>1638</v>
      </c>
      <c r="J156" s="33" t="s">
        <v>1639</v>
      </c>
      <c r="K156" s="32" t="s">
        <v>1637</v>
      </c>
      <c r="L156" s="32" t="s">
        <v>1637</v>
      </c>
      <c r="M156" s="32" t="s">
        <v>66</v>
      </c>
      <c r="N156" s="32" t="s">
        <v>67</v>
      </c>
      <c r="O156" s="32" t="s">
        <v>1640</v>
      </c>
      <c r="P156" s="32" t="s">
        <v>1638</v>
      </c>
      <c r="Q156" s="32" t="s">
        <v>1639</v>
      </c>
      <c r="R156" s="32" t="s">
        <v>1470</v>
      </c>
      <c r="S156" s="32" t="s">
        <v>318</v>
      </c>
      <c r="T156" s="32" t="s">
        <v>73</v>
      </c>
      <c r="U156" s="32" t="s">
        <v>1410</v>
      </c>
      <c r="V156" s="29" t="s">
        <v>75</v>
      </c>
      <c r="W156" s="32" t="s">
        <v>76</v>
      </c>
      <c r="X156" s="28">
        <v>2024.1</v>
      </c>
      <c r="Y156" s="28">
        <v>2024.12</v>
      </c>
      <c r="Z156" s="29">
        <f t="shared" si="12"/>
        <v>600</v>
      </c>
      <c r="AA156" s="28">
        <v>200</v>
      </c>
      <c r="AB156" s="42">
        <v>0</v>
      </c>
      <c r="AC156" s="42">
        <v>0</v>
      </c>
      <c r="AD156" s="42">
        <v>400</v>
      </c>
      <c r="AE156" s="28">
        <v>100</v>
      </c>
      <c r="AF156" s="28">
        <v>10</v>
      </c>
      <c r="AG156" s="32" t="s">
        <v>77</v>
      </c>
      <c r="AH156" s="32" t="s">
        <v>77</v>
      </c>
      <c r="AI156" s="32" t="s">
        <v>77</v>
      </c>
      <c r="AJ156" s="32" t="s">
        <v>76</v>
      </c>
      <c r="AK156" s="32" t="s">
        <v>77</v>
      </c>
      <c r="AL156" s="32" t="s">
        <v>77</v>
      </c>
      <c r="AM156" s="28" t="s">
        <v>401</v>
      </c>
      <c r="AN156" s="32" t="s">
        <v>77</v>
      </c>
      <c r="AO156" s="28" t="s">
        <v>401</v>
      </c>
      <c r="AP156" s="32" t="s">
        <v>1641</v>
      </c>
      <c r="AQ156" s="28">
        <v>59500500</v>
      </c>
    </row>
    <row r="157" s="3" customFormat="1" ht="230" customHeight="1" spans="1:43">
      <c r="A157" s="31">
        <f t="shared" si="11"/>
        <v>151</v>
      </c>
      <c r="B157" s="32" t="s">
        <v>1642</v>
      </c>
      <c r="C157" s="32" t="s">
        <v>56</v>
      </c>
      <c r="D157" s="32" t="s">
        <v>57</v>
      </c>
      <c r="E157" s="32" t="s">
        <v>212</v>
      </c>
      <c r="F157" s="33" t="s">
        <v>1643</v>
      </c>
      <c r="G157" s="32" t="s">
        <v>82</v>
      </c>
      <c r="H157" s="32" t="s">
        <v>1474</v>
      </c>
      <c r="I157" s="33" t="s">
        <v>1644</v>
      </c>
      <c r="J157" s="33" t="s">
        <v>1645</v>
      </c>
      <c r="K157" s="32" t="s">
        <v>1646</v>
      </c>
      <c r="L157" s="32" t="s">
        <v>1646</v>
      </c>
      <c r="M157" s="32" t="s">
        <v>286</v>
      </c>
      <c r="N157" s="32" t="s">
        <v>67</v>
      </c>
      <c r="O157" s="32" t="s">
        <v>1647</v>
      </c>
      <c r="P157" s="28" t="s">
        <v>1648</v>
      </c>
      <c r="Q157" s="32" t="s">
        <v>1649</v>
      </c>
      <c r="R157" s="32" t="s">
        <v>1470</v>
      </c>
      <c r="S157" s="32" t="s">
        <v>318</v>
      </c>
      <c r="T157" s="32" t="s">
        <v>73</v>
      </c>
      <c r="U157" s="32" t="s">
        <v>1410</v>
      </c>
      <c r="V157" s="29" t="s">
        <v>75</v>
      </c>
      <c r="W157" s="32" t="s">
        <v>76</v>
      </c>
      <c r="X157" s="28">
        <v>2024.1</v>
      </c>
      <c r="Y157" s="28">
        <v>2024.12</v>
      </c>
      <c r="Z157" s="29">
        <f t="shared" si="12"/>
        <v>150</v>
      </c>
      <c r="AA157" s="28">
        <v>150</v>
      </c>
      <c r="AB157" s="42">
        <v>0</v>
      </c>
      <c r="AC157" s="42">
        <v>0</v>
      </c>
      <c r="AD157" s="42">
        <v>0</v>
      </c>
      <c r="AE157" s="28">
        <v>248</v>
      </c>
      <c r="AF157" s="28">
        <v>46</v>
      </c>
      <c r="AG157" s="32" t="s">
        <v>77</v>
      </c>
      <c r="AH157" s="32" t="s">
        <v>77</v>
      </c>
      <c r="AI157" s="32" t="s">
        <v>77</v>
      </c>
      <c r="AJ157" s="32" t="s">
        <v>76</v>
      </c>
      <c r="AK157" s="32" t="s">
        <v>77</v>
      </c>
      <c r="AL157" s="32" t="s">
        <v>77</v>
      </c>
      <c r="AM157" s="28" t="s">
        <v>401</v>
      </c>
      <c r="AN157" s="32" t="s">
        <v>77</v>
      </c>
      <c r="AO157" s="28" t="s">
        <v>401</v>
      </c>
      <c r="AP157" s="32" t="s">
        <v>1441</v>
      </c>
      <c r="AQ157" s="28">
        <v>59500500</v>
      </c>
    </row>
    <row r="158" s="3" customFormat="1" ht="230" customHeight="1" spans="1:43">
      <c r="A158" s="31">
        <f t="shared" si="11"/>
        <v>152</v>
      </c>
      <c r="B158" s="32" t="s">
        <v>1650</v>
      </c>
      <c r="C158" s="32" t="s">
        <v>91</v>
      </c>
      <c r="D158" s="32" t="s">
        <v>122</v>
      </c>
      <c r="E158" s="32" t="s">
        <v>1612</v>
      </c>
      <c r="F158" s="33" t="s">
        <v>1651</v>
      </c>
      <c r="G158" s="32" t="s">
        <v>82</v>
      </c>
      <c r="H158" s="32" t="s">
        <v>1474</v>
      </c>
      <c r="I158" s="33" t="s">
        <v>1652</v>
      </c>
      <c r="J158" s="30" t="s">
        <v>1653</v>
      </c>
      <c r="K158" s="32" t="s">
        <v>1651</v>
      </c>
      <c r="L158" s="32" t="s">
        <v>1651</v>
      </c>
      <c r="M158" s="32" t="s">
        <v>66</v>
      </c>
      <c r="N158" s="32" t="s">
        <v>67</v>
      </c>
      <c r="O158" s="32" t="s">
        <v>1654</v>
      </c>
      <c r="P158" s="32" t="s">
        <v>1651</v>
      </c>
      <c r="Q158" s="32" t="s">
        <v>1655</v>
      </c>
      <c r="R158" s="32" t="s">
        <v>1470</v>
      </c>
      <c r="S158" s="32" t="s">
        <v>318</v>
      </c>
      <c r="T158" s="32" t="s">
        <v>133</v>
      </c>
      <c r="U158" s="32" t="s">
        <v>1410</v>
      </c>
      <c r="V158" s="29" t="s">
        <v>75</v>
      </c>
      <c r="W158" s="32" t="s">
        <v>76</v>
      </c>
      <c r="X158" s="28">
        <v>2024.1</v>
      </c>
      <c r="Y158" s="28">
        <v>2024.12</v>
      </c>
      <c r="Z158" s="29">
        <f t="shared" si="12"/>
        <v>100</v>
      </c>
      <c r="AA158" s="28">
        <v>100</v>
      </c>
      <c r="AB158" s="42">
        <v>0</v>
      </c>
      <c r="AC158" s="42">
        <v>0</v>
      </c>
      <c r="AD158" s="42">
        <v>0</v>
      </c>
      <c r="AE158" s="28">
        <v>240</v>
      </c>
      <c r="AF158" s="28">
        <v>40</v>
      </c>
      <c r="AG158" s="32" t="s">
        <v>77</v>
      </c>
      <c r="AH158" s="32" t="s">
        <v>77</v>
      </c>
      <c r="AI158" s="32" t="s">
        <v>77</v>
      </c>
      <c r="AJ158" s="32" t="s">
        <v>76</v>
      </c>
      <c r="AK158" s="32" t="s">
        <v>77</v>
      </c>
      <c r="AL158" s="32" t="s">
        <v>77</v>
      </c>
      <c r="AM158" s="28"/>
      <c r="AN158" s="32" t="s">
        <v>77</v>
      </c>
      <c r="AO158" s="28"/>
      <c r="AP158" s="32" t="s">
        <v>1471</v>
      </c>
      <c r="AQ158" s="28">
        <v>59500500</v>
      </c>
    </row>
    <row r="159" s="3" customFormat="1" ht="230" customHeight="1" spans="1:43">
      <c r="A159" s="31">
        <f t="shared" si="11"/>
        <v>153</v>
      </c>
      <c r="B159" s="32" t="s">
        <v>1656</v>
      </c>
      <c r="C159" s="32" t="s">
        <v>56</v>
      </c>
      <c r="D159" s="32" t="s">
        <v>482</v>
      </c>
      <c r="E159" s="32" t="s">
        <v>1152</v>
      </c>
      <c r="F159" s="33" t="s">
        <v>1657</v>
      </c>
      <c r="G159" s="32" t="s">
        <v>82</v>
      </c>
      <c r="H159" s="32" t="s">
        <v>1474</v>
      </c>
      <c r="I159" s="33" t="s">
        <v>1658</v>
      </c>
      <c r="J159" s="30" t="s">
        <v>1659</v>
      </c>
      <c r="K159" s="32" t="s">
        <v>1657</v>
      </c>
      <c r="L159" s="32" t="s">
        <v>1657</v>
      </c>
      <c r="M159" s="32" t="s">
        <v>286</v>
      </c>
      <c r="N159" s="32" t="s">
        <v>67</v>
      </c>
      <c r="O159" s="32" t="s">
        <v>1660</v>
      </c>
      <c r="P159" s="32" t="s">
        <v>1658</v>
      </c>
      <c r="Q159" s="28" t="s">
        <v>1661</v>
      </c>
      <c r="R159" s="32" t="s">
        <v>1478</v>
      </c>
      <c r="S159" s="32" t="s">
        <v>399</v>
      </c>
      <c r="T159" s="32" t="s">
        <v>1662</v>
      </c>
      <c r="U159" s="32" t="s">
        <v>1410</v>
      </c>
      <c r="V159" s="29" t="s">
        <v>75</v>
      </c>
      <c r="W159" s="32" t="s">
        <v>76</v>
      </c>
      <c r="X159" s="28">
        <v>2024.1</v>
      </c>
      <c r="Y159" s="28">
        <v>2024.12</v>
      </c>
      <c r="Z159" s="29">
        <f t="shared" si="12"/>
        <v>50</v>
      </c>
      <c r="AA159" s="28">
        <v>50</v>
      </c>
      <c r="AB159" s="42">
        <v>0</v>
      </c>
      <c r="AC159" s="42">
        <v>0</v>
      </c>
      <c r="AD159" s="42">
        <v>0</v>
      </c>
      <c r="AE159" s="28">
        <v>400</v>
      </c>
      <c r="AF159" s="28">
        <v>80</v>
      </c>
      <c r="AG159" s="32" t="s">
        <v>77</v>
      </c>
      <c r="AH159" s="32" t="s">
        <v>77</v>
      </c>
      <c r="AI159" s="32" t="s">
        <v>77</v>
      </c>
      <c r="AJ159" s="32" t="s">
        <v>76</v>
      </c>
      <c r="AK159" s="32" t="s">
        <v>77</v>
      </c>
      <c r="AL159" s="32" t="s">
        <v>77</v>
      </c>
      <c r="AM159" s="28" t="s">
        <v>401</v>
      </c>
      <c r="AN159" s="32" t="s">
        <v>77</v>
      </c>
      <c r="AO159" s="28" t="s">
        <v>401</v>
      </c>
      <c r="AP159" s="32" t="s">
        <v>1441</v>
      </c>
      <c r="AQ159" s="28">
        <v>59500500</v>
      </c>
    </row>
    <row r="160" s="3" customFormat="1" ht="230" customHeight="1" spans="1:43">
      <c r="A160" s="31">
        <f t="shared" si="11"/>
        <v>154</v>
      </c>
      <c r="B160" s="32" t="s">
        <v>1663</v>
      </c>
      <c r="C160" s="32" t="s">
        <v>91</v>
      </c>
      <c r="D160" s="32" t="s">
        <v>92</v>
      </c>
      <c r="E160" s="32" t="s">
        <v>135</v>
      </c>
      <c r="F160" s="33" t="s">
        <v>1664</v>
      </c>
      <c r="G160" s="32" t="s">
        <v>82</v>
      </c>
      <c r="H160" s="32" t="s">
        <v>1488</v>
      </c>
      <c r="I160" s="33" t="s">
        <v>1665</v>
      </c>
      <c r="J160" s="30" t="s">
        <v>1666</v>
      </c>
      <c r="K160" s="32" t="s">
        <v>1664</v>
      </c>
      <c r="L160" s="32" t="s">
        <v>1664</v>
      </c>
      <c r="M160" s="32" t="s">
        <v>66</v>
      </c>
      <c r="N160" s="32" t="s">
        <v>67</v>
      </c>
      <c r="O160" s="28" t="s">
        <v>1492</v>
      </c>
      <c r="P160" s="32" t="s">
        <v>1667</v>
      </c>
      <c r="Q160" s="32" t="s">
        <v>1668</v>
      </c>
      <c r="R160" s="32" t="s">
        <v>1470</v>
      </c>
      <c r="S160" s="32" t="s">
        <v>318</v>
      </c>
      <c r="T160" s="34" t="s">
        <v>813</v>
      </c>
      <c r="U160" s="32" t="s">
        <v>1410</v>
      </c>
      <c r="V160" s="29" t="s">
        <v>75</v>
      </c>
      <c r="W160" s="32" t="s">
        <v>76</v>
      </c>
      <c r="X160" s="28">
        <v>2024.1</v>
      </c>
      <c r="Y160" s="28">
        <v>2024.12</v>
      </c>
      <c r="Z160" s="29">
        <f t="shared" si="12"/>
        <v>300</v>
      </c>
      <c r="AA160" s="28">
        <v>300</v>
      </c>
      <c r="AB160" s="42">
        <v>0</v>
      </c>
      <c r="AC160" s="42">
        <v>0</v>
      </c>
      <c r="AD160" s="42">
        <v>0</v>
      </c>
      <c r="AE160" s="28">
        <v>320</v>
      </c>
      <c r="AF160" s="28">
        <v>20</v>
      </c>
      <c r="AG160" s="32" t="s">
        <v>77</v>
      </c>
      <c r="AH160" s="32" t="s">
        <v>77</v>
      </c>
      <c r="AI160" s="32" t="s">
        <v>77</v>
      </c>
      <c r="AJ160" s="32" t="s">
        <v>76</v>
      </c>
      <c r="AK160" s="32" t="s">
        <v>77</v>
      </c>
      <c r="AL160" s="32" t="s">
        <v>77</v>
      </c>
      <c r="AM160" s="28" t="s">
        <v>401</v>
      </c>
      <c r="AN160" s="32" t="s">
        <v>77</v>
      </c>
      <c r="AO160" s="28" t="s">
        <v>401</v>
      </c>
      <c r="AP160" s="32" t="s">
        <v>1471</v>
      </c>
      <c r="AQ160" s="28">
        <v>59500500</v>
      </c>
    </row>
    <row r="161" s="3" customFormat="1" ht="230" customHeight="1" spans="1:43">
      <c r="A161" s="31">
        <f t="shared" si="11"/>
        <v>155</v>
      </c>
      <c r="B161" s="32" t="s">
        <v>1669</v>
      </c>
      <c r="C161" s="32" t="s">
        <v>91</v>
      </c>
      <c r="D161" s="32" t="s">
        <v>92</v>
      </c>
      <c r="E161" s="32" t="s">
        <v>135</v>
      </c>
      <c r="F161" s="33" t="s">
        <v>1670</v>
      </c>
      <c r="G161" s="32" t="s">
        <v>82</v>
      </c>
      <c r="H161" s="32" t="s">
        <v>1474</v>
      </c>
      <c r="I161" s="33" t="s">
        <v>1671</v>
      </c>
      <c r="J161" s="30" t="s">
        <v>1672</v>
      </c>
      <c r="K161" s="32" t="s">
        <v>1670</v>
      </c>
      <c r="L161" s="32" t="s">
        <v>1670</v>
      </c>
      <c r="M161" s="32" t="s">
        <v>66</v>
      </c>
      <c r="N161" s="32" t="s">
        <v>67</v>
      </c>
      <c r="O161" s="32" t="s">
        <v>1624</v>
      </c>
      <c r="P161" s="32" t="s">
        <v>1673</v>
      </c>
      <c r="Q161" s="32" t="s">
        <v>1674</v>
      </c>
      <c r="R161" s="32" t="s">
        <v>1470</v>
      </c>
      <c r="S161" s="32" t="s">
        <v>318</v>
      </c>
      <c r="T161" s="34" t="s">
        <v>813</v>
      </c>
      <c r="U161" s="32" t="s">
        <v>1410</v>
      </c>
      <c r="V161" s="29" t="s">
        <v>75</v>
      </c>
      <c r="W161" s="32" t="s">
        <v>76</v>
      </c>
      <c r="X161" s="28">
        <v>2024.1</v>
      </c>
      <c r="Y161" s="28">
        <v>2024.12</v>
      </c>
      <c r="Z161" s="29">
        <f t="shared" si="12"/>
        <v>200</v>
      </c>
      <c r="AA161" s="28">
        <v>200</v>
      </c>
      <c r="AB161" s="42">
        <v>0</v>
      </c>
      <c r="AC161" s="42">
        <v>0</v>
      </c>
      <c r="AD161" s="42">
        <v>0</v>
      </c>
      <c r="AE161" s="28">
        <v>216</v>
      </c>
      <c r="AF161" s="28">
        <v>42</v>
      </c>
      <c r="AG161" s="32" t="s">
        <v>77</v>
      </c>
      <c r="AH161" s="32" t="s">
        <v>77</v>
      </c>
      <c r="AI161" s="32" t="s">
        <v>77</v>
      </c>
      <c r="AJ161" s="32" t="s">
        <v>76</v>
      </c>
      <c r="AK161" s="32" t="s">
        <v>77</v>
      </c>
      <c r="AL161" s="32" t="s">
        <v>77</v>
      </c>
      <c r="AM161" s="28" t="s">
        <v>401</v>
      </c>
      <c r="AN161" s="32" t="s">
        <v>77</v>
      </c>
      <c r="AO161" s="28" t="s">
        <v>401</v>
      </c>
      <c r="AP161" s="32" t="s">
        <v>1441</v>
      </c>
      <c r="AQ161" s="28">
        <v>59500500</v>
      </c>
    </row>
    <row r="162" s="5" customFormat="1" ht="283.5" spans="1:44">
      <c r="A162" s="31">
        <f t="shared" si="11"/>
        <v>156</v>
      </c>
      <c r="B162" s="32" t="s">
        <v>1675</v>
      </c>
      <c r="C162" s="32" t="s">
        <v>56</v>
      </c>
      <c r="D162" s="32" t="s">
        <v>57</v>
      </c>
      <c r="E162" s="32" t="s">
        <v>1676</v>
      </c>
      <c r="F162" s="33" t="s">
        <v>1677</v>
      </c>
      <c r="G162" s="32" t="s">
        <v>82</v>
      </c>
      <c r="H162" s="32" t="s">
        <v>1678</v>
      </c>
      <c r="I162" s="33" t="s">
        <v>1679</v>
      </c>
      <c r="J162" s="30" t="s">
        <v>1680</v>
      </c>
      <c r="K162" s="32" t="s">
        <v>1681</v>
      </c>
      <c r="L162" s="32" t="s">
        <v>1682</v>
      </c>
      <c r="M162" s="32" t="s">
        <v>66</v>
      </c>
      <c r="N162" s="32" t="s">
        <v>67</v>
      </c>
      <c r="O162" s="32" t="s">
        <v>1683</v>
      </c>
      <c r="P162" s="32" t="s">
        <v>1684</v>
      </c>
      <c r="Q162" s="32" t="s">
        <v>1685</v>
      </c>
      <c r="R162" s="32" t="s">
        <v>375</v>
      </c>
      <c r="S162" s="32" t="s">
        <v>318</v>
      </c>
      <c r="T162" s="32" t="s">
        <v>133</v>
      </c>
      <c r="U162" s="32" t="s">
        <v>1686</v>
      </c>
      <c r="V162" s="29" t="s">
        <v>75</v>
      </c>
      <c r="W162" s="32" t="s">
        <v>76</v>
      </c>
      <c r="X162" s="28">
        <v>2024.1</v>
      </c>
      <c r="Y162" s="28">
        <v>2024.12</v>
      </c>
      <c r="Z162" s="29">
        <f t="shared" si="12"/>
        <v>300</v>
      </c>
      <c r="AA162" s="28">
        <v>300</v>
      </c>
      <c r="AB162" s="42">
        <v>0</v>
      </c>
      <c r="AC162" s="42">
        <v>0</v>
      </c>
      <c r="AD162" s="42">
        <v>0</v>
      </c>
      <c r="AE162" s="28">
        <v>29</v>
      </c>
      <c r="AF162" s="28">
        <v>5</v>
      </c>
      <c r="AG162" s="32" t="s">
        <v>77</v>
      </c>
      <c r="AH162" s="32" t="s">
        <v>77</v>
      </c>
      <c r="AI162" s="32" t="s">
        <v>77</v>
      </c>
      <c r="AJ162" s="28" t="s">
        <v>1687</v>
      </c>
      <c r="AK162" s="32" t="s">
        <v>77</v>
      </c>
      <c r="AL162" s="32" t="s">
        <v>77</v>
      </c>
      <c r="AM162" s="28"/>
      <c r="AN162" s="32" t="s">
        <v>77</v>
      </c>
      <c r="AO162" s="28"/>
      <c r="AP162" s="32" t="s">
        <v>1688</v>
      </c>
      <c r="AQ162" s="28" t="s">
        <v>1689</v>
      </c>
      <c r="AR162" s="59" t="s">
        <v>1690</v>
      </c>
    </row>
    <row r="163" s="3" customFormat="1" ht="230" customHeight="1" spans="1:43">
      <c r="A163" s="31">
        <f t="shared" si="11"/>
        <v>157</v>
      </c>
      <c r="B163" s="32" t="s">
        <v>1691</v>
      </c>
      <c r="C163" s="32" t="s">
        <v>91</v>
      </c>
      <c r="D163" s="32" t="s">
        <v>92</v>
      </c>
      <c r="E163" s="32" t="s">
        <v>367</v>
      </c>
      <c r="F163" s="34" t="s">
        <v>1692</v>
      </c>
      <c r="G163" s="34" t="s">
        <v>82</v>
      </c>
      <c r="H163" s="34" t="s">
        <v>1693</v>
      </c>
      <c r="I163" s="34" t="s">
        <v>1694</v>
      </c>
      <c r="J163" s="36" t="s">
        <v>1695</v>
      </c>
      <c r="K163" s="34" t="s">
        <v>1696</v>
      </c>
      <c r="L163" s="34" t="s">
        <v>1694</v>
      </c>
      <c r="M163" s="34" t="s">
        <v>66</v>
      </c>
      <c r="N163" s="34" t="s">
        <v>67</v>
      </c>
      <c r="O163" s="32" t="s">
        <v>373</v>
      </c>
      <c r="P163" s="34" t="s">
        <v>1697</v>
      </c>
      <c r="Q163" s="29" t="s">
        <v>1698</v>
      </c>
      <c r="R163" s="34" t="s">
        <v>1699</v>
      </c>
      <c r="S163" s="34" t="s">
        <v>1517</v>
      </c>
      <c r="T163" s="32" t="s">
        <v>376</v>
      </c>
      <c r="U163" s="34" t="s">
        <v>1686</v>
      </c>
      <c r="V163" s="29" t="s">
        <v>400</v>
      </c>
      <c r="W163" s="34" t="s">
        <v>76</v>
      </c>
      <c r="X163" s="28">
        <v>2023.09</v>
      </c>
      <c r="Y163" s="28">
        <v>2024.12</v>
      </c>
      <c r="Z163" s="29">
        <f>3.8*100</f>
        <v>380</v>
      </c>
      <c r="AA163" s="29">
        <f>40*3.8</f>
        <v>152</v>
      </c>
      <c r="AB163" s="29">
        <v>0</v>
      </c>
      <c r="AC163" s="29">
        <f>60*3.8</f>
        <v>228</v>
      </c>
      <c r="AD163" s="29">
        <v>0</v>
      </c>
      <c r="AE163" s="29">
        <v>1890</v>
      </c>
      <c r="AF163" s="29" t="s">
        <v>1698</v>
      </c>
      <c r="AG163" s="34" t="s">
        <v>77</v>
      </c>
      <c r="AH163" s="34" t="s">
        <v>77</v>
      </c>
      <c r="AI163" s="34" t="s">
        <v>77</v>
      </c>
      <c r="AJ163" s="34" t="s">
        <v>76</v>
      </c>
      <c r="AK163" s="34" t="s">
        <v>77</v>
      </c>
      <c r="AL163" s="34" t="s">
        <v>77</v>
      </c>
      <c r="AM163" s="29"/>
      <c r="AN163" s="34" t="s">
        <v>77</v>
      </c>
      <c r="AO163" s="29"/>
      <c r="AP163" s="34" t="s">
        <v>1688</v>
      </c>
      <c r="AQ163" s="29" t="s">
        <v>1700</v>
      </c>
    </row>
    <row r="164" s="3" customFormat="1" ht="230" customHeight="1" spans="1:43">
      <c r="A164" s="31">
        <f t="shared" si="11"/>
        <v>158</v>
      </c>
      <c r="B164" s="32" t="s">
        <v>1701</v>
      </c>
      <c r="C164" s="32" t="s">
        <v>91</v>
      </c>
      <c r="D164" s="32" t="s">
        <v>92</v>
      </c>
      <c r="E164" s="32" t="s">
        <v>93</v>
      </c>
      <c r="F164" s="33" t="s">
        <v>1702</v>
      </c>
      <c r="G164" s="32" t="s">
        <v>82</v>
      </c>
      <c r="H164" s="32" t="s">
        <v>1703</v>
      </c>
      <c r="I164" s="33" t="s">
        <v>1704</v>
      </c>
      <c r="J164" s="30" t="s">
        <v>1705</v>
      </c>
      <c r="K164" s="32" t="s">
        <v>1706</v>
      </c>
      <c r="L164" s="32" t="s">
        <v>1706</v>
      </c>
      <c r="M164" s="32" t="s">
        <v>66</v>
      </c>
      <c r="N164" s="32" t="s">
        <v>67</v>
      </c>
      <c r="O164" s="28" t="s">
        <v>1707</v>
      </c>
      <c r="P164" s="32" t="s">
        <v>1708</v>
      </c>
      <c r="Q164" s="28" t="s">
        <v>1709</v>
      </c>
      <c r="R164" s="32" t="s">
        <v>1699</v>
      </c>
      <c r="S164" s="32" t="s">
        <v>1517</v>
      </c>
      <c r="T164" s="32" t="s">
        <v>145</v>
      </c>
      <c r="U164" s="32" t="s">
        <v>1686</v>
      </c>
      <c r="V164" s="29" t="s">
        <v>75</v>
      </c>
      <c r="W164" s="32" t="s">
        <v>76</v>
      </c>
      <c r="X164" s="28">
        <v>2024.1</v>
      </c>
      <c r="Y164" s="28">
        <v>2024.12</v>
      </c>
      <c r="Z164" s="29">
        <f t="shared" ref="Z164:Z171" si="13">AA164+AB164+AC164+AD164</f>
        <v>30</v>
      </c>
      <c r="AA164" s="28">
        <v>30</v>
      </c>
      <c r="AB164" s="42">
        <v>0</v>
      </c>
      <c r="AC164" s="42">
        <v>0</v>
      </c>
      <c r="AD164" s="42">
        <v>0</v>
      </c>
      <c r="AE164" s="28">
        <v>116</v>
      </c>
      <c r="AF164" s="28">
        <v>19</v>
      </c>
      <c r="AG164" s="32" t="s">
        <v>77</v>
      </c>
      <c r="AH164" s="32" t="s">
        <v>77</v>
      </c>
      <c r="AI164" s="32" t="s">
        <v>77</v>
      </c>
      <c r="AJ164" s="28" t="s">
        <v>1687</v>
      </c>
      <c r="AK164" s="32" t="s">
        <v>77</v>
      </c>
      <c r="AL164" s="32" t="s">
        <v>77</v>
      </c>
      <c r="AM164" s="28"/>
      <c r="AN164" s="32" t="s">
        <v>77</v>
      </c>
      <c r="AO164" s="28"/>
      <c r="AP164" s="32" t="s">
        <v>1688</v>
      </c>
      <c r="AQ164" s="28" t="s">
        <v>1689</v>
      </c>
    </row>
    <row r="165" s="3" customFormat="1" ht="230" customHeight="1" spans="1:43">
      <c r="A165" s="31">
        <f t="shared" si="11"/>
        <v>159</v>
      </c>
      <c r="B165" s="32" t="s">
        <v>1710</v>
      </c>
      <c r="C165" s="32" t="s">
        <v>91</v>
      </c>
      <c r="D165" s="32" t="s">
        <v>92</v>
      </c>
      <c r="E165" s="32" t="s">
        <v>367</v>
      </c>
      <c r="F165" s="33" t="s">
        <v>1711</v>
      </c>
      <c r="G165" s="32" t="s">
        <v>82</v>
      </c>
      <c r="H165" s="32" t="s">
        <v>1712</v>
      </c>
      <c r="I165" s="33" t="s">
        <v>1713</v>
      </c>
      <c r="J165" s="30" t="s">
        <v>1714</v>
      </c>
      <c r="K165" s="32" t="s">
        <v>1715</v>
      </c>
      <c r="L165" s="32" t="s">
        <v>1716</v>
      </c>
      <c r="M165" s="32" t="s">
        <v>66</v>
      </c>
      <c r="N165" s="32" t="s">
        <v>67</v>
      </c>
      <c r="O165" s="28" t="s">
        <v>1717</v>
      </c>
      <c r="P165" s="32" t="s">
        <v>1718</v>
      </c>
      <c r="Q165" s="28" t="s">
        <v>1719</v>
      </c>
      <c r="R165" s="32" t="s">
        <v>1720</v>
      </c>
      <c r="S165" s="32" t="s">
        <v>1517</v>
      </c>
      <c r="T165" s="32" t="s">
        <v>376</v>
      </c>
      <c r="U165" s="32" t="s">
        <v>1686</v>
      </c>
      <c r="V165" s="29" t="s">
        <v>75</v>
      </c>
      <c r="W165" s="32" t="s">
        <v>76</v>
      </c>
      <c r="X165" s="28">
        <v>2024.1</v>
      </c>
      <c r="Y165" s="28">
        <v>2024.12</v>
      </c>
      <c r="Z165" s="29">
        <f t="shared" si="13"/>
        <v>20</v>
      </c>
      <c r="AA165" s="28">
        <v>20</v>
      </c>
      <c r="AB165" s="42">
        <v>0</v>
      </c>
      <c r="AC165" s="42">
        <v>0</v>
      </c>
      <c r="AD165" s="42">
        <v>0</v>
      </c>
      <c r="AE165" s="28">
        <v>100</v>
      </c>
      <c r="AF165" s="28">
        <v>6</v>
      </c>
      <c r="AG165" s="32" t="s">
        <v>77</v>
      </c>
      <c r="AH165" s="32" t="s">
        <v>77</v>
      </c>
      <c r="AI165" s="32" t="s">
        <v>77</v>
      </c>
      <c r="AJ165" s="28" t="s">
        <v>1687</v>
      </c>
      <c r="AK165" s="32" t="s">
        <v>77</v>
      </c>
      <c r="AL165" s="32" t="s">
        <v>77</v>
      </c>
      <c r="AM165" s="28"/>
      <c r="AN165" s="32" t="s">
        <v>77</v>
      </c>
      <c r="AO165" s="28"/>
      <c r="AP165" s="32" t="s">
        <v>1688</v>
      </c>
      <c r="AQ165" s="28" t="s">
        <v>1689</v>
      </c>
    </row>
    <row r="166" s="3" customFormat="1" ht="230" customHeight="1" spans="1:43">
      <c r="A166" s="31">
        <f t="shared" si="11"/>
        <v>160</v>
      </c>
      <c r="B166" s="33" t="s">
        <v>1721</v>
      </c>
      <c r="C166" s="33" t="s">
        <v>91</v>
      </c>
      <c r="D166" s="33" t="s">
        <v>92</v>
      </c>
      <c r="E166" s="33" t="s">
        <v>367</v>
      </c>
      <c r="F166" s="33" t="s">
        <v>1722</v>
      </c>
      <c r="G166" s="33" t="s">
        <v>82</v>
      </c>
      <c r="H166" s="33" t="s">
        <v>1712</v>
      </c>
      <c r="I166" s="33" t="s">
        <v>1723</v>
      </c>
      <c r="J166" s="30" t="s">
        <v>1724</v>
      </c>
      <c r="K166" s="33" t="s">
        <v>1725</v>
      </c>
      <c r="L166" s="33" t="s">
        <v>1726</v>
      </c>
      <c r="M166" s="33" t="s">
        <v>66</v>
      </c>
      <c r="N166" s="33" t="s">
        <v>67</v>
      </c>
      <c r="O166" s="30" t="s">
        <v>1727</v>
      </c>
      <c r="P166" s="33" t="s">
        <v>1708</v>
      </c>
      <c r="Q166" s="30" t="s">
        <v>1728</v>
      </c>
      <c r="R166" s="33" t="s">
        <v>1720</v>
      </c>
      <c r="S166" s="33" t="s">
        <v>1517</v>
      </c>
      <c r="T166" s="33" t="s">
        <v>376</v>
      </c>
      <c r="U166" s="33" t="s">
        <v>1686</v>
      </c>
      <c r="V166" s="30" t="s">
        <v>75</v>
      </c>
      <c r="W166" s="33" t="s">
        <v>76</v>
      </c>
      <c r="X166" s="30">
        <v>2024.1</v>
      </c>
      <c r="Y166" s="30">
        <v>2024.12</v>
      </c>
      <c r="Z166" s="28">
        <f t="shared" si="13"/>
        <v>60</v>
      </c>
      <c r="AA166" s="30">
        <v>60</v>
      </c>
      <c r="AB166" s="30">
        <v>0</v>
      </c>
      <c r="AC166" s="30">
        <v>0</v>
      </c>
      <c r="AD166" s="30">
        <v>0</v>
      </c>
      <c r="AE166" s="30">
        <v>150</v>
      </c>
      <c r="AF166" s="30">
        <v>30</v>
      </c>
      <c r="AG166" s="33" t="s">
        <v>77</v>
      </c>
      <c r="AH166" s="33" t="s">
        <v>77</v>
      </c>
      <c r="AI166" s="33" t="s">
        <v>77</v>
      </c>
      <c r="AJ166" s="30" t="s">
        <v>1687</v>
      </c>
      <c r="AK166" s="33" t="s">
        <v>77</v>
      </c>
      <c r="AL166" s="33" t="s">
        <v>77</v>
      </c>
      <c r="AM166" s="30"/>
      <c r="AN166" s="33" t="s">
        <v>77</v>
      </c>
      <c r="AO166" s="30"/>
      <c r="AP166" s="33" t="s">
        <v>1688</v>
      </c>
      <c r="AQ166" s="30" t="s">
        <v>1689</v>
      </c>
    </row>
    <row r="167" s="3" customFormat="1" ht="230" customHeight="1" spans="1:43">
      <c r="A167" s="31">
        <f t="shared" si="11"/>
        <v>161</v>
      </c>
      <c r="B167" s="33" t="s">
        <v>1729</v>
      </c>
      <c r="C167" s="33" t="s">
        <v>492</v>
      </c>
      <c r="D167" s="33" t="s">
        <v>492</v>
      </c>
      <c r="E167" s="30" t="s">
        <v>493</v>
      </c>
      <c r="F167" s="33" t="s">
        <v>1730</v>
      </c>
      <c r="G167" s="33" t="s">
        <v>82</v>
      </c>
      <c r="H167" s="33" t="s">
        <v>1703</v>
      </c>
      <c r="I167" s="33" t="s">
        <v>1731</v>
      </c>
      <c r="J167" s="30" t="s">
        <v>1732</v>
      </c>
      <c r="K167" s="33" t="s">
        <v>1733</v>
      </c>
      <c r="L167" s="33" t="s">
        <v>1734</v>
      </c>
      <c r="M167" s="33" t="s">
        <v>66</v>
      </c>
      <c r="N167" s="33" t="s">
        <v>67</v>
      </c>
      <c r="O167" s="30" t="s">
        <v>1735</v>
      </c>
      <c r="P167" s="33" t="s">
        <v>1736</v>
      </c>
      <c r="Q167" s="33" t="s">
        <v>1736</v>
      </c>
      <c r="R167" s="33" t="s">
        <v>1699</v>
      </c>
      <c r="S167" s="33" t="s">
        <v>318</v>
      </c>
      <c r="T167" s="33" t="s">
        <v>458</v>
      </c>
      <c r="U167" s="33" t="s">
        <v>1686</v>
      </c>
      <c r="V167" s="30" t="s">
        <v>75</v>
      </c>
      <c r="W167" s="33" t="s">
        <v>76</v>
      </c>
      <c r="X167" s="30">
        <v>2024.1</v>
      </c>
      <c r="Y167" s="30">
        <v>2024.12</v>
      </c>
      <c r="Z167" s="28">
        <f t="shared" si="13"/>
        <v>167</v>
      </c>
      <c r="AA167" s="30">
        <v>167</v>
      </c>
      <c r="AB167" s="30">
        <v>0</v>
      </c>
      <c r="AC167" s="30">
        <v>0</v>
      </c>
      <c r="AD167" s="30">
        <v>0</v>
      </c>
      <c r="AE167" s="30">
        <v>3020</v>
      </c>
      <c r="AF167" s="30">
        <v>211</v>
      </c>
      <c r="AG167" s="33" t="s">
        <v>77</v>
      </c>
      <c r="AH167" s="33" t="s">
        <v>77</v>
      </c>
      <c r="AI167" s="33" t="s">
        <v>77</v>
      </c>
      <c r="AJ167" s="30" t="s">
        <v>1687</v>
      </c>
      <c r="AK167" s="33" t="s">
        <v>77</v>
      </c>
      <c r="AL167" s="33" t="s">
        <v>77</v>
      </c>
      <c r="AM167" s="30"/>
      <c r="AN167" s="33" t="s">
        <v>77</v>
      </c>
      <c r="AO167" s="30"/>
      <c r="AP167" s="33" t="s">
        <v>1688</v>
      </c>
      <c r="AQ167" s="30" t="s">
        <v>1689</v>
      </c>
    </row>
    <row r="168" s="3" customFormat="1" ht="230" customHeight="1" spans="1:43">
      <c r="A168" s="31">
        <f t="shared" si="11"/>
        <v>162</v>
      </c>
      <c r="B168" s="33" t="s">
        <v>1737</v>
      </c>
      <c r="C168" s="33" t="s">
        <v>91</v>
      </c>
      <c r="D168" s="33" t="s">
        <v>122</v>
      </c>
      <c r="E168" s="33" t="s">
        <v>123</v>
      </c>
      <c r="F168" s="33" t="s">
        <v>1738</v>
      </c>
      <c r="G168" s="33" t="s">
        <v>82</v>
      </c>
      <c r="H168" s="33" t="s">
        <v>1739</v>
      </c>
      <c r="I168" s="33" t="s">
        <v>1740</v>
      </c>
      <c r="J168" s="30" t="s">
        <v>1741</v>
      </c>
      <c r="K168" s="33" t="s">
        <v>1742</v>
      </c>
      <c r="L168" s="33" t="s">
        <v>1743</v>
      </c>
      <c r="M168" s="33" t="s">
        <v>66</v>
      </c>
      <c r="N168" s="33" t="s">
        <v>67</v>
      </c>
      <c r="O168" s="30" t="s">
        <v>1744</v>
      </c>
      <c r="P168" s="33" t="s">
        <v>1745</v>
      </c>
      <c r="Q168" s="30" t="s">
        <v>1746</v>
      </c>
      <c r="R168" s="33" t="s">
        <v>375</v>
      </c>
      <c r="S168" s="33" t="s">
        <v>1517</v>
      </c>
      <c r="T168" s="33" t="s">
        <v>133</v>
      </c>
      <c r="U168" s="33" t="s">
        <v>1686</v>
      </c>
      <c r="V168" s="30" t="s">
        <v>75</v>
      </c>
      <c r="W168" s="33" t="s">
        <v>76</v>
      </c>
      <c r="X168" s="30">
        <v>2024.1</v>
      </c>
      <c r="Y168" s="30">
        <v>2024.12</v>
      </c>
      <c r="Z168" s="28">
        <f t="shared" si="13"/>
        <v>100</v>
      </c>
      <c r="AA168" s="30">
        <v>100</v>
      </c>
      <c r="AB168" s="30">
        <v>0</v>
      </c>
      <c r="AC168" s="30">
        <v>0</v>
      </c>
      <c r="AD168" s="30">
        <v>0</v>
      </c>
      <c r="AE168" s="30">
        <v>4369</v>
      </c>
      <c r="AF168" s="30">
        <v>1171</v>
      </c>
      <c r="AG168" s="33" t="s">
        <v>77</v>
      </c>
      <c r="AH168" s="33" t="s">
        <v>77</v>
      </c>
      <c r="AI168" s="33" t="s">
        <v>77</v>
      </c>
      <c r="AJ168" s="30" t="s">
        <v>1687</v>
      </c>
      <c r="AK168" s="33" t="s">
        <v>76</v>
      </c>
      <c r="AL168" s="33" t="s">
        <v>77</v>
      </c>
      <c r="AM168" s="30"/>
      <c r="AN168" s="33" t="s">
        <v>77</v>
      </c>
      <c r="AO168" s="30"/>
      <c r="AP168" s="33" t="s">
        <v>1688</v>
      </c>
      <c r="AQ168" s="30" t="s">
        <v>1689</v>
      </c>
    </row>
    <row r="169" s="3" customFormat="1" ht="230" customHeight="1" spans="1:43">
      <c r="A169" s="31">
        <f t="shared" si="11"/>
        <v>163</v>
      </c>
      <c r="B169" s="33" t="s">
        <v>1747</v>
      </c>
      <c r="C169" s="33" t="s">
        <v>56</v>
      </c>
      <c r="D169" s="33" t="s">
        <v>57</v>
      </c>
      <c r="E169" s="33" t="s">
        <v>58</v>
      </c>
      <c r="F169" s="30" t="s">
        <v>1748</v>
      </c>
      <c r="G169" s="33" t="s">
        <v>82</v>
      </c>
      <c r="H169" s="33" t="s">
        <v>1749</v>
      </c>
      <c r="I169" s="33" t="s">
        <v>1750</v>
      </c>
      <c r="J169" s="30" t="s">
        <v>1751</v>
      </c>
      <c r="K169" s="33" t="s">
        <v>1752</v>
      </c>
      <c r="L169" s="33" t="s">
        <v>1753</v>
      </c>
      <c r="M169" s="33" t="s">
        <v>66</v>
      </c>
      <c r="N169" s="33" t="s">
        <v>67</v>
      </c>
      <c r="O169" s="30" t="s">
        <v>503</v>
      </c>
      <c r="P169" s="33" t="s">
        <v>1754</v>
      </c>
      <c r="Q169" s="33" t="s">
        <v>1755</v>
      </c>
      <c r="R169" s="33" t="s">
        <v>363</v>
      </c>
      <c r="S169" s="33" t="s">
        <v>318</v>
      </c>
      <c r="T169" s="33" t="s">
        <v>73</v>
      </c>
      <c r="U169" s="33" t="s">
        <v>1686</v>
      </c>
      <c r="V169" s="30" t="s">
        <v>75</v>
      </c>
      <c r="W169" s="33" t="s">
        <v>76</v>
      </c>
      <c r="X169" s="30">
        <v>2024.1</v>
      </c>
      <c r="Y169" s="30">
        <v>2024.12</v>
      </c>
      <c r="Z169" s="28">
        <f t="shared" si="13"/>
        <v>13</v>
      </c>
      <c r="AA169" s="30">
        <v>13</v>
      </c>
      <c r="AB169" s="30">
        <v>0</v>
      </c>
      <c r="AC169" s="30">
        <v>0</v>
      </c>
      <c r="AD169" s="30">
        <v>0</v>
      </c>
      <c r="AE169" s="30">
        <v>193</v>
      </c>
      <c r="AF169" s="30">
        <v>39</v>
      </c>
      <c r="AG169" s="33" t="s">
        <v>77</v>
      </c>
      <c r="AH169" s="33" t="s">
        <v>77</v>
      </c>
      <c r="AI169" s="33" t="s">
        <v>77</v>
      </c>
      <c r="AJ169" s="30" t="s">
        <v>1687</v>
      </c>
      <c r="AK169" s="33" t="s">
        <v>77</v>
      </c>
      <c r="AL169" s="33" t="s">
        <v>77</v>
      </c>
      <c r="AM169" s="30"/>
      <c r="AN169" s="33" t="s">
        <v>77</v>
      </c>
      <c r="AO169" s="30"/>
      <c r="AP169" s="33" t="s">
        <v>1688</v>
      </c>
      <c r="AQ169" s="30" t="s">
        <v>1689</v>
      </c>
    </row>
    <row r="170" s="3" customFormat="1" ht="254" customHeight="1" spans="1:43">
      <c r="A170" s="31">
        <f t="shared" si="11"/>
        <v>164</v>
      </c>
      <c r="B170" s="33" t="s">
        <v>1756</v>
      </c>
      <c r="C170" s="33" t="s">
        <v>105</v>
      </c>
      <c r="D170" s="33" t="s">
        <v>106</v>
      </c>
      <c r="E170" s="33" t="s">
        <v>239</v>
      </c>
      <c r="F170" s="33" t="s">
        <v>1757</v>
      </c>
      <c r="G170" s="33" t="s">
        <v>82</v>
      </c>
      <c r="H170" s="33" t="s">
        <v>1739</v>
      </c>
      <c r="I170" s="33" t="s">
        <v>1758</v>
      </c>
      <c r="J170" s="30" t="s">
        <v>1759</v>
      </c>
      <c r="K170" s="33" t="s">
        <v>1760</v>
      </c>
      <c r="L170" s="30" t="s">
        <v>1761</v>
      </c>
      <c r="M170" s="33" t="s">
        <v>66</v>
      </c>
      <c r="N170" s="33" t="s">
        <v>67</v>
      </c>
      <c r="O170" s="30" t="s">
        <v>581</v>
      </c>
      <c r="P170" s="33" t="s">
        <v>1760</v>
      </c>
      <c r="Q170" s="30" t="s">
        <v>1762</v>
      </c>
      <c r="R170" s="33" t="s">
        <v>363</v>
      </c>
      <c r="S170" s="33" t="s">
        <v>1517</v>
      </c>
      <c r="T170" s="33" t="s">
        <v>120</v>
      </c>
      <c r="U170" s="33" t="s">
        <v>1686</v>
      </c>
      <c r="V170" s="30" t="s">
        <v>75</v>
      </c>
      <c r="W170" s="33" t="s">
        <v>76</v>
      </c>
      <c r="X170" s="30">
        <v>2024.1</v>
      </c>
      <c r="Y170" s="30">
        <v>2024.12</v>
      </c>
      <c r="Z170" s="28">
        <f t="shared" si="13"/>
        <v>12</v>
      </c>
      <c r="AA170" s="30">
        <v>12</v>
      </c>
      <c r="AB170" s="30">
        <v>0</v>
      </c>
      <c r="AC170" s="30">
        <v>0</v>
      </c>
      <c r="AD170" s="30">
        <v>0</v>
      </c>
      <c r="AE170" s="30">
        <v>6000</v>
      </c>
      <c r="AF170" s="30">
        <v>1216</v>
      </c>
      <c r="AG170" s="33" t="s">
        <v>77</v>
      </c>
      <c r="AH170" s="33" t="s">
        <v>77</v>
      </c>
      <c r="AI170" s="33" t="s">
        <v>77</v>
      </c>
      <c r="AJ170" s="30" t="s">
        <v>1687</v>
      </c>
      <c r="AK170" s="33" t="s">
        <v>77</v>
      </c>
      <c r="AL170" s="33" t="s">
        <v>77</v>
      </c>
      <c r="AM170" s="30"/>
      <c r="AN170" s="33" t="s">
        <v>77</v>
      </c>
      <c r="AO170" s="30"/>
      <c r="AP170" s="33" t="s">
        <v>1688</v>
      </c>
      <c r="AQ170" s="30" t="s">
        <v>1689</v>
      </c>
    </row>
    <row r="171" s="3" customFormat="1" ht="230" customHeight="1" spans="1:43">
      <c r="A171" s="31">
        <f t="shared" si="11"/>
        <v>165</v>
      </c>
      <c r="B171" s="33" t="s">
        <v>1763</v>
      </c>
      <c r="C171" s="33" t="s">
        <v>56</v>
      </c>
      <c r="D171" s="33" t="s">
        <v>57</v>
      </c>
      <c r="E171" s="33" t="s">
        <v>58</v>
      </c>
      <c r="F171" s="30" t="s">
        <v>1764</v>
      </c>
      <c r="G171" s="33" t="s">
        <v>82</v>
      </c>
      <c r="H171" s="33" t="s">
        <v>1693</v>
      </c>
      <c r="I171" s="30" t="s">
        <v>1765</v>
      </c>
      <c r="J171" s="30" t="s">
        <v>1766</v>
      </c>
      <c r="K171" s="33" t="s">
        <v>1767</v>
      </c>
      <c r="L171" s="33" t="s">
        <v>1767</v>
      </c>
      <c r="M171" s="33" t="s">
        <v>66</v>
      </c>
      <c r="N171" s="33" t="s">
        <v>67</v>
      </c>
      <c r="O171" s="30" t="s">
        <v>1768</v>
      </c>
      <c r="P171" s="33" t="s">
        <v>1769</v>
      </c>
      <c r="Q171" s="30" t="s">
        <v>1770</v>
      </c>
      <c r="R171" s="33" t="s">
        <v>363</v>
      </c>
      <c r="S171" s="33" t="s">
        <v>1517</v>
      </c>
      <c r="T171" s="33" t="s">
        <v>73</v>
      </c>
      <c r="U171" s="33" t="s">
        <v>1686</v>
      </c>
      <c r="V171" s="30" t="s">
        <v>75</v>
      </c>
      <c r="W171" s="33" t="s">
        <v>76</v>
      </c>
      <c r="X171" s="30">
        <v>2024.1</v>
      </c>
      <c r="Y171" s="30">
        <v>2024.12</v>
      </c>
      <c r="Z171" s="28">
        <f t="shared" si="13"/>
        <v>84</v>
      </c>
      <c r="AA171" s="30">
        <v>84</v>
      </c>
      <c r="AB171" s="30">
        <v>0</v>
      </c>
      <c r="AC171" s="30">
        <v>0</v>
      </c>
      <c r="AD171" s="30">
        <v>0</v>
      </c>
      <c r="AE171" s="30">
        <v>59</v>
      </c>
      <c r="AF171" s="30">
        <v>15</v>
      </c>
      <c r="AG171" s="33" t="s">
        <v>77</v>
      </c>
      <c r="AH171" s="33" t="s">
        <v>77</v>
      </c>
      <c r="AI171" s="33" t="s">
        <v>77</v>
      </c>
      <c r="AJ171" s="30" t="s">
        <v>1687</v>
      </c>
      <c r="AK171" s="33" t="s">
        <v>77</v>
      </c>
      <c r="AL171" s="33" t="s">
        <v>77</v>
      </c>
      <c r="AM171" s="30"/>
      <c r="AN171" s="33" t="s">
        <v>77</v>
      </c>
      <c r="AO171" s="30"/>
      <c r="AP171" s="33" t="s">
        <v>1688</v>
      </c>
      <c r="AQ171" s="30" t="s">
        <v>1689</v>
      </c>
    </row>
    <row r="172" s="3" customFormat="1" ht="254" customHeight="1" spans="1:43">
      <c r="A172" s="31">
        <f t="shared" si="11"/>
        <v>166</v>
      </c>
      <c r="B172" s="33" t="s">
        <v>1771</v>
      </c>
      <c r="C172" s="33" t="s">
        <v>91</v>
      </c>
      <c r="D172" s="33" t="s">
        <v>92</v>
      </c>
      <c r="E172" s="33" t="s">
        <v>367</v>
      </c>
      <c r="F172" s="33" t="s">
        <v>1772</v>
      </c>
      <c r="G172" s="33" t="s">
        <v>82</v>
      </c>
      <c r="H172" s="33" t="s">
        <v>1773</v>
      </c>
      <c r="I172" s="30" t="s">
        <v>1774</v>
      </c>
      <c r="J172" s="30" t="s">
        <v>1775</v>
      </c>
      <c r="K172" s="30" t="s">
        <v>1774</v>
      </c>
      <c r="L172" s="33" t="s">
        <v>1776</v>
      </c>
      <c r="M172" s="33" t="s">
        <v>1777</v>
      </c>
      <c r="N172" s="33" t="s">
        <v>1778</v>
      </c>
      <c r="O172" s="33" t="s">
        <v>373</v>
      </c>
      <c r="P172" s="33" t="s">
        <v>1779</v>
      </c>
      <c r="Q172" s="30" t="s">
        <v>1780</v>
      </c>
      <c r="R172" s="33" t="s">
        <v>1781</v>
      </c>
      <c r="S172" s="33" t="s">
        <v>399</v>
      </c>
      <c r="T172" s="33" t="s">
        <v>376</v>
      </c>
      <c r="U172" s="33" t="s">
        <v>1782</v>
      </c>
      <c r="V172" s="30" t="s">
        <v>400</v>
      </c>
      <c r="W172" s="33" t="s">
        <v>76</v>
      </c>
      <c r="X172" s="30">
        <v>2023.09</v>
      </c>
      <c r="Y172" s="30">
        <v>2024.12</v>
      </c>
      <c r="Z172" s="28">
        <v>461</v>
      </c>
      <c r="AA172" s="30">
        <f>4.61*40</f>
        <v>184.4</v>
      </c>
      <c r="AB172" s="30">
        <v>0</v>
      </c>
      <c r="AC172" s="30">
        <f>4.61*60</f>
        <v>276.6</v>
      </c>
      <c r="AD172" s="30">
        <v>0</v>
      </c>
      <c r="AE172" s="30" t="s">
        <v>1783</v>
      </c>
      <c r="AF172" s="30" t="s">
        <v>1784</v>
      </c>
      <c r="AG172" s="33" t="s">
        <v>77</v>
      </c>
      <c r="AH172" s="33" t="s">
        <v>77</v>
      </c>
      <c r="AI172" s="33" t="s">
        <v>77</v>
      </c>
      <c r="AJ172" s="33" t="s">
        <v>76</v>
      </c>
      <c r="AK172" s="33" t="s">
        <v>77</v>
      </c>
      <c r="AL172" s="33" t="s">
        <v>77</v>
      </c>
      <c r="AM172" s="30" t="s">
        <v>401</v>
      </c>
      <c r="AN172" s="33" t="s">
        <v>76</v>
      </c>
      <c r="AO172" s="30" t="s">
        <v>401</v>
      </c>
      <c r="AP172" s="33" t="s">
        <v>1785</v>
      </c>
      <c r="AQ172" s="30">
        <v>17783168168</v>
      </c>
    </row>
    <row r="173" s="3" customFormat="1" ht="275" customHeight="1" spans="1:43">
      <c r="A173" s="31">
        <f t="shared" si="11"/>
        <v>167</v>
      </c>
      <c r="B173" s="33" t="s">
        <v>1786</v>
      </c>
      <c r="C173" s="33" t="s">
        <v>56</v>
      </c>
      <c r="D173" s="33" t="s">
        <v>57</v>
      </c>
      <c r="E173" s="33" t="s">
        <v>199</v>
      </c>
      <c r="F173" s="33" t="s">
        <v>1787</v>
      </c>
      <c r="G173" s="33" t="s">
        <v>82</v>
      </c>
      <c r="H173" s="33" t="s">
        <v>1773</v>
      </c>
      <c r="I173" s="33" t="s">
        <v>1788</v>
      </c>
      <c r="J173" s="33" t="s">
        <v>1789</v>
      </c>
      <c r="K173" s="30" t="s">
        <v>1790</v>
      </c>
      <c r="L173" s="30" t="s">
        <v>1790</v>
      </c>
      <c r="M173" s="33" t="s">
        <v>1791</v>
      </c>
      <c r="N173" s="33" t="s">
        <v>205</v>
      </c>
      <c r="O173" s="33" t="s">
        <v>68</v>
      </c>
      <c r="P173" s="33" t="s">
        <v>1792</v>
      </c>
      <c r="Q173" s="33" t="s">
        <v>1793</v>
      </c>
      <c r="R173" s="33" t="s">
        <v>1794</v>
      </c>
      <c r="S173" s="33" t="s">
        <v>1795</v>
      </c>
      <c r="T173" s="33" t="s">
        <v>73</v>
      </c>
      <c r="U173" s="33" t="s">
        <v>1782</v>
      </c>
      <c r="V173" s="30" t="s">
        <v>75</v>
      </c>
      <c r="W173" s="33" t="s">
        <v>76</v>
      </c>
      <c r="X173" s="30">
        <v>2023.01</v>
      </c>
      <c r="Y173" s="30">
        <v>2023.12</v>
      </c>
      <c r="Z173" s="28">
        <f t="shared" ref="Z173:Z181" si="14">AA173+AB173+AC173+AD173</f>
        <v>100</v>
      </c>
      <c r="AA173" s="30">
        <v>100</v>
      </c>
      <c r="AB173" s="30"/>
      <c r="AC173" s="30"/>
      <c r="AD173" s="30"/>
      <c r="AE173" s="30">
        <v>300</v>
      </c>
      <c r="AF173" s="30">
        <v>150</v>
      </c>
      <c r="AG173" s="33" t="s">
        <v>77</v>
      </c>
      <c r="AH173" s="33" t="s">
        <v>77</v>
      </c>
      <c r="AI173" s="33" t="s">
        <v>77</v>
      </c>
      <c r="AJ173" s="33" t="s">
        <v>76</v>
      </c>
      <c r="AK173" s="33" t="s">
        <v>77</v>
      </c>
      <c r="AL173" s="33" t="s">
        <v>77</v>
      </c>
      <c r="AM173" s="30"/>
      <c r="AN173" s="33" t="s">
        <v>76</v>
      </c>
      <c r="AO173" s="33" t="s">
        <v>1796</v>
      </c>
      <c r="AP173" s="33" t="s">
        <v>1797</v>
      </c>
      <c r="AQ173" s="30">
        <v>18996552017</v>
      </c>
    </row>
    <row r="174" s="3" customFormat="1" ht="230" customHeight="1" spans="1:43">
      <c r="A174" s="31">
        <f t="shared" si="11"/>
        <v>168</v>
      </c>
      <c r="B174" s="33" t="s">
        <v>1798</v>
      </c>
      <c r="C174" s="33" t="s">
        <v>91</v>
      </c>
      <c r="D174" s="33" t="s">
        <v>122</v>
      </c>
      <c r="E174" s="33" t="s">
        <v>123</v>
      </c>
      <c r="F174" s="33" t="s">
        <v>1799</v>
      </c>
      <c r="G174" s="33" t="s">
        <v>82</v>
      </c>
      <c r="H174" s="33" t="s">
        <v>1800</v>
      </c>
      <c r="I174" s="33" t="s">
        <v>1801</v>
      </c>
      <c r="J174" s="33" t="s">
        <v>1802</v>
      </c>
      <c r="K174" s="33" t="s">
        <v>1803</v>
      </c>
      <c r="L174" s="33" t="s">
        <v>1803</v>
      </c>
      <c r="M174" s="33" t="s">
        <v>204</v>
      </c>
      <c r="N174" s="33" t="s">
        <v>205</v>
      </c>
      <c r="O174" s="33" t="s">
        <v>1624</v>
      </c>
      <c r="P174" s="33" t="s">
        <v>1804</v>
      </c>
      <c r="Q174" s="33" t="s">
        <v>1805</v>
      </c>
      <c r="R174" s="33" t="s">
        <v>1794</v>
      </c>
      <c r="S174" s="33" t="s">
        <v>399</v>
      </c>
      <c r="T174" s="33" t="s">
        <v>274</v>
      </c>
      <c r="U174" s="33" t="s">
        <v>1782</v>
      </c>
      <c r="V174" s="30" t="s">
        <v>75</v>
      </c>
      <c r="W174" s="33" t="s">
        <v>76</v>
      </c>
      <c r="X174" s="30">
        <v>2024.1</v>
      </c>
      <c r="Y174" s="30">
        <v>20424.12</v>
      </c>
      <c r="Z174" s="28">
        <f t="shared" si="14"/>
        <v>90</v>
      </c>
      <c r="AA174" s="30">
        <v>90</v>
      </c>
      <c r="AB174" s="30"/>
      <c r="AC174" s="30"/>
      <c r="AD174" s="30"/>
      <c r="AE174" s="30">
        <v>200</v>
      </c>
      <c r="AF174" s="30">
        <v>50</v>
      </c>
      <c r="AG174" s="33" t="s">
        <v>77</v>
      </c>
      <c r="AH174" s="33" t="s">
        <v>77</v>
      </c>
      <c r="AI174" s="33" t="s">
        <v>77</v>
      </c>
      <c r="AJ174" s="33" t="s">
        <v>76</v>
      </c>
      <c r="AK174" s="33" t="s">
        <v>77</v>
      </c>
      <c r="AL174" s="33" t="s">
        <v>77</v>
      </c>
      <c r="AM174" s="30"/>
      <c r="AN174" s="33" t="s">
        <v>77</v>
      </c>
      <c r="AO174" s="30"/>
      <c r="AP174" s="33" t="s">
        <v>1806</v>
      </c>
      <c r="AQ174" s="30">
        <v>18996616664</v>
      </c>
    </row>
    <row r="175" s="3" customFormat="1" ht="301" customHeight="1" spans="1:43">
      <c r="A175" s="31">
        <f t="shared" si="11"/>
        <v>169</v>
      </c>
      <c r="B175" s="33" t="s">
        <v>1807</v>
      </c>
      <c r="C175" s="33" t="s">
        <v>56</v>
      </c>
      <c r="D175" s="33" t="s">
        <v>57</v>
      </c>
      <c r="E175" s="33" t="s">
        <v>1808</v>
      </c>
      <c r="F175" s="30" t="s">
        <v>1809</v>
      </c>
      <c r="G175" s="33" t="s">
        <v>82</v>
      </c>
      <c r="H175" s="33" t="s">
        <v>1810</v>
      </c>
      <c r="I175" s="33" t="s">
        <v>1811</v>
      </c>
      <c r="J175" s="33" t="s">
        <v>1812</v>
      </c>
      <c r="K175" s="30" t="s">
        <v>1813</v>
      </c>
      <c r="L175" s="30" t="s">
        <v>1813</v>
      </c>
      <c r="M175" s="33" t="s">
        <v>1369</v>
      </c>
      <c r="N175" s="33" t="s">
        <v>67</v>
      </c>
      <c r="O175" s="33" t="s">
        <v>68</v>
      </c>
      <c r="P175" s="33" t="s">
        <v>1814</v>
      </c>
      <c r="Q175" s="33" t="s">
        <v>1815</v>
      </c>
      <c r="R175" s="33" t="s">
        <v>1794</v>
      </c>
      <c r="S175" s="33" t="s">
        <v>1816</v>
      </c>
      <c r="T175" s="33" t="s">
        <v>73</v>
      </c>
      <c r="U175" s="33" t="s">
        <v>1782</v>
      </c>
      <c r="V175" s="30" t="s">
        <v>75</v>
      </c>
      <c r="W175" s="33" t="s">
        <v>76</v>
      </c>
      <c r="X175" s="30">
        <v>2024.01</v>
      </c>
      <c r="Y175" s="30">
        <v>2024.12</v>
      </c>
      <c r="Z175" s="28">
        <f t="shared" si="14"/>
        <v>100</v>
      </c>
      <c r="AA175" s="30">
        <v>100</v>
      </c>
      <c r="AB175" s="30"/>
      <c r="AC175" s="30"/>
      <c r="AD175" s="30"/>
      <c r="AE175" s="30">
        <v>300</v>
      </c>
      <c r="AF175" s="30">
        <v>90</v>
      </c>
      <c r="AG175" s="33" t="s">
        <v>77</v>
      </c>
      <c r="AH175" s="33" t="s">
        <v>77</v>
      </c>
      <c r="AI175" s="33" t="s">
        <v>77</v>
      </c>
      <c r="AJ175" s="33" t="s">
        <v>76</v>
      </c>
      <c r="AK175" s="33" t="s">
        <v>76</v>
      </c>
      <c r="AL175" s="33" t="s">
        <v>77</v>
      </c>
      <c r="AM175" s="30"/>
      <c r="AN175" s="33" t="s">
        <v>77</v>
      </c>
      <c r="AO175" s="30"/>
      <c r="AP175" s="33" t="s">
        <v>1785</v>
      </c>
      <c r="AQ175" s="30">
        <v>17783168168</v>
      </c>
    </row>
    <row r="176" s="3" customFormat="1" ht="230" customHeight="1" spans="1:43">
      <c r="A176" s="31">
        <f t="shared" si="11"/>
        <v>170</v>
      </c>
      <c r="B176" s="33" t="s">
        <v>1817</v>
      </c>
      <c r="C176" s="33" t="s">
        <v>91</v>
      </c>
      <c r="D176" s="33" t="s">
        <v>92</v>
      </c>
      <c r="E176" s="33" t="s">
        <v>367</v>
      </c>
      <c r="F176" s="33" t="s">
        <v>1818</v>
      </c>
      <c r="G176" s="33" t="s">
        <v>82</v>
      </c>
      <c r="H176" s="33" t="s">
        <v>1819</v>
      </c>
      <c r="I176" s="33" t="s">
        <v>1820</v>
      </c>
      <c r="J176" s="33" t="s">
        <v>1821</v>
      </c>
      <c r="K176" s="33" t="s">
        <v>1822</v>
      </c>
      <c r="L176" s="33" t="s">
        <v>1822</v>
      </c>
      <c r="M176" s="33" t="s">
        <v>1297</v>
      </c>
      <c r="N176" s="33" t="s">
        <v>1823</v>
      </c>
      <c r="O176" s="33" t="s">
        <v>1824</v>
      </c>
      <c r="P176" s="33" t="s">
        <v>1825</v>
      </c>
      <c r="Q176" s="33" t="s">
        <v>1826</v>
      </c>
      <c r="R176" s="33" t="s">
        <v>1827</v>
      </c>
      <c r="S176" s="33" t="s">
        <v>1828</v>
      </c>
      <c r="T176" s="33" t="s">
        <v>376</v>
      </c>
      <c r="U176" s="33" t="s">
        <v>1782</v>
      </c>
      <c r="V176" s="30" t="s">
        <v>75</v>
      </c>
      <c r="W176" s="33" t="s">
        <v>76</v>
      </c>
      <c r="X176" s="30">
        <v>2024.01</v>
      </c>
      <c r="Y176" s="30">
        <v>2024.12</v>
      </c>
      <c r="Z176" s="28">
        <f t="shared" si="14"/>
        <v>90</v>
      </c>
      <c r="AA176" s="30">
        <v>90</v>
      </c>
      <c r="AB176" s="30"/>
      <c r="AC176" s="30"/>
      <c r="AD176" s="30"/>
      <c r="AE176" s="30">
        <v>500</v>
      </c>
      <c r="AF176" s="30">
        <v>300</v>
      </c>
      <c r="AG176" s="33" t="s">
        <v>77</v>
      </c>
      <c r="AH176" s="33" t="s">
        <v>77</v>
      </c>
      <c r="AI176" s="33" t="s">
        <v>77</v>
      </c>
      <c r="AJ176" s="33" t="s">
        <v>76</v>
      </c>
      <c r="AK176" s="33" t="s">
        <v>77</v>
      </c>
      <c r="AL176" s="33" t="s">
        <v>77</v>
      </c>
      <c r="AM176" s="30"/>
      <c r="AN176" s="33" t="s">
        <v>77</v>
      </c>
      <c r="AO176" s="30"/>
      <c r="AP176" s="33" t="s">
        <v>1806</v>
      </c>
      <c r="AQ176" s="30">
        <v>18996616664</v>
      </c>
    </row>
    <row r="177" s="3" customFormat="1" ht="230" customHeight="1" spans="1:43">
      <c r="A177" s="31">
        <f t="shared" si="11"/>
        <v>171</v>
      </c>
      <c r="B177" s="33" t="s">
        <v>1829</v>
      </c>
      <c r="C177" s="33" t="s">
        <v>56</v>
      </c>
      <c r="D177" s="33" t="s">
        <v>80</v>
      </c>
      <c r="E177" s="33" t="s">
        <v>80</v>
      </c>
      <c r="F177" s="33" t="s">
        <v>1830</v>
      </c>
      <c r="G177" s="33" t="s">
        <v>82</v>
      </c>
      <c r="H177" s="33" t="s">
        <v>1831</v>
      </c>
      <c r="I177" s="33" t="s">
        <v>1832</v>
      </c>
      <c r="J177" s="33" t="s">
        <v>1833</v>
      </c>
      <c r="K177" s="33" t="s">
        <v>1834</v>
      </c>
      <c r="L177" s="33" t="s">
        <v>1834</v>
      </c>
      <c r="M177" s="33" t="s">
        <v>66</v>
      </c>
      <c r="N177" s="33" t="s">
        <v>67</v>
      </c>
      <c r="O177" s="33" t="s">
        <v>68</v>
      </c>
      <c r="P177" s="33" t="s">
        <v>1835</v>
      </c>
      <c r="Q177" s="33" t="s">
        <v>1836</v>
      </c>
      <c r="R177" s="33" t="s">
        <v>1837</v>
      </c>
      <c r="S177" s="33" t="s">
        <v>1816</v>
      </c>
      <c r="T177" s="33" t="s">
        <v>73</v>
      </c>
      <c r="U177" s="33" t="s">
        <v>1782</v>
      </c>
      <c r="V177" s="30" t="s">
        <v>75</v>
      </c>
      <c r="W177" s="33" t="s">
        <v>76</v>
      </c>
      <c r="X177" s="30">
        <v>2024.01</v>
      </c>
      <c r="Y177" s="30">
        <v>2024.12</v>
      </c>
      <c r="Z177" s="28">
        <f t="shared" si="14"/>
        <v>380</v>
      </c>
      <c r="AA177" s="30">
        <v>380</v>
      </c>
      <c r="AB177" s="30"/>
      <c r="AC177" s="30"/>
      <c r="AD177" s="30"/>
      <c r="AE177" s="30">
        <v>500</v>
      </c>
      <c r="AF177" s="30">
        <v>120</v>
      </c>
      <c r="AG177" s="33" t="s">
        <v>77</v>
      </c>
      <c r="AH177" s="33" t="s">
        <v>77</v>
      </c>
      <c r="AI177" s="33" t="s">
        <v>77</v>
      </c>
      <c r="AJ177" s="33" t="s">
        <v>76</v>
      </c>
      <c r="AK177" s="33" t="s">
        <v>77</v>
      </c>
      <c r="AL177" s="33" t="s">
        <v>77</v>
      </c>
      <c r="AM177" s="30"/>
      <c r="AN177" s="33" t="s">
        <v>77</v>
      </c>
      <c r="AO177" s="30"/>
      <c r="AP177" s="33" t="s">
        <v>1785</v>
      </c>
      <c r="AQ177" s="30">
        <v>17783168168</v>
      </c>
    </row>
    <row r="178" s="3" customFormat="1" ht="305" customHeight="1" spans="1:43">
      <c r="A178" s="31">
        <f t="shared" si="11"/>
        <v>172</v>
      </c>
      <c r="B178" s="33" t="s">
        <v>1838</v>
      </c>
      <c r="C178" s="33" t="s">
        <v>56</v>
      </c>
      <c r="D178" s="33" t="s">
        <v>57</v>
      </c>
      <c r="E178" s="33" t="s">
        <v>212</v>
      </c>
      <c r="F178" s="33" t="s">
        <v>1839</v>
      </c>
      <c r="G178" s="33" t="s">
        <v>82</v>
      </c>
      <c r="H178" s="33" t="s">
        <v>1840</v>
      </c>
      <c r="I178" s="33" t="s">
        <v>1841</v>
      </c>
      <c r="J178" s="30" t="s">
        <v>1842</v>
      </c>
      <c r="K178" s="30" t="s">
        <v>1843</v>
      </c>
      <c r="L178" s="30" t="s">
        <v>1843</v>
      </c>
      <c r="M178" s="33" t="s">
        <v>66</v>
      </c>
      <c r="N178" s="33" t="s">
        <v>67</v>
      </c>
      <c r="O178" s="33" t="s">
        <v>68</v>
      </c>
      <c r="P178" s="33" t="s">
        <v>1844</v>
      </c>
      <c r="Q178" s="33" t="s">
        <v>1845</v>
      </c>
      <c r="R178" s="33" t="s">
        <v>1837</v>
      </c>
      <c r="S178" s="33" t="s">
        <v>1816</v>
      </c>
      <c r="T178" s="33" t="s">
        <v>73</v>
      </c>
      <c r="U178" s="33" t="s">
        <v>1782</v>
      </c>
      <c r="V178" s="30" t="s">
        <v>75</v>
      </c>
      <c r="W178" s="33" t="s">
        <v>76</v>
      </c>
      <c r="X178" s="30">
        <v>2024.01</v>
      </c>
      <c r="Y178" s="30">
        <v>2024.12</v>
      </c>
      <c r="Z178" s="28">
        <f t="shared" si="14"/>
        <v>350</v>
      </c>
      <c r="AA178" s="30">
        <v>350</v>
      </c>
      <c r="AB178" s="30"/>
      <c r="AC178" s="30"/>
      <c r="AD178" s="30"/>
      <c r="AE178" s="30">
        <v>300</v>
      </c>
      <c r="AF178" s="30">
        <v>100</v>
      </c>
      <c r="AG178" s="33" t="s">
        <v>77</v>
      </c>
      <c r="AH178" s="33" t="s">
        <v>77</v>
      </c>
      <c r="AI178" s="33" t="s">
        <v>77</v>
      </c>
      <c r="AJ178" s="33" t="s">
        <v>76</v>
      </c>
      <c r="AK178" s="33" t="s">
        <v>77</v>
      </c>
      <c r="AL178" s="33" t="s">
        <v>77</v>
      </c>
      <c r="AM178" s="30"/>
      <c r="AN178" s="33" t="s">
        <v>77</v>
      </c>
      <c r="AO178" s="30"/>
      <c r="AP178" s="33" t="s">
        <v>1806</v>
      </c>
      <c r="AQ178" s="30">
        <v>18996616664</v>
      </c>
    </row>
    <row r="179" s="3" customFormat="1" ht="230" customHeight="1" spans="1:43">
      <c r="A179" s="31">
        <f t="shared" si="11"/>
        <v>173</v>
      </c>
      <c r="B179" s="33" t="s">
        <v>1846</v>
      </c>
      <c r="C179" s="33" t="s">
        <v>105</v>
      </c>
      <c r="D179" s="33" t="s">
        <v>106</v>
      </c>
      <c r="E179" s="33" t="s">
        <v>107</v>
      </c>
      <c r="F179" s="33" t="s">
        <v>1847</v>
      </c>
      <c r="G179" s="33" t="s">
        <v>82</v>
      </c>
      <c r="H179" s="33" t="s">
        <v>1848</v>
      </c>
      <c r="I179" s="33" t="s">
        <v>1849</v>
      </c>
      <c r="J179" s="33" t="s">
        <v>1850</v>
      </c>
      <c r="K179" s="33" t="s">
        <v>1847</v>
      </c>
      <c r="L179" s="33" t="s">
        <v>1851</v>
      </c>
      <c r="M179" s="33" t="s">
        <v>1852</v>
      </c>
      <c r="N179" s="33" t="s">
        <v>67</v>
      </c>
      <c r="O179" s="33" t="s">
        <v>1853</v>
      </c>
      <c r="P179" s="33" t="s">
        <v>1854</v>
      </c>
      <c r="Q179" s="30" t="s">
        <v>1855</v>
      </c>
      <c r="R179" s="33" t="s">
        <v>1856</v>
      </c>
      <c r="S179" s="33" t="s">
        <v>1816</v>
      </c>
      <c r="T179" s="33" t="s">
        <v>120</v>
      </c>
      <c r="U179" s="33" t="s">
        <v>1782</v>
      </c>
      <c r="V179" s="30" t="s">
        <v>75</v>
      </c>
      <c r="W179" s="33" t="s">
        <v>76</v>
      </c>
      <c r="X179" s="30">
        <v>2024.1</v>
      </c>
      <c r="Y179" s="30">
        <v>2024.12</v>
      </c>
      <c r="Z179" s="28">
        <f t="shared" si="14"/>
        <v>16</v>
      </c>
      <c r="AA179" s="30">
        <v>16</v>
      </c>
      <c r="AB179" s="30"/>
      <c r="AC179" s="30"/>
      <c r="AD179" s="30"/>
      <c r="AE179" s="30">
        <v>200</v>
      </c>
      <c r="AF179" s="30">
        <v>70</v>
      </c>
      <c r="AG179" s="33" t="s">
        <v>77</v>
      </c>
      <c r="AH179" s="33" t="s">
        <v>77</v>
      </c>
      <c r="AI179" s="33" t="s">
        <v>77</v>
      </c>
      <c r="AJ179" s="33" t="s">
        <v>76</v>
      </c>
      <c r="AK179" s="33" t="s">
        <v>77</v>
      </c>
      <c r="AL179" s="33" t="s">
        <v>77</v>
      </c>
      <c r="AM179" s="30"/>
      <c r="AN179" s="33" t="s">
        <v>77</v>
      </c>
      <c r="AO179" s="30"/>
      <c r="AP179" s="33" t="s">
        <v>1857</v>
      </c>
      <c r="AQ179" s="30">
        <v>17783168816</v>
      </c>
    </row>
    <row r="180" s="3" customFormat="1" ht="230" customHeight="1" spans="1:43">
      <c r="A180" s="31">
        <f t="shared" si="11"/>
        <v>174</v>
      </c>
      <c r="B180" s="33" t="s">
        <v>1858</v>
      </c>
      <c r="C180" s="33" t="s">
        <v>56</v>
      </c>
      <c r="D180" s="33" t="s">
        <v>57</v>
      </c>
      <c r="E180" s="33" t="s">
        <v>199</v>
      </c>
      <c r="F180" s="33" t="s">
        <v>1859</v>
      </c>
      <c r="G180" s="33" t="s">
        <v>82</v>
      </c>
      <c r="H180" s="33" t="s">
        <v>1860</v>
      </c>
      <c r="I180" s="33" t="s">
        <v>1861</v>
      </c>
      <c r="J180" s="33" t="s">
        <v>1862</v>
      </c>
      <c r="K180" s="33" t="s">
        <v>1863</v>
      </c>
      <c r="L180" s="33" t="s">
        <v>1863</v>
      </c>
      <c r="M180" s="33" t="s">
        <v>66</v>
      </c>
      <c r="N180" s="33" t="s">
        <v>67</v>
      </c>
      <c r="O180" s="33" t="s">
        <v>68</v>
      </c>
      <c r="P180" s="33" t="s">
        <v>1864</v>
      </c>
      <c r="Q180" s="33" t="s">
        <v>1865</v>
      </c>
      <c r="R180" s="33" t="s">
        <v>1837</v>
      </c>
      <c r="S180" s="33" t="s">
        <v>1816</v>
      </c>
      <c r="T180" s="33" t="s">
        <v>73</v>
      </c>
      <c r="U180" s="33" t="s">
        <v>1782</v>
      </c>
      <c r="V180" s="30" t="s">
        <v>75</v>
      </c>
      <c r="W180" s="33" t="s">
        <v>76</v>
      </c>
      <c r="X180" s="30">
        <v>2024.01</v>
      </c>
      <c r="Y180" s="30">
        <v>2024.12</v>
      </c>
      <c r="Z180" s="28">
        <f t="shared" si="14"/>
        <v>100</v>
      </c>
      <c r="AA180" s="30">
        <v>100</v>
      </c>
      <c r="AB180" s="30"/>
      <c r="AC180" s="30"/>
      <c r="AD180" s="30"/>
      <c r="AE180" s="30">
        <v>500</v>
      </c>
      <c r="AF180" s="30">
        <v>120</v>
      </c>
      <c r="AG180" s="33" t="s">
        <v>77</v>
      </c>
      <c r="AH180" s="33" t="s">
        <v>77</v>
      </c>
      <c r="AI180" s="33" t="s">
        <v>77</v>
      </c>
      <c r="AJ180" s="33" t="s">
        <v>76</v>
      </c>
      <c r="AK180" s="33" t="s">
        <v>77</v>
      </c>
      <c r="AL180" s="33" t="s">
        <v>77</v>
      </c>
      <c r="AM180" s="30"/>
      <c r="AN180" s="33" t="s">
        <v>77</v>
      </c>
      <c r="AO180" s="30"/>
      <c r="AP180" s="33" t="s">
        <v>1866</v>
      </c>
      <c r="AQ180" s="30">
        <v>17784209563</v>
      </c>
    </row>
    <row r="181" s="3" customFormat="1" ht="230" customHeight="1" spans="1:43">
      <c r="A181" s="31">
        <f t="shared" si="11"/>
        <v>175</v>
      </c>
      <c r="B181" s="33" t="s">
        <v>1867</v>
      </c>
      <c r="C181" s="33" t="s">
        <v>56</v>
      </c>
      <c r="D181" s="33" t="s">
        <v>57</v>
      </c>
      <c r="E181" s="33" t="s">
        <v>199</v>
      </c>
      <c r="F181" s="33" t="s">
        <v>1868</v>
      </c>
      <c r="G181" s="33" t="s">
        <v>82</v>
      </c>
      <c r="H181" s="33" t="s">
        <v>1840</v>
      </c>
      <c r="I181" s="33" t="s">
        <v>1869</v>
      </c>
      <c r="J181" s="33" t="s">
        <v>1870</v>
      </c>
      <c r="K181" s="33" t="s">
        <v>1871</v>
      </c>
      <c r="L181" s="33" t="s">
        <v>1872</v>
      </c>
      <c r="M181" s="33" t="s">
        <v>1369</v>
      </c>
      <c r="N181" s="33" t="s">
        <v>67</v>
      </c>
      <c r="O181" s="33" t="s">
        <v>68</v>
      </c>
      <c r="P181" s="33" t="s">
        <v>1873</v>
      </c>
      <c r="Q181" s="33" t="s">
        <v>1874</v>
      </c>
      <c r="R181" s="33" t="s">
        <v>1837</v>
      </c>
      <c r="S181" s="33" t="s">
        <v>1816</v>
      </c>
      <c r="T181" s="33" t="s">
        <v>73</v>
      </c>
      <c r="U181" s="33" t="s">
        <v>1782</v>
      </c>
      <c r="V181" s="30" t="s">
        <v>75</v>
      </c>
      <c r="W181" s="33" t="s">
        <v>76</v>
      </c>
      <c r="X181" s="30">
        <v>2024.01</v>
      </c>
      <c r="Y181" s="30">
        <v>2024.12</v>
      </c>
      <c r="Z181" s="28">
        <f t="shared" si="14"/>
        <v>250</v>
      </c>
      <c r="AA181" s="30">
        <v>250</v>
      </c>
      <c r="AB181" s="30"/>
      <c r="AC181" s="30"/>
      <c r="AD181" s="30"/>
      <c r="AE181" s="30" t="s">
        <v>1875</v>
      </c>
      <c r="AF181" s="30" t="s">
        <v>613</v>
      </c>
      <c r="AG181" s="33" t="s">
        <v>77</v>
      </c>
      <c r="AH181" s="33" t="s">
        <v>77</v>
      </c>
      <c r="AI181" s="33" t="s">
        <v>77</v>
      </c>
      <c r="AJ181" s="33" t="s">
        <v>76</v>
      </c>
      <c r="AK181" s="33" t="s">
        <v>77</v>
      </c>
      <c r="AL181" s="33" t="s">
        <v>77</v>
      </c>
      <c r="AM181" s="33" t="s">
        <v>77</v>
      </c>
      <c r="AN181" s="33" t="s">
        <v>77</v>
      </c>
      <c r="AO181" s="33" t="s">
        <v>77</v>
      </c>
      <c r="AP181" s="33" t="s">
        <v>1785</v>
      </c>
      <c r="AQ181" s="30">
        <v>17783168168</v>
      </c>
    </row>
    <row r="182" s="3" customFormat="1" ht="230" customHeight="1" spans="1:43">
      <c r="A182" s="31">
        <f t="shared" si="11"/>
        <v>176</v>
      </c>
      <c r="B182" s="33" t="s">
        <v>1876</v>
      </c>
      <c r="C182" s="33" t="s">
        <v>56</v>
      </c>
      <c r="D182" s="33" t="s">
        <v>717</v>
      </c>
      <c r="E182" s="33" t="s">
        <v>1877</v>
      </c>
      <c r="F182" s="33" t="s">
        <v>1878</v>
      </c>
      <c r="G182" s="33" t="s">
        <v>82</v>
      </c>
      <c r="H182" s="33" t="s">
        <v>1879</v>
      </c>
      <c r="I182" s="33" t="s">
        <v>1880</v>
      </c>
      <c r="J182" s="33" t="s">
        <v>1881</v>
      </c>
      <c r="K182" s="33" t="s">
        <v>1882</v>
      </c>
      <c r="L182" s="33" t="s">
        <v>1883</v>
      </c>
      <c r="M182" s="33" t="s">
        <v>66</v>
      </c>
      <c r="N182" s="33" t="s">
        <v>67</v>
      </c>
      <c r="O182" s="33" t="s">
        <v>68</v>
      </c>
      <c r="P182" s="33" t="s">
        <v>1884</v>
      </c>
      <c r="Q182" s="33" t="s">
        <v>1885</v>
      </c>
      <c r="R182" s="33" t="s">
        <v>1699</v>
      </c>
      <c r="S182" s="33" t="s">
        <v>318</v>
      </c>
      <c r="T182" s="33" t="s">
        <v>522</v>
      </c>
      <c r="U182" s="33" t="s">
        <v>1782</v>
      </c>
      <c r="V182" s="30" t="s">
        <v>75</v>
      </c>
      <c r="W182" s="33" t="s">
        <v>76</v>
      </c>
      <c r="X182" s="30">
        <v>2024.01</v>
      </c>
      <c r="Y182" s="30">
        <v>2024.12</v>
      </c>
      <c r="Z182" s="28">
        <v>30</v>
      </c>
      <c r="AA182" s="30">
        <v>30</v>
      </c>
      <c r="AB182" s="30">
        <v>0</v>
      </c>
      <c r="AC182" s="30">
        <v>0</v>
      </c>
      <c r="AD182" s="30">
        <v>0</v>
      </c>
      <c r="AE182" s="30">
        <v>425</v>
      </c>
      <c r="AF182" s="30">
        <v>64</v>
      </c>
      <c r="AG182" s="33" t="s">
        <v>76</v>
      </c>
      <c r="AH182" s="33" t="s">
        <v>77</v>
      </c>
      <c r="AI182" s="33" t="s">
        <v>77</v>
      </c>
      <c r="AJ182" s="33" t="s">
        <v>76</v>
      </c>
      <c r="AK182" s="33" t="s">
        <v>76</v>
      </c>
      <c r="AL182" s="33" t="s">
        <v>77</v>
      </c>
      <c r="AM182" s="30"/>
      <c r="AN182" s="33" t="s">
        <v>77</v>
      </c>
      <c r="AO182" s="30"/>
      <c r="AP182" s="33" t="s">
        <v>1785</v>
      </c>
      <c r="AQ182" s="30" t="s">
        <v>1886</v>
      </c>
    </row>
    <row r="183" s="3" customFormat="1" ht="230" customHeight="1" spans="1:43">
      <c r="A183" s="31">
        <f t="shared" si="11"/>
        <v>177</v>
      </c>
      <c r="B183" s="33" t="s">
        <v>1887</v>
      </c>
      <c r="C183" s="33" t="s">
        <v>56</v>
      </c>
      <c r="D183" s="33" t="s">
        <v>57</v>
      </c>
      <c r="E183" s="33" t="s">
        <v>1443</v>
      </c>
      <c r="F183" s="33" t="s">
        <v>1888</v>
      </c>
      <c r="G183" s="33" t="s">
        <v>463</v>
      </c>
      <c r="H183" s="33" t="s">
        <v>1889</v>
      </c>
      <c r="I183" s="33" t="s">
        <v>1890</v>
      </c>
      <c r="J183" s="33" t="s">
        <v>1891</v>
      </c>
      <c r="K183" s="33" t="s">
        <v>1892</v>
      </c>
      <c r="L183" s="33" t="s">
        <v>1892</v>
      </c>
      <c r="M183" s="33" t="s">
        <v>66</v>
      </c>
      <c r="N183" s="33" t="s">
        <v>67</v>
      </c>
      <c r="O183" s="33" t="s">
        <v>68</v>
      </c>
      <c r="P183" s="33" t="s">
        <v>1893</v>
      </c>
      <c r="Q183" s="33" t="s">
        <v>1894</v>
      </c>
      <c r="R183" s="33" t="s">
        <v>375</v>
      </c>
      <c r="S183" s="33" t="s">
        <v>318</v>
      </c>
      <c r="T183" s="33" t="s">
        <v>522</v>
      </c>
      <c r="U183" s="33" t="s">
        <v>1782</v>
      </c>
      <c r="V183" s="30" t="s">
        <v>75</v>
      </c>
      <c r="W183" s="33" t="s">
        <v>76</v>
      </c>
      <c r="X183" s="30">
        <v>2024.01</v>
      </c>
      <c r="Y183" s="30">
        <v>2024.12</v>
      </c>
      <c r="Z183" s="28">
        <f>AA183+AB183+AC183+AD183</f>
        <v>50</v>
      </c>
      <c r="AA183" s="30">
        <v>50</v>
      </c>
      <c r="AB183" s="30"/>
      <c r="AC183" s="30"/>
      <c r="AD183" s="30"/>
      <c r="AE183" s="30">
        <v>400</v>
      </c>
      <c r="AF183" s="30">
        <v>60</v>
      </c>
      <c r="AG183" s="33" t="s">
        <v>76</v>
      </c>
      <c r="AH183" s="33" t="s">
        <v>77</v>
      </c>
      <c r="AI183" s="33" t="s">
        <v>77</v>
      </c>
      <c r="AJ183" s="33" t="s">
        <v>76</v>
      </c>
      <c r="AK183" s="33" t="s">
        <v>76</v>
      </c>
      <c r="AL183" s="33" t="s">
        <v>77</v>
      </c>
      <c r="AM183" s="30"/>
      <c r="AN183" s="33" t="s">
        <v>77</v>
      </c>
      <c r="AO183" s="30"/>
      <c r="AP183" s="33" t="s">
        <v>1797</v>
      </c>
      <c r="AQ183" s="30">
        <v>18996552017</v>
      </c>
    </row>
    <row r="184" s="3" customFormat="1" ht="230" customHeight="1" spans="1:43">
      <c r="A184" s="31">
        <f t="shared" si="11"/>
        <v>178</v>
      </c>
      <c r="B184" s="33" t="s">
        <v>1895</v>
      </c>
      <c r="C184" s="33" t="s">
        <v>56</v>
      </c>
      <c r="D184" s="33" t="s">
        <v>57</v>
      </c>
      <c r="E184" s="33" t="s">
        <v>212</v>
      </c>
      <c r="F184" s="33" t="s">
        <v>1896</v>
      </c>
      <c r="G184" s="33" t="s">
        <v>463</v>
      </c>
      <c r="H184" s="33" t="s">
        <v>1897</v>
      </c>
      <c r="I184" s="33" t="s">
        <v>1898</v>
      </c>
      <c r="J184" s="53" t="s">
        <v>1899</v>
      </c>
      <c r="K184" s="33" t="s">
        <v>1900</v>
      </c>
      <c r="L184" s="33" t="s">
        <v>1901</v>
      </c>
      <c r="M184" s="33" t="s">
        <v>1297</v>
      </c>
      <c r="N184" s="33" t="s">
        <v>67</v>
      </c>
      <c r="O184" s="33" t="s">
        <v>220</v>
      </c>
      <c r="P184" s="33" t="s">
        <v>1902</v>
      </c>
      <c r="Q184" s="33" t="s">
        <v>1903</v>
      </c>
      <c r="R184" s="33" t="s">
        <v>1904</v>
      </c>
      <c r="S184" s="33" t="s">
        <v>1905</v>
      </c>
      <c r="T184" s="33" t="s">
        <v>1906</v>
      </c>
      <c r="U184" s="33" t="s">
        <v>1907</v>
      </c>
      <c r="V184" s="30">
        <v>2024</v>
      </c>
      <c r="W184" s="33" t="s">
        <v>76</v>
      </c>
      <c r="X184" s="30">
        <v>2024.1</v>
      </c>
      <c r="Y184" s="30">
        <v>2024.12</v>
      </c>
      <c r="Z184" s="28">
        <v>200</v>
      </c>
      <c r="AA184" s="30">
        <v>200</v>
      </c>
      <c r="AB184" s="30"/>
      <c r="AC184" s="30"/>
      <c r="AD184" s="30"/>
      <c r="AE184" s="33" t="s">
        <v>1908</v>
      </c>
      <c r="AF184" s="33" t="s">
        <v>1909</v>
      </c>
      <c r="AG184" s="33" t="s">
        <v>77</v>
      </c>
      <c r="AH184" s="33" t="s">
        <v>77</v>
      </c>
      <c r="AI184" s="33" t="s">
        <v>77</v>
      </c>
      <c r="AJ184" s="33" t="s">
        <v>76</v>
      </c>
      <c r="AK184" s="33" t="s">
        <v>76</v>
      </c>
      <c r="AL184" s="33" t="s">
        <v>77</v>
      </c>
      <c r="AM184" s="30"/>
      <c r="AN184" s="33" t="s">
        <v>77</v>
      </c>
      <c r="AO184" s="30"/>
      <c r="AP184" s="33" t="s">
        <v>1910</v>
      </c>
      <c r="AQ184" s="30" t="s">
        <v>1911</v>
      </c>
    </row>
    <row r="185" s="3" customFormat="1" ht="230" customHeight="1" spans="1:43">
      <c r="A185" s="31">
        <f t="shared" si="11"/>
        <v>179</v>
      </c>
      <c r="B185" s="33" t="s">
        <v>1912</v>
      </c>
      <c r="C185" s="33" t="s">
        <v>56</v>
      </c>
      <c r="D185" s="33" t="s">
        <v>717</v>
      </c>
      <c r="E185" s="30" t="s">
        <v>1913</v>
      </c>
      <c r="F185" s="33" t="s">
        <v>1914</v>
      </c>
      <c r="G185" s="33" t="s">
        <v>463</v>
      </c>
      <c r="H185" s="33" t="s">
        <v>1915</v>
      </c>
      <c r="I185" s="33" t="s">
        <v>1916</v>
      </c>
      <c r="J185" s="53" t="s">
        <v>1917</v>
      </c>
      <c r="K185" s="33" t="s">
        <v>1914</v>
      </c>
      <c r="L185" s="33" t="s">
        <v>1918</v>
      </c>
      <c r="M185" s="33" t="s">
        <v>286</v>
      </c>
      <c r="N185" s="33" t="s">
        <v>67</v>
      </c>
      <c r="O185" s="30" t="s">
        <v>1919</v>
      </c>
      <c r="P185" s="33" t="s">
        <v>1920</v>
      </c>
      <c r="Q185" s="33" t="s">
        <v>1921</v>
      </c>
      <c r="R185" s="33" t="s">
        <v>1922</v>
      </c>
      <c r="S185" s="33" t="s">
        <v>318</v>
      </c>
      <c r="T185" s="33" t="s">
        <v>1906</v>
      </c>
      <c r="U185" s="33" t="s">
        <v>1907</v>
      </c>
      <c r="V185" s="30">
        <v>2024</v>
      </c>
      <c r="W185" s="33" t="s">
        <v>76</v>
      </c>
      <c r="X185" s="30">
        <v>2024</v>
      </c>
      <c r="Y185" s="30">
        <v>2024.12</v>
      </c>
      <c r="Z185" s="28">
        <v>200</v>
      </c>
      <c r="AA185" s="30">
        <v>200</v>
      </c>
      <c r="AB185" s="30"/>
      <c r="AC185" s="30"/>
      <c r="AD185" s="30"/>
      <c r="AE185" s="33" t="s">
        <v>1923</v>
      </c>
      <c r="AF185" s="33" t="s">
        <v>1909</v>
      </c>
      <c r="AG185" s="33" t="s">
        <v>77</v>
      </c>
      <c r="AH185" s="33" t="s">
        <v>77</v>
      </c>
      <c r="AI185" s="33" t="s">
        <v>77</v>
      </c>
      <c r="AJ185" s="33" t="s">
        <v>76</v>
      </c>
      <c r="AK185" s="33" t="s">
        <v>76</v>
      </c>
      <c r="AL185" s="33" t="s">
        <v>77</v>
      </c>
      <c r="AM185" s="30"/>
      <c r="AN185" s="33" t="s">
        <v>77</v>
      </c>
      <c r="AO185" s="30"/>
      <c r="AP185" s="33" t="s">
        <v>1910</v>
      </c>
      <c r="AQ185" s="30" t="s">
        <v>1911</v>
      </c>
    </row>
    <row r="186" s="4" customFormat="1" ht="230" customHeight="1" spans="1:43">
      <c r="A186" s="31">
        <f t="shared" si="11"/>
        <v>180</v>
      </c>
      <c r="B186" s="33" t="s">
        <v>1924</v>
      </c>
      <c r="C186" s="33" t="s">
        <v>91</v>
      </c>
      <c r="D186" s="33" t="s">
        <v>122</v>
      </c>
      <c r="E186" s="33" t="s">
        <v>122</v>
      </c>
      <c r="F186" s="33" t="s">
        <v>1925</v>
      </c>
      <c r="G186" s="33" t="s">
        <v>463</v>
      </c>
      <c r="H186" s="33" t="s">
        <v>1926</v>
      </c>
      <c r="I186" s="33" t="s">
        <v>1927</v>
      </c>
      <c r="J186" s="53" t="s">
        <v>1928</v>
      </c>
      <c r="K186" s="33" t="s">
        <v>1929</v>
      </c>
      <c r="L186" s="33" t="s">
        <v>1930</v>
      </c>
      <c r="M186" s="33" t="s">
        <v>1297</v>
      </c>
      <c r="N186" s="33" t="s">
        <v>67</v>
      </c>
      <c r="O186" s="33" t="s">
        <v>232</v>
      </c>
      <c r="P186" s="33" t="s">
        <v>1931</v>
      </c>
      <c r="Q186" s="33" t="s">
        <v>1932</v>
      </c>
      <c r="R186" s="33" t="s">
        <v>1922</v>
      </c>
      <c r="S186" s="33" t="s">
        <v>954</v>
      </c>
      <c r="T186" s="33" t="s">
        <v>1933</v>
      </c>
      <c r="U186" s="33" t="s">
        <v>1907</v>
      </c>
      <c r="V186" s="30">
        <v>2024</v>
      </c>
      <c r="W186" s="33" t="s">
        <v>76</v>
      </c>
      <c r="X186" s="30">
        <v>2024.1</v>
      </c>
      <c r="Y186" s="30">
        <v>2024.12</v>
      </c>
      <c r="Z186" s="28">
        <v>100</v>
      </c>
      <c r="AA186" s="30">
        <v>100</v>
      </c>
      <c r="AB186" s="30"/>
      <c r="AC186" s="30"/>
      <c r="AD186" s="30"/>
      <c r="AE186" s="33" t="s">
        <v>1923</v>
      </c>
      <c r="AF186" s="33" t="s">
        <v>1934</v>
      </c>
      <c r="AG186" s="33" t="s">
        <v>77</v>
      </c>
      <c r="AH186" s="33" t="s">
        <v>77</v>
      </c>
      <c r="AI186" s="33" t="s">
        <v>77</v>
      </c>
      <c r="AJ186" s="33" t="s">
        <v>76</v>
      </c>
      <c r="AK186" s="33" t="s">
        <v>76</v>
      </c>
      <c r="AL186" s="33" t="s">
        <v>77</v>
      </c>
      <c r="AM186" s="30"/>
      <c r="AN186" s="33" t="s">
        <v>77</v>
      </c>
      <c r="AO186" s="30"/>
      <c r="AP186" s="33" t="s">
        <v>1910</v>
      </c>
      <c r="AQ186" s="30" t="s">
        <v>1911</v>
      </c>
    </row>
    <row r="187" s="3" customFormat="1" ht="230" customHeight="1" spans="1:43">
      <c r="A187" s="31">
        <f t="shared" si="11"/>
        <v>181</v>
      </c>
      <c r="B187" s="33" t="s">
        <v>1935</v>
      </c>
      <c r="C187" s="30" t="s">
        <v>1936</v>
      </c>
      <c r="D187" s="33" t="s">
        <v>1937</v>
      </c>
      <c r="E187" s="30" t="s">
        <v>1938</v>
      </c>
      <c r="F187" s="33" t="s">
        <v>1939</v>
      </c>
      <c r="G187" s="33" t="s">
        <v>463</v>
      </c>
      <c r="H187" s="33" t="s">
        <v>1926</v>
      </c>
      <c r="I187" s="33" t="s">
        <v>1940</v>
      </c>
      <c r="J187" s="33" t="s">
        <v>1941</v>
      </c>
      <c r="K187" s="33" t="s">
        <v>1942</v>
      </c>
      <c r="L187" s="33" t="s">
        <v>1943</v>
      </c>
      <c r="M187" s="33" t="s">
        <v>66</v>
      </c>
      <c r="N187" s="33" t="s">
        <v>67</v>
      </c>
      <c r="O187" s="30" t="s">
        <v>1944</v>
      </c>
      <c r="P187" s="33" t="s">
        <v>1945</v>
      </c>
      <c r="Q187" s="33" t="s">
        <v>1946</v>
      </c>
      <c r="R187" s="33" t="s">
        <v>1922</v>
      </c>
      <c r="S187" s="33" t="s">
        <v>318</v>
      </c>
      <c r="T187" s="33" t="s">
        <v>1947</v>
      </c>
      <c r="U187" s="33" t="s">
        <v>1907</v>
      </c>
      <c r="V187" s="30">
        <v>2024</v>
      </c>
      <c r="W187" s="33" t="s">
        <v>76</v>
      </c>
      <c r="X187" s="30">
        <v>2024.1</v>
      </c>
      <c r="Y187" s="30">
        <v>2024.12</v>
      </c>
      <c r="Z187" s="28">
        <v>80</v>
      </c>
      <c r="AA187" s="30">
        <v>80</v>
      </c>
      <c r="AB187" s="30"/>
      <c r="AC187" s="30"/>
      <c r="AD187" s="30"/>
      <c r="AE187" s="33" t="s">
        <v>1948</v>
      </c>
      <c r="AF187" s="33" t="s">
        <v>1949</v>
      </c>
      <c r="AG187" s="33" t="s">
        <v>77</v>
      </c>
      <c r="AH187" s="33" t="s">
        <v>77</v>
      </c>
      <c r="AI187" s="33" t="s">
        <v>77</v>
      </c>
      <c r="AJ187" s="33" t="s">
        <v>76</v>
      </c>
      <c r="AK187" s="33" t="s">
        <v>77</v>
      </c>
      <c r="AL187" s="33" t="s">
        <v>77</v>
      </c>
      <c r="AM187" s="30"/>
      <c r="AN187" s="33" t="s">
        <v>77</v>
      </c>
      <c r="AO187" s="33" t="s">
        <v>77</v>
      </c>
      <c r="AP187" s="33" t="s">
        <v>1910</v>
      </c>
      <c r="AQ187" s="30" t="s">
        <v>1911</v>
      </c>
    </row>
    <row r="188" s="4" customFormat="1" ht="230" customHeight="1" spans="1:43">
      <c r="A188" s="31">
        <f t="shared" si="11"/>
        <v>182</v>
      </c>
      <c r="B188" s="33" t="s">
        <v>1950</v>
      </c>
      <c r="C188" s="33" t="s">
        <v>56</v>
      </c>
      <c r="D188" s="33" t="s">
        <v>57</v>
      </c>
      <c r="E188" s="33" t="s">
        <v>58</v>
      </c>
      <c r="F188" s="33" t="s">
        <v>1951</v>
      </c>
      <c r="G188" s="33" t="s">
        <v>82</v>
      </c>
      <c r="H188" s="33" t="s">
        <v>1952</v>
      </c>
      <c r="I188" s="33" t="s">
        <v>1953</v>
      </c>
      <c r="J188" s="53" t="s">
        <v>1954</v>
      </c>
      <c r="K188" s="33" t="s">
        <v>1955</v>
      </c>
      <c r="L188" s="33" t="s">
        <v>1956</v>
      </c>
      <c r="M188" s="33" t="s">
        <v>66</v>
      </c>
      <c r="N188" s="33" t="s">
        <v>67</v>
      </c>
      <c r="O188" s="30" t="s">
        <v>1957</v>
      </c>
      <c r="P188" s="33" t="s">
        <v>1958</v>
      </c>
      <c r="Q188" s="33" t="s">
        <v>1959</v>
      </c>
      <c r="R188" s="33" t="s">
        <v>1856</v>
      </c>
      <c r="S188" s="33" t="s">
        <v>318</v>
      </c>
      <c r="T188" s="33" t="s">
        <v>1906</v>
      </c>
      <c r="U188" s="33" t="s">
        <v>1907</v>
      </c>
      <c r="V188" s="30">
        <v>2024</v>
      </c>
      <c r="W188" s="33" t="s">
        <v>76</v>
      </c>
      <c r="X188" s="30">
        <v>2024.1</v>
      </c>
      <c r="Y188" s="30">
        <v>2024.12</v>
      </c>
      <c r="Z188" s="28">
        <v>35</v>
      </c>
      <c r="AA188" s="30">
        <v>35</v>
      </c>
      <c r="AB188" s="30"/>
      <c r="AC188" s="30"/>
      <c r="AD188" s="30"/>
      <c r="AE188" s="33" t="s">
        <v>1960</v>
      </c>
      <c r="AF188" s="33" t="s">
        <v>1961</v>
      </c>
      <c r="AG188" s="33" t="s">
        <v>77</v>
      </c>
      <c r="AH188" s="33" t="s">
        <v>77</v>
      </c>
      <c r="AI188" s="33" t="s">
        <v>77</v>
      </c>
      <c r="AJ188" s="33" t="s">
        <v>76</v>
      </c>
      <c r="AK188" s="33" t="s">
        <v>77</v>
      </c>
      <c r="AL188" s="33" t="s">
        <v>77</v>
      </c>
      <c r="AM188" s="30"/>
      <c r="AN188" s="33" t="s">
        <v>77</v>
      </c>
      <c r="AO188" s="33" t="s">
        <v>77</v>
      </c>
      <c r="AP188" s="33" t="s">
        <v>1910</v>
      </c>
      <c r="AQ188" s="30" t="s">
        <v>1911</v>
      </c>
    </row>
    <row r="189" s="3" customFormat="1" ht="230" customHeight="1" spans="1:43">
      <c r="A189" s="31">
        <f t="shared" si="11"/>
        <v>183</v>
      </c>
      <c r="B189" s="33" t="s">
        <v>1962</v>
      </c>
      <c r="C189" s="33" t="s">
        <v>56</v>
      </c>
      <c r="D189" s="33" t="s">
        <v>57</v>
      </c>
      <c r="E189" s="33" t="s">
        <v>58</v>
      </c>
      <c r="F189" s="33" t="s">
        <v>1963</v>
      </c>
      <c r="G189" s="33" t="s">
        <v>82</v>
      </c>
      <c r="H189" s="33" t="s">
        <v>1952</v>
      </c>
      <c r="I189" s="33" t="s">
        <v>1964</v>
      </c>
      <c r="J189" s="33" t="s">
        <v>1965</v>
      </c>
      <c r="K189" s="33" t="s">
        <v>1966</v>
      </c>
      <c r="L189" s="33" t="s">
        <v>1967</v>
      </c>
      <c r="M189" s="33" t="s">
        <v>286</v>
      </c>
      <c r="N189" s="33" t="s">
        <v>67</v>
      </c>
      <c r="O189" s="30" t="s">
        <v>1944</v>
      </c>
      <c r="P189" s="33" t="s">
        <v>1968</v>
      </c>
      <c r="Q189" s="33" t="s">
        <v>1969</v>
      </c>
      <c r="R189" s="33" t="s">
        <v>1856</v>
      </c>
      <c r="S189" s="33" t="s">
        <v>318</v>
      </c>
      <c r="T189" s="33" t="s">
        <v>1906</v>
      </c>
      <c r="U189" s="33" t="s">
        <v>1907</v>
      </c>
      <c r="V189" s="30">
        <v>2024</v>
      </c>
      <c r="W189" s="33" t="s">
        <v>76</v>
      </c>
      <c r="X189" s="30">
        <v>2024.01</v>
      </c>
      <c r="Y189" s="30">
        <v>2024.12</v>
      </c>
      <c r="Z189" s="28">
        <v>80</v>
      </c>
      <c r="AA189" s="30">
        <v>80</v>
      </c>
      <c r="AB189" s="30"/>
      <c r="AC189" s="30"/>
      <c r="AD189" s="30"/>
      <c r="AE189" s="33" t="s">
        <v>1960</v>
      </c>
      <c r="AF189" s="33" t="s">
        <v>1970</v>
      </c>
      <c r="AG189" s="33" t="s">
        <v>77</v>
      </c>
      <c r="AH189" s="33" t="s">
        <v>77</v>
      </c>
      <c r="AI189" s="33" t="s">
        <v>77</v>
      </c>
      <c r="AJ189" s="33" t="s">
        <v>76</v>
      </c>
      <c r="AK189" s="33" t="s">
        <v>77</v>
      </c>
      <c r="AL189" s="33" t="s">
        <v>77</v>
      </c>
      <c r="AM189" s="30"/>
      <c r="AN189" s="33" t="s">
        <v>77</v>
      </c>
      <c r="AO189" s="30"/>
      <c r="AP189" s="33" t="s">
        <v>1910</v>
      </c>
      <c r="AQ189" s="30" t="s">
        <v>1911</v>
      </c>
    </row>
    <row r="190" s="3" customFormat="1" ht="230" customHeight="1" spans="1:43">
      <c r="A190" s="31">
        <f t="shared" si="11"/>
        <v>184</v>
      </c>
      <c r="B190" s="33" t="s">
        <v>1971</v>
      </c>
      <c r="C190" s="33" t="s">
        <v>105</v>
      </c>
      <c r="D190" s="33" t="s">
        <v>106</v>
      </c>
      <c r="E190" s="33" t="s">
        <v>239</v>
      </c>
      <c r="F190" s="33" t="s">
        <v>1972</v>
      </c>
      <c r="G190" s="33" t="s">
        <v>82</v>
      </c>
      <c r="H190" s="33" t="s">
        <v>1973</v>
      </c>
      <c r="I190" s="33" t="s">
        <v>1974</v>
      </c>
      <c r="J190" s="33" t="s">
        <v>1975</v>
      </c>
      <c r="K190" s="33" t="s">
        <v>1976</v>
      </c>
      <c r="L190" s="33" t="s">
        <v>1977</v>
      </c>
      <c r="M190" s="33" t="s">
        <v>286</v>
      </c>
      <c r="N190" s="33" t="s">
        <v>67</v>
      </c>
      <c r="O190" s="30" t="s">
        <v>1978</v>
      </c>
      <c r="P190" s="33" t="s">
        <v>1979</v>
      </c>
      <c r="Q190" s="33" t="s">
        <v>1980</v>
      </c>
      <c r="R190" s="33" t="s">
        <v>1856</v>
      </c>
      <c r="S190" s="33" t="s">
        <v>1981</v>
      </c>
      <c r="T190" s="33" t="s">
        <v>1982</v>
      </c>
      <c r="U190" s="33" t="s">
        <v>1907</v>
      </c>
      <c r="V190" s="30">
        <v>2024</v>
      </c>
      <c r="W190" s="33" t="s">
        <v>76</v>
      </c>
      <c r="X190" s="30">
        <v>2024.1</v>
      </c>
      <c r="Y190" s="30">
        <v>2024.12</v>
      </c>
      <c r="Z190" s="28">
        <v>12</v>
      </c>
      <c r="AA190" s="30">
        <v>12</v>
      </c>
      <c r="AB190" s="30"/>
      <c r="AC190" s="30"/>
      <c r="AD190" s="30"/>
      <c r="AE190" s="33" t="s">
        <v>1983</v>
      </c>
      <c r="AF190" s="33" t="s">
        <v>1984</v>
      </c>
      <c r="AG190" s="33" t="s">
        <v>77</v>
      </c>
      <c r="AH190" s="33" t="s">
        <v>77</v>
      </c>
      <c r="AI190" s="33" t="s">
        <v>77</v>
      </c>
      <c r="AJ190" s="33" t="s">
        <v>76</v>
      </c>
      <c r="AK190" s="33" t="s">
        <v>77</v>
      </c>
      <c r="AL190" s="33" t="s">
        <v>77</v>
      </c>
      <c r="AM190" s="30"/>
      <c r="AN190" s="33" t="s">
        <v>77</v>
      </c>
      <c r="AO190" s="30"/>
      <c r="AP190" s="33" t="s">
        <v>1910</v>
      </c>
      <c r="AQ190" s="30" t="s">
        <v>1911</v>
      </c>
    </row>
    <row r="191" s="3" customFormat="1" ht="230" customHeight="1" spans="1:43">
      <c r="A191" s="31">
        <f t="shared" si="11"/>
        <v>185</v>
      </c>
      <c r="B191" s="33" t="s">
        <v>1985</v>
      </c>
      <c r="C191" s="30" t="s">
        <v>1986</v>
      </c>
      <c r="D191" s="33" t="s">
        <v>482</v>
      </c>
      <c r="E191" s="33" t="s">
        <v>1987</v>
      </c>
      <c r="F191" s="33" t="s">
        <v>1988</v>
      </c>
      <c r="G191" s="33" t="s">
        <v>82</v>
      </c>
      <c r="H191" s="33" t="s">
        <v>1989</v>
      </c>
      <c r="I191" s="33" t="s">
        <v>1990</v>
      </c>
      <c r="J191" s="33" t="s">
        <v>1991</v>
      </c>
      <c r="K191" s="33" t="s">
        <v>1992</v>
      </c>
      <c r="L191" s="33" t="s">
        <v>1988</v>
      </c>
      <c r="M191" s="33" t="s">
        <v>66</v>
      </c>
      <c r="N191" s="33" t="s">
        <v>67</v>
      </c>
      <c r="O191" s="33" t="s">
        <v>1993</v>
      </c>
      <c r="P191" s="33" t="s">
        <v>1994</v>
      </c>
      <c r="Q191" s="33" t="s">
        <v>1995</v>
      </c>
      <c r="R191" s="33" t="s">
        <v>1996</v>
      </c>
      <c r="S191" s="33" t="s">
        <v>1981</v>
      </c>
      <c r="T191" s="33" t="s">
        <v>1997</v>
      </c>
      <c r="U191" s="33" t="s">
        <v>1907</v>
      </c>
      <c r="V191" s="30">
        <v>2024</v>
      </c>
      <c r="W191" s="33" t="s">
        <v>76</v>
      </c>
      <c r="X191" s="30">
        <v>2024.1</v>
      </c>
      <c r="Y191" s="30">
        <v>2024.12</v>
      </c>
      <c r="Z191" s="28">
        <v>250</v>
      </c>
      <c r="AA191" s="30">
        <v>250</v>
      </c>
      <c r="AB191" s="30"/>
      <c r="AC191" s="30"/>
      <c r="AD191" s="30"/>
      <c r="AE191" s="33" t="s">
        <v>1998</v>
      </c>
      <c r="AF191" s="33" t="s">
        <v>1999</v>
      </c>
      <c r="AG191" s="33" t="s">
        <v>77</v>
      </c>
      <c r="AH191" s="33" t="s">
        <v>77</v>
      </c>
      <c r="AI191" s="33" t="s">
        <v>77</v>
      </c>
      <c r="AJ191" s="33" t="s">
        <v>76</v>
      </c>
      <c r="AK191" s="33" t="s">
        <v>77</v>
      </c>
      <c r="AL191" s="33" t="s">
        <v>77</v>
      </c>
      <c r="AM191" s="30"/>
      <c r="AN191" s="33" t="s">
        <v>77</v>
      </c>
      <c r="AO191" s="30"/>
      <c r="AP191" s="33" t="s">
        <v>1910</v>
      </c>
      <c r="AQ191" s="30" t="s">
        <v>1911</v>
      </c>
    </row>
    <row r="192" s="3" customFormat="1" ht="230" customHeight="1" spans="1:43">
      <c r="A192" s="31">
        <f t="shared" si="11"/>
        <v>186</v>
      </c>
      <c r="B192" s="33" t="s">
        <v>2000</v>
      </c>
      <c r="C192" s="33" t="s">
        <v>56</v>
      </c>
      <c r="D192" s="33" t="s">
        <v>57</v>
      </c>
      <c r="E192" s="33" t="s">
        <v>212</v>
      </c>
      <c r="F192" s="33" t="s">
        <v>2001</v>
      </c>
      <c r="G192" s="33" t="s">
        <v>463</v>
      </c>
      <c r="H192" s="33" t="s">
        <v>1915</v>
      </c>
      <c r="I192" s="33" t="s">
        <v>2002</v>
      </c>
      <c r="J192" s="33" t="s">
        <v>2003</v>
      </c>
      <c r="K192" s="33" t="s">
        <v>2004</v>
      </c>
      <c r="L192" s="33" t="s">
        <v>2001</v>
      </c>
      <c r="M192" s="33" t="s">
        <v>286</v>
      </c>
      <c r="N192" s="33" t="s">
        <v>67</v>
      </c>
      <c r="O192" s="33" t="s">
        <v>2005</v>
      </c>
      <c r="P192" s="33" t="s">
        <v>2006</v>
      </c>
      <c r="Q192" s="33" t="s">
        <v>2007</v>
      </c>
      <c r="R192" s="33" t="s">
        <v>1922</v>
      </c>
      <c r="S192" s="33" t="s">
        <v>318</v>
      </c>
      <c r="T192" s="33" t="s">
        <v>1906</v>
      </c>
      <c r="U192" s="33" t="s">
        <v>1907</v>
      </c>
      <c r="V192" s="30">
        <v>2024</v>
      </c>
      <c r="W192" s="33" t="s">
        <v>76</v>
      </c>
      <c r="X192" s="30">
        <v>2024.01</v>
      </c>
      <c r="Y192" s="30">
        <v>2024.12</v>
      </c>
      <c r="Z192" s="28">
        <v>400</v>
      </c>
      <c r="AA192" s="30">
        <v>200</v>
      </c>
      <c r="AB192" s="30"/>
      <c r="AC192" s="30"/>
      <c r="AD192" s="30">
        <v>200</v>
      </c>
      <c r="AE192" s="33" t="s">
        <v>2008</v>
      </c>
      <c r="AF192" s="33" t="s">
        <v>2009</v>
      </c>
      <c r="AG192" s="33" t="s">
        <v>77</v>
      </c>
      <c r="AH192" s="33" t="s">
        <v>77</v>
      </c>
      <c r="AI192" s="33" t="s">
        <v>77</v>
      </c>
      <c r="AJ192" s="33" t="s">
        <v>76</v>
      </c>
      <c r="AK192" s="33" t="s">
        <v>76</v>
      </c>
      <c r="AL192" s="33" t="s">
        <v>76</v>
      </c>
      <c r="AM192" s="33" t="s">
        <v>2010</v>
      </c>
      <c r="AN192" s="33" t="s">
        <v>76</v>
      </c>
      <c r="AO192" s="33" t="s">
        <v>2011</v>
      </c>
      <c r="AP192" s="33" t="s">
        <v>1910</v>
      </c>
      <c r="AQ192" s="30" t="s">
        <v>1911</v>
      </c>
    </row>
    <row r="193" s="3" customFormat="1" ht="230" customHeight="1" spans="1:43">
      <c r="A193" s="31">
        <f t="shared" si="11"/>
        <v>187</v>
      </c>
      <c r="B193" s="33" t="s">
        <v>2012</v>
      </c>
      <c r="C193" s="33" t="s">
        <v>56</v>
      </c>
      <c r="D193" s="33" t="s">
        <v>57</v>
      </c>
      <c r="E193" s="33" t="s">
        <v>212</v>
      </c>
      <c r="F193" s="33" t="s">
        <v>2013</v>
      </c>
      <c r="G193" s="33" t="s">
        <v>463</v>
      </c>
      <c r="H193" s="33" t="s">
        <v>2014</v>
      </c>
      <c r="I193" s="33" t="s">
        <v>2015</v>
      </c>
      <c r="J193" s="30" t="s">
        <v>2016</v>
      </c>
      <c r="K193" s="33" t="s">
        <v>2017</v>
      </c>
      <c r="L193" s="33" t="s">
        <v>2018</v>
      </c>
      <c r="M193" s="33" t="s">
        <v>165</v>
      </c>
      <c r="N193" s="33" t="s">
        <v>166</v>
      </c>
      <c r="O193" s="33" t="s">
        <v>68</v>
      </c>
      <c r="P193" s="33" t="s">
        <v>2019</v>
      </c>
      <c r="Q193" s="33" t="s">
        <v>2020</v>
      </c>
      <c r="R193" s="33" t="s">
        <v>2021</v>
      </c>
      <c r="S193" s="33" t="s">
        <v>2022</v>
      </c>
      <c r="T193" s="33" t="s">
        <v>73</v>
      </c>
      <c r="U193" s="33" t="s">
        <v>2023</v>
      </c>
      <c r="V193" s="30" t="s">
        <v>75</v>
      </c>
      <c r="W193" s="33" t="s">
        <v>76</v>
      </c>
      <c r="X193" s="30">
        <v>2024.1</v>
      </c>
      <c r="Y193" s="30">
        <v>2024.12</v>
      </c>
      <c r="Z193" s="28">
        <f t="shared" ref="Z193:Z199" si="15">AA193+AB193+AC193+AD193</f>
        <v>120</v>
      </c>
      <c r="AA193" s="30">
        <v>120</v>
      </c>
      <c r="AB193" s="30">
        <v>0</v>
      </c>
      <c r="AC193" s="30">
        <v>0</v>
      </c>
      <c r="AD193" s="30">
        <v>0</v>
      </c>
      <c r="AE193" s="30">
        <v>60</v>
      </c>
      <c r="AF193" s="30">
        <v>12</v>
      </c>
      <c r="AG193" s="33" t="s">
        <v>77</v>
      </c>
      <c r="AH193" s="33" t="s">
        <v>77</v>
      </c>
      <c r="AI193" s="33" t="s">
        <v>77</v>
      </c>
      <c r="AJ193" s="33" t="s">
        <v>76</v>
      </c>
      <c r="AK193" s="33" t="s">
        <v>77</v>
      </c>
      <c r="AL193" s="33" t="s">
        <v>76</v>
      </c>
      <c r="AM193" s="33" t="s">
        <v>77</v>
      </c>
      <c r="AN193" s="33" t="s">
        <v>76</v>
      </c>
      <c r="AO193" s="33" t="s">
        <v>2024</v>
      </c>
      <c r="AP193" s="33" t="s">
        <v>2025</v>
      </c>
      <c r="AQ193" s="30" t="s">
        <v>2026</v>
      </c>
    </row>
    <row r="194" s="3" customFormat="1" ht="230" customHeight="1" spans="1:43">
      <c r="A194" s="31">
        <f t="shared" si="11"/>
        <v>188</v>
      </c>
      <c r="B194" s="33" t="s">
        <v>2027</v>
      </c>
      <c r="C194" s="33" t="s">
        <v>56</v>
      </c>
      <c r="D194" s="33" t="s">
        <v>57</v>
      </c>
      <c r="E194" s="33" t="s">
        <v>212</v>
      </c>
      <c r="F194" s="30" t="s">
        <v>2028</v>
      </c>
      <c r="G194" s="33" t="s">
        <v>82</v>
      </c>
      <c r="H194" s="33" t="s">
        <v>2029</v>
      </c>
      <c r="I194" s="33" t="s">
        <v>2030</v>
      </c>
      <c r="J194" s="30" t="s">
        <v>2031</v>
      </c>
      <c r="K194" s="33" t="s">
        <v>2032</v>
      </c>
      <c r="L194" s="33" t="s">
        <v>2033</v>
      </c>
      <c r="M194" s="33" t="s">
        <v>165</v>
      </c>
      <c r="N194" s="33" t="s">
        <v>166</v>
      </c>
      <c r="O194" s="33" t="s">
        <v>2034</v>
      </c>
      <c r="P194" s="33" t="s">
        <v>518</v>
      </c>
      <c r="Q194" s="33" t="s">
        <v>2035</v>
      </c>
      <c r="R194" s="33" t="s">
        <v>2021</v>
      </c>
      <c r="S194" s="33" t="s">
        <v>2022</v>
      </c>
      <c r="T194" s="33" t="s">
        <v>73</v>
      </c>
      <c r="U194" s="33" t="s">
        <v>2023</v>
      </c>
      <c r="V194" s="30" t="s">
        <v>75</v>
      </c>
      <c r="W194" s="33" t="s">
        <v>76</v>
      </c>
      <c r="X194" s="30">
        <v>2024.1</v>
      </c>
      <c r="Y194" s="30">
        <v>20424.12</v>
      </c>
      <c r="Z194" s="28">
        <f t="shared" si="15"/>
        <v>150</v>
      </c>
      <c r="AA194" s="30">
        <v>150</v>
      </c>
      <c r="AB194" s="30">
        <v>0</v>
      </c>
      <c r="AC194" s="30"/>
      <c r="AD194" s="30">
        <v>0</v>
      </c>
      <c r="AE194" s="30" t="s">
        <v>2036</v>
      </c>
      <c r="AF194" s="30" t="s">
        <v>2037</v>
      </c>
      <c r="AG194" s="33" t="s">
        <v>77</v>
      </c>
      <c r="AH194" s="33" t="s">
        <v>77</v>
      </c>
      <c r="AI194" s="33" t="s">
        <v>77</v>
      </c>
      <c r="AJ194" s="33" t="s">
        <v>76</v>
      </c>
      <c r="AK194" s="33" t="s">
        <v>76</v>
      </c>
      <c r="AL194" s="33" t="s">
        <v>77</v>
      </c>
      <c r="AM194" s="33" t="s">
        <v>2038</v>
      </c>
      <c r="AN194" s="33" t="s">
        <v>77</v>
      </c>
      <c r="AO194" s="33" t="s">
        <v>2039</v>
      </c>
      <c r="AP194" s="33" t="s">
        <v>2025</v>
      </c>
      <c r="AQ194" s="30" t="s">
        <v>2026</v>
      </c>
    </row>
    <row r="195" s="3" customFormat="1" ht="230" customHeight="1" spans="1:43">
      <c r="A195" s="31">
        <f t="shared" si="11"/>
        <v>189</v>
      </c>
      <c r="B195" s="33" t="s">
        <v>2040</v>
      </c>
      <c r="C195" s="33" t="s">
        <v>91</v>
      </c>
      <c r="D195" s="33" t="s">
        <v>122</v>
      </c>
      <c r="E195" s="33" t="s">
        <v>123</v>
      </c>
      <c r="F195" s="33" t="s">
        <v>2041</v>
      </c>
      <c r="G195" s="33" t="s">
        <v>82</v>
      </c>
      <c r="H195" s="33" t="s">
        <v>2042</v>
      </c>
      <c r="I195" s="33" t="s">
        <v>2043</v>
      </c>
      <c r="J195" s="30" t="s">
        <v>2044</v>
      </c>
      <c r="K195" s="33" t="s">
        <v>2045</v>
      </c>
      <c r="L195" s="33" t="s">
        <v>2046</v>
      </c>
      <c r="M195" s="33" t="s">
        <v>165</v>
      </c>
      <c r="N195" s="33" t="s">
        <v>166</v>
      </c>
      <c r="O195" s="33" t="s">
        <v>2047</v>
      </c>
      <c r="P195" s="33" t="s">
        <v>2048</v>
      </c>
      <c r="Q195" s="33" t="s">
        <v>2049</v>
      </c>
      <c r="R195" s="33" t="s">
        <v>2021</v>
      </c>
      <c r="S195" s="33" t="s">
        <v>2022</v>
      </c>
      <c r="T195" s="33" t="s">
        <v>133</v>
      </c>
      <c r="U195" s="33" t="s">
        <v>2023</v>
      </c>
      <c r="V195" s="30" t="s">
        <v>75</v>
      </c>
      <c r="W195" s="33" t="s">
        <v>76</v>
      </c>
      <c r="X195" s="30">
        <v>2024.1</v>
      </c>
      <c r="Y195" s="30">
        <v>2024.12</v>
      </c>
      <c r="Z195" s="28">
        <f t="shared" si="15"/>
        <v>100</v>
      </c>
      <c r="AA195" s="30">
        <v>100</v>
      </c>
      <c r="AB195" s="30">
        <v>0</v>
      </c>
      <c r="AC195" s="30">
        <v>0</v>
      </c>
      <c r="AD195" s="30">
        <v>0</v>
      </c>
      <c r="AE195" s="30">
        <v>3450</v>
      </c>
      <c r="AF195" s="30">
        <v>428</v>
      </c>
      <c r="AG195" s="33" t="s">
        <v>77</v>
      </c>
      <c r="AH195" s="33" t="s">
        <v>77</v>
      </c>
      <c r="AI195" s="33" t="s">
        <v>77</v>
      </c>
      <c r="AJ195" s="33" t="s">
        <v>76</v>
      </c>
      <c r="AK195" s="33" t="s">
        <v>77</v>
      </c>
      <c r="AL195" s="33" t="s">
        <v>77</v>
      </c>
      <c r="AM195" s="33" t="s">
        <v>77</v>
      </c>
      <c r="AN195" s="33" t="s">
        <v>77</v>
      </c>
      <c r="AO195" s="33" t="s">
        <v>77</v>
      </c>
      <c r="AP195" s="33" t="s">
        <v>2025</v>
      </c>
      <c r="AQ195" s="30" t="s">
        <v>2026</v>
      </c>
    </row>
    <row r="196" s="3" customFormat="1" ht="230" customHeight="1" spans="1:43">
      <c r="A196" s="31">
        <f t="shared" si="11"/>
        <v>190</v>
      </c>
      <c r="B196" s="33" t="s">
        <v>2050</v>
      </c>
      <c r="C196" s="33" t="s">
        <v>56</v>
      </c>
      <c r="D196" s="33" t="s">
        <v>57</v>
      </c>
      <c r="E196" s="33" t="s">
        <v>58</v>
      </c>
      <c r="F196" s="33" t="s">
        <v>2051</v>
      </c>
      <c r="G196" s="33" t="s">
        <v>82</v>
      </c>
      <c r="H196" s="33" t="s">
        <v>2042</v>
      </c>
      <c r="I196" s="33" t="s">
        <v>2052</v>
      </c>
      <c r="J196" s="30" t="s">
        <v>2053</v>
      </c>
      <c r="K196" s="33" t="s">
        <v>2054</v>
      </c>
      <c r="L196" s="33" t="s">
        <v>2055</v>
      </c>
      <c r="M196" s="33" t="s">
        <v>2056</v>
      </c>
      <c r="N196" s="33" t="s">
        <v>2057</v>
      </c>
      <c r="O196" s="33" t="s">
        <v>2058</v>
      </c>
      <c r="P196" s="33" t="s">
        <v>2059</v>
      </c>
      <c r="Q196" s="33" t="s">
        <v>2060</v>
      </c>
      <c r="R196" s="33" t="s">
        <v>290</v>
      </c>
      <c r="S196" s="33" t="s">
        <v>2061</v>
      </c>
      <c r="T196" s="33" t="s">
        <v>73</v>
      </c>
      <c r="U196" s="33" t="s">
        <v>2023</v>
      </c>
      <c r="V196" s="30" t="s">
        <v>75</v>
      </c>
      <c r="W196" s="33" t="s">
        <v>76</v>
      </c>
      <c r="X196" s="30">
        <v>2024.1</v>
      </c>
      <c r="Y196" s="30">
        <v>2024.12</v>
      </c>
      <c r="Z196" s="28">
        <f t="shared" si="15"/>
        <v>80</v>
      </c>
      <c r="AA196" s="30">
        <v>80</v>
      </c>
      <c r="AB196" s="30">
        <v>0</v>
      </c>
      <c r="AC196" s="30">
        <v>0</v>
      </c>
      <c r="AD196" s="30">
        <v>0</v>
      </c>
      <c r="AE196" s="30">
        <v>2750</v>
      </c>
      <c r="AF196" s="30">
        <v>180</v>
      </c>
      <c r="AG196" s="33" t="s">
        <v>77</v>
      </c>
      <c r="AH196" s="33" t="s">
        <v>77</v>
      </c>
      <c r="AI196" s="33" t="s">
        <v>77</v>
      </c>
      <c r="AJ196" s="33" t="s">
        <v>76</v>
      </c>
      <c r="AK196" s="33" t="s">
        <v>77</v>
      </c>
      <c r="AL196" s="33" t="s">
        <v>77</v>
      </c>
      <c r="AM196" s="33" t="s">
        <v>77</v>
      </c>
      <c r="AN196" s="33" t="s">
        <v>77</v>
      </c>
      <c r="AO196" s="33" t="s">
        <v>77</v>
      </c>
      <c r="AP196" s="33" t="s">
        <v>2025</v>
      </c>
      <c r="AQ196" s="30" t="s">
        <v>2026</v>
      </c>
    </row>
    <row r="197" s="3" customFormat="1" ht="230" customHeight="1" spans="1:43">
      <c r="A197" s="31">
        <f t="shared" si="11"/>
        <v>191</v>
      </c>
      <c r="B197" s="33" t="s">
        <v>2062</v>
      </c>
      <c r="C197" s="33" t="s">
        <v>56</v>
      </c>
      <c r="D197" s="33" t="s">
        <v>57</v>
      </c>
      <c r="E197" s="33" t="s">
        <v>199</v>
      </c>
      <c r="F197" s="30" t="s">
        <v>2063</v>
      </c>
      <c r="G197" s="33" t="s">
        <v>82</v>
      </c>
      <c r="H197" s="33" t="s">
        <v>2042</v>
      </c>
      <c r="I197" s="33" t="s">
        <v>2064</v>
      </c>
      <c r="J197" s="30" t="s">
        <v>2065</v>
      </c>
      <c r="K197" s="33" t="s">
        <v>2066</v>
      </c>
      <c r="L197" s="33" t="s">
        <v>2067</v>
      </c>
      <c r="M197" s="33" t="s">
        <v>2056</v>
      </c>
      <c r="N197" s="33" t="s">
        <v>2057</v>
      </c>
      <c r="O197" s="33" t="s">
        <v>2068</v>
      </c>
      <c r="P197" s="33" t="s">
        <v>2069</v>
      </c>
      <c r="Q197" s="33" t="s">
        <v>2070</v>
      </c>
      <c r="R197" s="33" t="s">
        <v>290</v>
      </c>
      <c r="S197" s="33" t="s">
        <v>2071</v>
      </c>
      <c r="T197" s="33" t="s">
        <v>73</v>
      </c>
      <c r="U197" s="33" t="s">
        <v>2023</v>
      </c>
      <c r="V197" s="30" t="s">
        <v>75</v>
      </c>
      <c r="W197" s="33" t="s">
        <v>76</v>
      </c>
      <c r="X197" s="30">
        <v>2024.1</v>
      </c>
      <c r="Y197" s="30">
        <v>2024.12</v>
      </c>
      <c r="Z197" s="28">
        <f t="shared" si="15"/>
        <v>30</v>
      </c>
      <c r="AA197" s="30">
        <v>30</v>
      </c>
      <c r="AB197" s="30">
        <v>0</v>
      </c>
      <c r="AC197" s="30">
        <v>0</v>
      </c>
      <c r="AD197" s="30">
        <v>0</v>
      </c>
      <c r="AE197" s="30">
        <v>3000</v>
      </c>
      <c r="AF197" s="30">
        <v>224</v>
      </c>
      <c r="AG197" s="33" t="s">
        <v>77</v>
      </c>
      <c r="AH197" s="33" t="s">
        <v>77</v>
      </c>
      <c r="AI197" s="33" t="s">
        <v>77</v>
      </c>
      <c r="AJ197" s="33" t="s">
        <v>76</v>
      </c>
      <c r="AK197" s="33" t="s">
        <v>77</v>
      </c>
      <c r="AL197" s="33" t="s">
        <v>77</v>
      </c>
      <c r="AM197" s="33" t="s">
        <v>77</v>
      </c>
      <c r="AN197" s="33" t="s">
        <v>77</v>
      </c>
      <c r="AO197" s="33" t="s">
        <v>77</v>
      </c>
      <c r="AP197" s="33" t="s">
        <v>2025</v>
      </c>
      <c r="AQ197" s="30" t="s">
        <v>2026</v>
      </c>
    </row>
    <row r="198" s="3" customFormat="1" ht="230" customHeight="1" spans="1:43">
      <c r="A198" s="31">
        <f t="shared" si="11"/>
        <v>192</v>
      </c>
      <c r="B198" s="33" t="s">
        <v>2072</v>
      </c>
      <c r="C198" s="33" t="s">
        <v>56</v>
      </c>
      <c r="D198" s="33" t="s">
        <v>57</v>
      </c>
      <c r="E198" s="33" t="s">
        <v>199</v>
      </c>
      <c r="F198" s="33" t="s">
        <v>2073</v>
      </c>
      <c r="G198" s="33" t="s">
        <v>82</v>
      </c>
      <c r="H198" s="33" t="s">
        <v>2042</v>
      </c>
      <c r="I198" s="33" t="s">
        <v>2074</v>
      </c>
      <c r="J198" s="30" t="s">
        <v>2075</v>
      </c>
      <c r="K198" s="33" t="s">
        <v>2076</v>
      </c>
      <c r="L198" s="33" t="s">
        <v>2077</v>
      </c>
      <c r="M198" s="33" t="s">
        <v>2056</v>
      </c>
      <c r="N198" s="33" t="s">
        <v>2057</v>
      </c>
      <c r="O198" s="33" t="s">
        <v>2078</v>
      </c>
      <c r="P198" s="33" t="s">
        <v>2079</v>
      </c>
      <c r="Q198" s="33" t="s">
        <v>2080</v>
      </c>
      <c r="R198" s="33" t="s">
        <v>2021</v>
      </c>
      <c r="S198" s="33" t="s">
        <v>2081</v>
      </c>
      <c r="T198" s="33" t="s">
        <v>73</v>
      </c>
      <c r="U198" s="33" t="s">
        <v>2023</v>
      </c>
      <c r="V198" s="30" t="s">
        <v>75</v>
      </c>
      <c r="W198" s="33" t="s">
        <v>76</v>
      </c>
      <c r="X198" s="30">
        <v>2024.1</v>
      </c>
      <c r="Y198" s="30">
        <v>2024.12</v>
      </c>
      <c r="Z198" s="28">
        <f t="shared" si="15"/>
        <v>50</v>
      </c>
      <c r="AA198" s="30">
        <v>50</v>
      </c>
      <c r="AB198" s="30">
        <v>0</v>
      </c>
      <c r="AC198" s="30">
        <v>0</v>
      </c>
      <c r="AD198" s="30">
        <v>0</v>
      </c>
      <c r="AE198" s="30">
        <v>20</v>
      </c>
      <c r="AF198" s="30">
        <v>3</v>
      </c>
      <c r="AG198" s="33" t="s">
        <v>77</v>
      </c>
      <c r="AH198" s="33" t="s">
        <v>77</v>
      </c>
      <c r="AI198" s="33" t="s">
        <v>77</v>
      </c>
      <c r="AJ198" s="33" t="s">
        <v>76</v>
      </c>
      <c r="AK198" s="33" t="s">
        <v>77</v>
      </c>
      <c r="AL198" s="33" t="s">
        <v>76</v>
      </c>
      <c r="AM198" s="33" t="s">
        <v>77</v>
      </c>
      <c r="AN198" s="33" t="s">
        <v>76</v>
      </c>
      <c r="AO198" s="33" t="s">
        <v>2082</v>
      </c>
      <c r="AP198" s="33" t="s">
        <v>2025</v>
      </c>
      <c r="AQ198" s="30" t="s">
        <v>2026</v>
      </c>
    </row>
    <row r="199" s="3" customFormat="1" ht="230" customHeight="1" spans="1:43">
      <c r="A199" s="31">
        <f t="shared" ref="A199:A262" si="16">ROW()-6</f>
        <v>193</v>
      </c>
      <c r="B199" s="33" t="s">
        <v>2083</v>
      </c>
      <c r="C199" s="33" t="s">
        <v>91</v>
      </c>
      <c r="D199" s="33" t="s">
        <v>92</v>
      </c>
      <c r="E199" s="33" t="s">
        <v>412</v>
      </c>
      <c r="F199" s="33" t="s">
        <v>2084</v>
      </c>
      <c r="G199" s="33" t="s">
        <v>782</v>
      </c>
      <c r="H199" s="33" t="s">
        <v>2042</v>
      </c>
      <c r="I199" s="33" t="s">
        <v>2085</v>
      </c>
      <c r="J199" s="30" t="s">
        <v>2086</v>
      </c>
      <c r="K199" s="33" t="s">
        <v>2087</v>
      </c>
      <c r="L199" s="33" t="s">
        <v>2088</v>
      </c>
      <c r="M199" s="33" t="s">
        <v>204</v>
      </c>
      <c r="N199" s="33" t="s">
        <v>2089</v>
      </c>
      <c r="O199" s="33" t="s">
        <v>2090</v>
      </c>
      <c r="P199" s="33" t="s">
        <v>2091</v>
      </c>
      <c r="Q199" s="33" t="s">
        <v>2092</v>
      </c>
      <c r="R199" s="33" t="s">
        <v>317</v>
      </c>
      <c r="S199" s="33" t="s">
        <v>2071</v>
      </c>
      <c r="T199" s="33" t="s">
        <v>274</v>
      </c>
      <c r="U199" s="33" t="s">
        <v>2023</v>
      </c>
      <c r="V199" s="30" t="s">
        <v>75</v>
      </c>
      <c r="W199" s="33" t="s">
        <v>76</v>
      </c>
      <c r="X199" s="30">
        <v>2024.1</v>
      </c>
      <c r="Y199" s="30">
        <v>2024.12</v>
      </c>
      <c r="Z199" s="28">
        <f t="shared" si="15"/>
        <v>30</v>
      </c>
      <c r="AA199" s="30">
        <v>30</v>
      </c>
      <c r="AB199" s="30">
        <v>0</v>
      </c>
      <c r="AC199" s="30">
        <v>0</v>
      </c>
      <c r="AD199" s="30">
        <v>0</v>
      </c>
      <c r="AE199" s="30"/>
      <c r="AF199" s="30"/>
      <c r="AG199" s="30"/>
      <c r="AH199" s="30"/>
      <c r="AI199" s="30"/>
      <c r="AJ199" s="30"/>
      <c r="AK199" s="30"/>
      <c r="AL199" s="30"/>
      <c r="AM199" s="30"/>
      <c r="AN199" s="30"/>
      <c r="AO199" s="30"/>
      <c r="AP199" s="33" t="s">
        <v>2025</v>
      </c>
      <c r="AQ199" s="30" t="s">
        <v>2026</v>
      </c>
    </row>
    <row r="200" s="3" customFormat="1" ht="230" customHeight="1" spans="1:43">
      <c r="A200" s="31">
        <f t="shared" si="16"/>
        <v>194</v>
      </c>
      <c r="B200" s="33" t="s">
        <v>2093</v>
      </c>
      <c r="C200" s="33" t="s">
        <v>56</v>
      </c>
      <c r="D200" s="33" t="s">
        <v>717</v>
      </c>
      <c r="E200" s="33" t="s">
        <v>1877</v>
      </c>
      <c r="F200" s="33" t="s">
        <v>2094</v>
      </c>
      <c r="G200" s="33" t="s">
        <v>82</v>
      </c>
      <c r="H200" s="33" t="s">
        <v>2042</v>
      </c>
      <c r="I200" s="33" t="s">
        <v>2095</v>
      </c>
      <c r="J200" s="30" t="s">
        <v>2096</v>
      </c>
      <c r="K200" s="33" t="s">
        <v>2097</v>
      </c>
      <c r="L200" s="33" t="s">
        <v>2098</v>
      </c>
      <c r="M200" s="33" t="s">
        <v>2099</v>
      </c>
      <c r="N200" s="33" t="s">
        <v>67</v>
      </c>
      <c r="O200" s="33" t="s">
        <v>2100</v>
      </c>
      <c r="P200" s="33" t="s">
        <v>2101</v>
      </c>
      <c r="Q200" s="33" t="s">
        <v>2102</v>
      </c>
      <c r="R200" s="33" t="s">
        <v>2103</v>
      </c>
      <c r="S200" s="33" t="s">
        <v>507</v>
      </c>
      <c r="T200" s="33" t="s">
        <v>522</v>
      </c>
      <c r="U200" s="33" t="s">
        <v>2023</v>
      </c>
      <c r="V200" s="30" t="s">
        <v>75</v>
      </c>
      <c r="W200" s="33" t="s">
        <v>76</v>
      </c>
      <c r="X200" s="30">
        <v>2024.01</v>
      </c>
      <c r="Y200" s="30">
        <v>2024.12</v>
      </c>
      <c r="Z200" s="28">
        <v>50</v>
      </c>
      <c r="AA200" s="30">
        <v>50</v>
      </c>
      <c r="AB200" s="30">
        <v>0</v>
      </c>
      <c r="AC200" s="30">
        <v>0</v>
      </c>
      <c r="AD200" s="30">
        <v>0</v>
      </c>
      <c r="AE200" s="30">
        <v>2800</v>
      </c>
      <c r="AF200" s="30">
        <v>180</v>
      </c>
      <c r="AG200" s="33" t="s">
        <v>77</v>
      </c>
      <c r="AH200" s="33" t="s">
        <v>77</v>
      </c>
      <c r="AI200" s="33" t="s">
        <v>77</v>
      </c>
      <c r="AJ200" s="33" t="s">
        <v>76</v>
      </c>
      <c r="AK200" s="33" t="s">
        <v>76</v>
      </c>
      <c r="AL200" s="33" t="s">
        <v>77</v>
      </c>
      <c r="AM200" s="33" t="s">
        <v>77</v>
      </c>
      <c r="AN200" s="33" t="s">
        <v>77</v>
      </c>
      <c r="AO200" s="33" t="s">
        <v>77</v>
      </c>
      <c r="AP200" s="33" t="s">
        <v>2104</v>
      </c>
      <c r="AQ200" s="30" t="s">
        <v>2026</v>
      </c>
    </row>
    <row r="201" s="3" customFormat="1" ht="230" customHeight="1" spans="1:43">
      <c r="A201" s="31">
        <f t="shared" si="16"/>
        <v>195</v>
      </c>
      <c r="B201" s="33" t="s">
        <v>2105</v>
      </c>
      <c r="C201" s="33" t="s">
        <v>105</v>
      </c>
      <c r="D201" s="33" t="s">
        <v>106</v>
      </c>
      <c r="E201" s="33" t="s">
        <v>107</v>
      </c>
      <c r="F201" s="33" t="s">
        <v>2106</v>
      </c>
      <c r="G201" s="33" t="s">
        <v>82</v>
      </c>
      <c r="H201" s="33" t="s">
        <v>2107</v>
      </c>
      <c r="I201" s="33" t="s">
        <v>2108</v>
      </c>
      <c r="J201" s="30" t="s">
        <v>2109</v>
      </c>
      <c r="K201" s="33" t="s">
        <v>2106</v>
      </c>
      <c r="L201" s="33" t="s">
        <v>2110</v>
      </c>
      <c r="M201" s="33" t="s">
        <v>2111</v>
      </c>
      <c r="N201" s="33" t="s">
        <v>166</v>
      </c>
      <c r="O201" s="33" t="s">
        <v>2112</v>
      </c>
      <c r="P201" s="33" t="s">
        <v>2113</v>
      </c>
      <c r="Q201" s="33" t="s">
        <v>2114</v>
      </c>
      <c r="R201" s="33" t="s">
        <v>290</v>
      </c>
      <c r="S201" s="33" t="s">
        <v>2061</v>
      </c>
      <c r="T201" s="33" t="s">
        <v>120</v>
      </c>
      <c r="U201" s="33" t="s">
        <v>2023</v>
      </c>
      <c r="V201" s="30" t="s">
        <v>75</v>
      </c>
      <c r="W201" s="33" t="s">
        <v>76</v>
      </c>
      <c r="X201" s="30">
        <v>2024.1</v>
      </c>
      <c r="Y201" s="30">
        <v>2024.12</v>
      </c>
      <c r="Z201" s="28">
        <f t="shared" ref="Z201:Z215" si="17">AA201+AB201+AC201+AD201</f>
        <v>8</v>
      </c>
      <c r="AA201" s="30">
        <v>8</v>
      </c>
      <c r="AB201" s="30">
        <v>0</v>
      </c>
      <c r="AC201" s="30">
        <v>0</v>
      </c>
      <c r="AD201" s="30">
        <v>0</v>
      </c>
      <c r="AE201" s="30">
        <v>3450</v>
      </c>
      <c r="AF201" s="30">
        <v>428</v>
      </c>
      <c r="AG201" s="33" t="s">
        <v>77</v>
      </c>
      <c r="AH201" s="33" t="s">
        <v>77</v>
      </c>
      <c r="AI201" s="33" t="s">
        <v>77</v>
      </c>
      <c r="AJ201" s="33" t="s">
        <v>76</v>
      </c>
      <c r="AK201" s="33" t="s">
        <v>76</v>
      </c>
      <c r="AL201" s="33" t="s">
        <v>77</v>
      </c>
      <c r="AM201" s="33" t="s">
        <v>77</v>
      </c>
      <c r="AN201" s="33" t="s">
        <v>77</v>
      </c>
      <c r="AO201" s="33" t="s">
        <v>77</v>
      </c>
      <c r="AP201" s="33" t="s">
        <v>2025</v>
      </c>
      <c r="AQ201" s="30" t="s">
        <v>2026</v>
      </c>
    </row>
    <row r="202" s="3" customFormat="1" ht="230" customHeight="1" spans="1:43">
      <c r="A202" s="31">
        <f t="shared" si="16"/>
        <v>196</v>
      </c>
      <c r="B202" s="33" t="s">
        <v>2115</v>
      </c>
      <c r="C202" s="33" t="s">
        <v>91</v>
      </c>
      <c r="D202" s="33" t="s">
        <v>92</v>
      </c>
      <c r="E202" s="33" t="s">
        <v>367</v>
      </c>
      <c r="F202" s="33" t="s">
        <v>2116</v>
      </c>
      <c r="G202" s="33" t="s">
        <v>82</v>
      </c>
      <c r="H202" s="33" t="s">
        <v>2042</v>
      </c>
      <c r="I202" s="33" t="s">
        <v>2117</v>
      </c>
      <c r="J202" s="30" t="s">
        <v>2118</v>
      </c>
      <c r="K202" s="33" t="s">
        <v>2116</v>
      </c>
      <c r="L202" s="33" t="s">
        <v>2119</v>
      </c>
      <c r="M202" s="33" t="s">
        <v>66</v>
      </c>
      <c r="N202" s="33" t="s">
        <v>2120</v>
      </c>
      <c r="O202" s="33" t="s">
        <v>373</v>
      </c>
      <c r="P202" s="33" t="s">
        <v>2121</v>
      </c>
      <c r="Q202" s="33" t="s">
        <v>2122</v>
      </c>
      <c r="R202" s="33" t="s">
        <v>2123</v>
      </c>
      <c r="S202" s="33" t="s">
        <v>507</v>
      </c>
      <c r="T202" s="33" t="s">
        <v>376</v>
      </c>
      <c r="U202" s="33" t="s">
        <v>2023</v>
      </c>
      <c r="V202" s="30" t="s">
        <v>400</v>
      </c>
      <c r="W202" s="33" t="s">
        <v>76</v>
      </c>
      <c r="X202" s="30">
        <v>2023.09</v>
      </c>
      <c r="Y202" s="30">
        <v>2024.12</v>
      </c>
      <c r="Z202" s="28">
        <v>300</v>
      </c>
      <c r="AA202" s="30">
        <f>3*40</f>
        <v>120</v>
      </c>
      <c r="AB202" s="30">
        <v>0</v>
      </c>
      <c r="AC202" s="30">
        <f>3*60</f>
        <v>180</v>
      </c>
      <c r="AD202" s="30">
        <v>0</v>
      </c>
      <c r="AE202" s="30">
        <v>108</v>
      </c>
      <c r="AF202" s="30">
        <v>27</v>
      </c>
      <c r="AG202" s="33" t="s">
        <v>77</v>
      </c>
      <c r="AH202" s="33" t="s">
        <v>77</v>
      </c>
      <c r="AI202" s="33" t="s">
        <v>77</v>
      </c>
      <c r="AJ202" s="33" t="s">
        <v>76</v>
      </c>
      <c r="AK202" s="33" t="s">
        <v>76</v>
      </c>
      <c r="AL202" s="33" t="s">
        <v>77</v>
      </c>
      <c r="AM202" s="33" t="s">
        <v>77</v>
      </c>
      <c r="AN202" s="33" t="s">
        <v>77</v>
      </c>
      <c r="AO202" s="33" t="s">
        <v>77</v>
      </c>
      <c r="AP202" s="33" t="s">
        <v>2104</v>
      </c>
      <c r="AQ202" s="30" t="s">
        <v>2026</v>
      </c>
    </row>
    <row r="203" s="3" customFormat="1" ht="230" customHeight="1" spans="1:43">
      <c r="A203" s="31">
        <f t="shared" si="16"/>
        <v>197</v>
      </c>
      <c r="B203" s="33" t="s">
        <v>2124</v>
      </c>
      <c r="C203" s="33" t="s">
        <v>91</v>
      </c>
      <c r="D203" s="33" t="s">
        <v>92</v>
      </c>
      <c r="E203" s="33" t="s">
        <v>367</v>
      </c>
      <c r="F203" s="33" t="s">
        <v>2125</v>
      </c>
      <c r="G203" s="33" t="s">
        <v>82</v>
      </c>
      <c r="H203" s="33" t="s">
        <v>2042</v>
      </c>
      <c r="I203" s="33" t="s">
        <v>2126</v>
      </c>
      <c r="J203" s="30" t="s">
        <v>2118</v>
      </c>
      <c r="K203" s="33" t="s">
        <v>2125</v>
      </c>
      <c r="L203" s="33" t="s">
        <v>2127</v>
      </c>
      <c r="M203" s="33" t="s">
        <v>66</v>
      </c>
      <c r="N203" s="33" t="s">
        <v>2120</v>
      </c>
      <c r="O203" s="33" t="s">
        <v>373</v>
      </c>
      <c r="P203" s="33" t="s">
        <v>2121</v>
      </c>
      <c r="Q203" s="33" t="s">
        <v>2128</v>
      </c>
      <c r="R203" s="33" t="s">
        <v>2123</v>
      </c>
      <c r="S203" s="33" t="s">
        <v>507</v>
      </c>
      <c r="T203" s="33" t="s">
        <v>376</v>
      </c>
      <c r="U203" s="33" t="s">
        <v>2023</v>
      </c>
      <c r="V203" s="30" t="s">
        <v>400</v>
      </c>
      <c r="W203" s="33" t="s">
        <v>76</v>
      </c>
      <c r="X203" s="30">
        <v>2023.09</v>
      </c>
      <c r="Y203" s="30">
        <v>2024.12</v>
      </c>
      <c r="Z203" s="28">
        <v>610</v>
      </c>
      <c r="AA203" s="30">
        <f>6.1*40</f>
        <v>244</v>
      </c>
      <c r="AB203" s="30">
        <v>0</v>
      </c>
      <c r="AC203" s="30">
        <f>6.1*60</f>
        <v>366</v>
      </c>
      <c r="AD203" s="30">
        <v>0</v>
      </c>
      <c r="AE203" s="30">
        <v>127</v>
      </c>
      <c r="AF203" s="30">
        <v>58</v>
      </c>
      <c r="AG203" s="33" t="s">
        <v>77</v>
      </c>
      <c r="AH203" s="33" t="s">
        <v>77</v>
      </c>
      <c r="AI203" s="33" t="s">
        <v>77</v>
      </c>
      <c r="AJ203" s="33" t="s">
        <v>76</v>
      </c>
      <c r="AK203" s="33" t="s">
        <v>76</v>
      </c>
      <c r="AL203" s="33" t="s">
        <v>77</v>
      </c>
      <c r="AM203" s="33" t="s">
        <v>77</v>
      </c>
      <c r="AN203" s="33" t="s">
        <v>77</v>
      </c>
      <c r="AO203" s="33" t="s">
        <v>77</v>
      </c>
      <c r="AP203" s="33" t="s">
        <v>2104</v>
      </c>
      <c r="AQ203" s="30" t="s">
        <v>2026</v>
      </c>
    </row>
    <row r="204" s="3" customFormat="1" ht="230" customHeight="1" spans="1:43">
      <c r="A204" s="31">
        <f t="shared" si="16"/>
        <v>198</v>
      </c>
      <c r="B204" s="33" t="s">
        <v>2129</v>
      </c>
      <c r="C204" s="33" t="s">
        <v>56</v>
      </c>
      <c r="D204" s="33" t="s">
        <v>147</v>
      </c>
      <c r="E204" s="33" t="s">
        <v>148</v>
      </c>
      <c r="F204" s="33" t="s">
        <v>2130</v>
      </c>
      <c r="G204" s="33" t="s">
        <v>82</v>
      </c>
      <c r="H204" s="33" t="s">
        <v>2131</v>
      </c>
      <c r="I204" s="33" t="s">
        <v>2132</v>
      </c>
      <c r="J204" s="33" t="s">
        <v>2133</v>
      </c>
      <c r="K204" s="33" t="s">
        <v>2134</v>
      </c>
      <c r="L204" s="33" t="s">
        <v>2135</v>
      </c>
      <c r="M204" s="33" t="s">
        <v>2136</v>
      </c>
      <c r="N204" s="33" t="s">
        <v>1404</v>
      </c>
      <c r="O204" s="33" t="s">
        <v>2137</v>
      </c>
      <c r="P204" s="33" t="s">
        <v>2138</v>
      </c>
      <c r="Q204" s="33" t="s">
        <v>2139</v>
      </c>
      <c r="R204" s="33" t="s">
        <v>2140</v>
      </c>
      <c r="S204" s="33" t="s">
        <v>2141</v>
      </c>
      <c r="T204" s="33" t="s">
        <v>458</v>
      </c>
      <c r="U204" s="33" t="s">
        <v>2142</v>
      </c>
      <c r="V204" s="30" t="s">
        <v>75</v>
      </c>
      <c r="W204" s="33" t="s">
        <v>76</v>
      </c>
      <c r="X204" s="30">
        <v>2024.1</v>
      </c>
      <c r="Y204" s="30">
        <v>2024.12</v>
      </c>
      <c r="Z204" s="28">
        <f t="shared" si="17"/>
        <v>95</v>
      </c>
      <c r="AA204" s="30">
        <v>95</v>
      </c>
      <c r="AB204" s="30">
        <f>SUM(AB205:AB215)</f>
        <v>0</v>
      </c>
      <c r="AC204" s="30">
        <v>0</v>
      </c>
      <c r="AD204" s="30">
        <f>SUM(AD205:AD215)</f>
        <v>0</v>
      </c>
      <c r="AE204" s="33" t="s">
        <v>2143</v>
      </c>
      <c r="AF204" s="33" t="s">
        <v>2144</v>
      </c>
      <c r="AG204" s="33" t="s">
        <v>77</v>
      </c>
      <c r="AH204" s="33" t="s">
        <v>76</v>
      </c>
      <c r="AI204" s="33" t="s">
        <v>77</v>
      </c>
      <c r="AJ204" s="33" t="s">
        <v>76</v>
      </c>
      <c r="AK204" s="33" t="s">
        <v>77</v>
      </c>
      <c r="AL204" s="33" t="s">
        <v>77</v>
      </c>
      <c r="AM204" s="30"/>
      <c r="AN204" s="33" t="s">
        <v>77</v>
      </c>
      <c r="AO204" s="30"/>
      <c r="AP204" s="33" t="s">
        <v>2145</v>
      </c>
      <c r="AQ204" s="30">
        <v>15870507000</v>
      </c>
    </row>
    <row r="205" s="3" customFormat="1" ht="230" customHeight="1" spans="1:43">
      <c r="A205" s="31">
        <f t="shared" si="16"/>
        <v>199</v>
      </c>
      <c r="B205" s="33" t="s">
        <v>2146</v>
      </c>
      <c r="C205" s="33" t="s">
        <v>56</v>
      </c>
      <c r="D205" s="33" t="s">
        <v>717</v>
      </c>
      <c r="E205" s="33" t="s">
        <v>1877</v>
      </c>
      <c r="F205" s="33" t="s">
        <v>2147</v>
      </c>
      <c r="G205" s="33" t="s">
        <v>463</v>
      </c>
      <c r="H205" s="33" t="s">
        <v>2148</v>
      </c>
      <c r="I205" s="33" t="s">
        <v>2149</v>
      </c>
      <c r="J205" s="33" t="s">
        <v>2150</v>
      </c>
      <c r="K205" s="33" t="s">
        <v>2151</v>
      </c>
      <c r="L205" s="33" t="s">
        <v>2152</v>
      </c>
      <c r="M205" s="33" t="s">
        <v>1297</v>
      </c>
      <c r="N205" s="33" t="s">
        <v>66</v>
      </c>
      <c r="O205" s="33" t="s">
        <v>2153</v>
      </c>
      <c r="P205" s="33" t="s">
        <v>2154</v>
      </c>
      <c r="Q205" s="30" t="s">
        <v>2155</v>
      </c>
      <c r="R205" s="33" t="s">
        <v>2156</v>
      </c>
      <c r="S205" s="30" t="s">
        <v>2157</v>
      </c>
      <c r="T205" s="33" t="s">
        <v>522</v>
      </c>
      <c r="U205" s="33" t="s">
        <v>2142</v>
      </c>
      <c r="V205" s="30" t="s">
        <v>75</v>
      </c>
      <c r="W205" s="33" t="s">
        <v>76</v>
      </c>
      <c r="X205" s="30">
        <v>2024.1</v>
      </c>
      <c r="Y205" s="30">
        <v>2024.12</v>
      </c>
      <c r="Z205" s="28">
        <v>50</v>
      </c>
      <c r="AA205" s="30">
        <v>50</v>
      </c>
      <c r="AB205" s="30">
        <v>0</v>
      </c>
      <c r="AC205" s="30">
        <v>0</v>
      </c>
      <c r="AD205" s="30">
        <v>0</v>
      </c>
      <c r="AE205" s="30" t="s">
        <v>2158</v>
      </c>
      <c r="AF205" s="30" t="s">
        <v>2159</v>
      </c>
      <c r="AG205" s="33" t="s">
        <v>77</v>
      </c>
      <c r="AH205" s="33" t="s">
        <v>77</v>
      </c>
      <c r="AI205" s="33" t="s">
        <v>77</v>
      </c>
      <c r="AJ205" s="33" t="s">
        <v>77</v>
      </c>
      <c r="AK205" s="33" t="s">
        <v>77</v>
      </c>
      <c r="AL205" s="33" t="s">
        <v>77</v>
      </c>
      <c r="AM205" s="30"/>
      <c r="AN205" s="33" t="s">
        <v>77</v>
      </c>
      <c r="AO205" s="30"/>
      <c r="AP205" s="33" t="s">
        <v>2145</v>
      </c>
      <c r="AQ205" s="30">
        <v>15870507000</v>
      </c>
    </row>
    <row r="206" s="3" customFormat="1" ht="230" customHeight="1" spans="1:43">
      <c r="A206" s="31">
        <f t="shared" si="16"/>
        <v>200</v>
      </c>
      <c r="B206" s="33" t="s">
        <v>2160</v>
      </c>
      <c r="C206" s="33" t="s">
        <v>56</v>
      </c>
      <c r="D206" s="33" t="s">
        <v>482</v>
      </c>
      <c r="E206" s="33" t="s">
        <v>1152</v>
      </c>
      <c r="F206" s="33" t="s">
        <v>2161</v>
      </c>
      <c r="G206" s="33" t="s">
        <v>82</v>
      </c>
      <c r="H206" s="33" t="s">
        <v>2162</v>
      </c>
      <c r="I206" s="33" t="s">
        <v>2163</v>
      </c>
      <c r="J206" s="33" t="s">
        <v>2164</v>
      </c>
      <c r="K206" s="33" t="s">
        <v>2165</v>
      </c>
      <c r="L206" s="33" t="s">
        <v>2166</v>
      </c>
      <c r="M206" s="33" t="s">
        <v>2136</v>
      </c>
      <c r="N206" s="33" t="s">
        <v>1404</v>
      </c>
      <c r="O206" s="33" t="s">
        <v>2167</v>
      </c>
      <c r="P206" s="33" t="s">
        <v>2168</v>
      </c>
      <c r="Q206" s="33" t="s">
        <v>2169</v>
      </c>
      <c r="R206" s="33" t="s">
        <v>2170</v>
      </c>
      <c r="S206" s="33" t="s">
        <v>2141</v>
      </c>
      <c r="T206" s="33" t="s">
        <v>73</v>
      </c>
      <c r="U206" s="33" t="s">
        <v>2142</v>
      </c>
      <c r="V206" s="30" t="s">
        <v>75</v>
      </c>
      <c r="W206" s="33" t="s">
        <v>76</v>
      </c>
      <c r="X206" s="30">
        <v>2024.1</v>
      </c>
      <c r="Y206" s="30">
        <v>2024.12</v>
      </c>
      <c r="Z206" s="28">
        <f t="shared" si="17"/>
        <v>40</v>
      </c>
      <c r="AA206" s="30">
        <v>40</v>
      </c>
      <c r="AB206" s="30">
        <f t="shared" ref="AB206:AB213" si="18">SUM(AB207:AB216)</f>
        <v>0</v>
      </c>
      <c r="AC206" s="30">
        <v>0</v>
      </c>
      <c r="AD206" s="30">
        <f t="shared" ref="AD206:AD213" si="19">SUM(AD207:AD216)</f>
        <v>0</v>
      </c>
      <c r="AE206" s="33" t="s">
        <v>2143</v>
      </c>
      <c r="AF206" s="33" t="s">
        <v>2171</v>
      </c>
      <c r="AG206" s="33" t="s">
        <v>77</v>
      </c>
      <c r="AH206" s="33" t="s">
        <v>77</v>
      </c>
      <c r="AI206" s="33" t="s">
        <v>77</v>
      </c>
      <c r="AJ206" s="33" t="s">
        <v>76</v>
      </c>
      <c r="AK206" s="33" t="s">
        <v>77</v>
      </c>
      <c r="AL206" s="33" t="s">
        <v>77</v>
      </c>
      <c r="AM206" s="30"/>
      <c r="AN206" s="33" t="s">
        <v>76</v>
      </c>
      <c r="AO206" s="60" t="s">
        <v>2172</v>
      </c>
      <c r="AP206" s="33" t="s">
        <v>2145</v>
      </c>
      <c r="AQ206" s="30">
        <v>15870507000</v>
      </c>
    </row>
    <row r="207" s="3" customFormat="1" ht="230" customHeight="1" spans="1:43">
      <c r="A207" s="31">
        <f t="shared" si="16"/>
        <v>201</v>
      </c>
      <c r="B207" s="33" t="s">
        <v>2173</v>
      </c>
      <c r="C207" s="33" t="s">
        <v>56</v>
      </c>
      <c r="D207" s="33" t="s">
        <v>57</v>
      </c>
      <c r="E207" s="33" t="s">
        <v>199</v>
      </c>
      <c r="F207" s="33" t="s">
        <v>2174</v>
      </c>
      <c r="G207" s="33" t="s">
        <v>60</v>
      </c>
      <c r="H207" s="33" t="s">
        <v>2175</v>
      </c>
      <c r="I207" s="33" t="s">
        <v>2176</v>
      </c>
      <c r="J207" s="33" t="s">
        <v>2177</v>
      </c>
      <c r="K207" s="33" t="s">
        <v>2178</v>
      </c>
      <c r="L207" s="33" t="s">
        <v>2179</v>
      </c>
      <c r="M207" s="33" t="s">
        <v>1541</v>
      </c>
      <c r="N207" s="33" t="s">
        <v>1404</v>
      </c>
      <c r="O207" s="33" t="s">
        <v>2180</v>
      </c>
      <c r="P207" s="33" t="s">
        <v>2181</v>
      </c>
      <c r="Q207" s="33" t="s">
        <v>2182</v>
      </c>
      <c r="R207" s="33" t="s">
        <v>2183</v>
      </c>
      <c r="S207" s="33" t="s">
        <v>2141</v>
      </c>
      <c r="T207" s="33" t="s">
        <v>73</v>
      </c>
      <c r="U207" s="33" t="s">
        <v>2142</v>
      </c>
      <c r="V207" s="30" t="s">
        <v>75</v>
      </c>
      <c r="W207" s="33" t="s">
        <v>76</v>
      </c>
      <c r="X207" s="30">
        <v>2024.1</v>
      </c>
      <c r="Y207" s="30">
        <v>2024.12</v>
      </c>
      <c r="Z207" s="28">
        <f t="shared" si="17"/>
        <v>300</v>
      </c>
      <c r="AA207" s="30">
        <v>300</v>
      </c>
      <c r="AB207" s="30">
        <f t="shared" si="18"/>
        <v>0</v>
      </c>
      <c r="AC207" s="30">
        <v>0</v>
      </c>
      <c r="AD207" s="30">
        <f t="shared" si="19"/>
        <v>0</v>
      </c>
      <c r="AE207" s="33" t="s">
        <v>2184</v>
      </c>
      <c r="AF207" s="33" t="s">
        <v>2185</v>
      </c>
      <c r="AG207" s="33" t="s">
        <v>77</v>
      </c>
      <c r="AH207" s="33" t="s">
        <v>77</v>
      </c>
      <c r="AI207" s="33" t="s">
        <v>77</v>
      </c>
      <c r="AJ207" s="33" t="s">
        <v>76</v>
      </c>
      <c r="AK207" s="33" t="s">
        <v>77</v>
      </c>
      <c r="AL207" s="33" t="s">
        <v>77</v>
      </c>
      <c r="AM207" s="30"/>
      <c r="AN207" s="33" t="s">
        <v>77</v>
      </c>
      <c r="AO207" s="30"/>
      <c r="AP207" s="33" t="s">
        <v>2145</v>
      </c>
      <c r="AQ207" s="30">
        <v>15870507000</v>
      </c>
    </row>
    <row r="208" s="3" customFormat="1" ht="230" customHeight="1" spans="1:43">
      <c r="A208" s="31">
        <f t="shared" si="16"/>
        <v>202</v>
      </c>
      <c r="B208" s="33" t="s">
        <v>2186</v>
      </c>
      <c r="C208" s="33" t="s">
        <v>56</v>
      </c>
      <c r="D208" s="33" t="s">
        <v>57</v>
      </c>
      <c r="E208" s="33" t="s">
        <v>199</v>
      </c>
      <c r="F208" s="33" t="s">
        <v>2187</v>
      </c>
      <c r="G208" s="33" t="s">
        <v>60</v>
      </c>
      <c r="H208" s="33" t="s">
        <v>2175</v>
      </c>
      <c r="I208" s="33" t="s">
        <v>2188</v>
      </c>
      <c r="J208" s="33" t="s">
        <v>2189</v>
      </c>
      <c r="K208" s="33" t="s">
        <v>2190</v>
      </c>
      <c r="L208" s="60" t="s">
        <v>2191</v>
      </c>
      <c r="M208" s="33" t="s">
        <v>1541</v>
      </c>
      <c r="N208" s="33" t="s">
        <v>1404</v>
      </c>
      <c r="O208" s="33" t="s">
        <v>2192</v>
      </c>
      <c r="P208" s="33" t="s">
        <v>2181</v>
      </c>
      <c r="Q208" s="33" t="s">
        <v>2193</v>
      </c>
      <c r="R208" s="33" t="s">
        <v>2183</v>
      </c>
      <c r="S208" s="30" t="s">
        <v>2157</v>
      </c>
      <c r="T208" s="33" t="s">
        <v>73</v>
      </c>
      <c r="U208" s="33" t="s">
        <v>2142</v>
      </c>
      <c r="V208" s="30" t="s">
        <v>75</v>
      </c>
      <c r="W208" s="33" t="s">
        <v>76</v>
      </c>
      <c r="X208" s="30">
        <v>2024.1</v>
      </c>
      <c r="Y208" s="30">
        <v>2024.12</v>
      </c>
      <c r="Z208" s="28">
        <f t="shared" si="17"/>
        <v>100</v>
      </c>
      <c r="AA208" s="30">
        <v>100</v>
      </c>
      <c r="AB208" s="30">
        <f t="shared" si="18"/>
        <v>0</v>
      </c>
      <c r="AC208" s="30">
        <v>0</v>
      </c>
      <c r="AD208" s="30">
        <f t="shared" si="19"/>
        <v>0</v>
      </c>
      <c r="AE208" s="33" t="s">
        <v>2194</v>
      </c>
      <c r="AF208" s="33" t="s">
        <v>2195</v>
      </c>
      <c r="AG208" s="33" t="s">
        <v>77</v>
      </c>
      <c r="AH208" s="33" t="s">
        <v>77</v>
      </c>
      <c r="AI208" s="33" t="s">
        <v>77</v>
      </c>
      <c r="AJ208" s="33" t="s">
        <v>76</v>
      </c>
      <c r="AK208" s="33" t="s">
        <v>77</v>
      </c>
      <c r="AL208" s="33" t="s">
        <v>77</v>
      </c>
      <c r="AM208" s="30"/>
      <c r="AN208" s="33" t="s">
        <v>77</v>
      </c>
      <c r="AO208" s="30"/>
      <c r="AP208" s="33" t="s">
        <v>2145</v>
      </c>
      <c r="AQ208" s="30">
        <v>15870507000</v>
      </c>
    </row>
    <row r="209" s="3" customFormat="1" ht="230" customHeight="1" spans="1:43">
      <c r="A209" s="31">
        <f t="shared" si="16"/>
        <v>203</v>
      </c>
      <c r="B209" s="33" t="s">
        <v>2196</v>
      </c>
      <c r="C209" s="33" t="s">
        <v>56</v>
      </c>
      <c r="D209" s="33" t="s">
        <v>57</v>
      </c>
      <c r="E209" s="33" t="s">
        <v>199</v>
      </c>
      <c r="F209" s="33" t="s">
        <v>2197</v>
      </c>
      <c r="G209" s="33" t="s">
        <v>60</v>
      </c>
      <c r="H209" s="33" t="s">
        <v>2198</v>
      </c>
      <c r="I209" s="33" t="s">
        <v>2199</v>
      </c>
      <c r="J209" s="33" t="s">
        <v>2200</v>
      </c>
      <c r="K209" s="33" t="s">
        <v>2201</v>
      </c>
      <c r="L209" s="33" t="s">
        <v>2202</v>
      </c>
      <c r="M209" s="33" t="s">
        <v>1541</v>
      </c>
      <c r="N209" s="33" t="s">
        <v>1404</v>
      </c>
      <c r="O209" s="33" t="s">
        <v>2167</v>
      </c>
      <c r="P209" s="33" t="s">
        <v>2203</v>
      </c>
      <c r="Q209" s="33" t="s">
        <v>2204</v>
      </c>
      <c r="R209" s="33" t="s">
        <v>2183</v>
      </c>
      <c r="S209" s="33" t="s">
        <v>2141</v>
      </c>
      <c r="T209" s="33" t="s">
        <v>73</v>
      </c>
      <c r="U209" s="33" t="s">
        <v>2142</v>
      </c>
      <c r="V209" s="30" t="s">
        <v>75</v>
      </c>
      <c r="W209" s="33" t="s">
        <v>76</v>
      </c>
      <c r="X209" s="30">
        <v>2024.1</v>
      </c>
      <c r="Y209" s="30">
        <v>2024.12</v>
      </c>
      <c r="Z209" s="28">
        <f t="shared" si="17"/>
        <v>40</v>
      </c>
      <c r="AA209" s="30">
        <v>40</v>
      </c>
      <c r="AB209" s="30">
        <f t="shared" si="18"/>
        <v>0</v>
      </c>
      <c r="AC209" s="30">
        <v>0</v>
      </c>
      <c r="AD209" s="30">
        <f t="shared" si="19"/>
        <v>0</v>
      </c>
      <c r="AE209" s="33" t="s">
        <v>2143</v>
      </c>
      <c r="AF209" s="33" t="s">
        <v>2205</v>
      </c>
      <c r="AG209" s="33" t="s">
        <v>77</v>
      </c>
      <c r="AH209" s="33" t="s">
        <v>77</v>
      </c>
      <c r="AI209" s="33" t="s">
        <v>77</v>
      </c>
      <c r="AJ209" s="33" t="s">
        <v>76</v>
      </c>
      <c r="AK209" s="33" t="s">
        <v>77</v>
      </c>
      <c r="AL209" s="33" t="s">
        <v>77</v>
      </c>
      <c r="AM209" s="30"/>
      <c r="AN209" s="33" t="s">
        <v>77</v>
      </c>
      <c r="AO209" s="30"/>
      <c r="AP209" s="33" t="s">
        <v>2145</v>
      </c>
      <c r="AQ209" s="30">
        <v>15870507000</v>
      </c>
    </row>
    <row r="210" s="3" customFormat="1" ht="230" customHeight="1" spans="1:43">
      <c r="A210" s="31">
        <f t="shared" si="16"/>
        <v>204</v>
      </c>
      <c r="B210" s="33" t="s">
        <v>2206</v>
      </c>
      <c r="C210" s="33" t="s">
        <v>56</v>
      </c>
      <c r="D210" s="33" t="s">
        <v>57</v>
      </c>
      <c r="E210" s="33" t="s">
        <v>199</v>
      </c>
      <c r="F210" s="33" t="s">
        <v>2207</v>
      </c>
      <c r="G210" s="33" t="s">
        <v>82</v>
      </c>
      <c r="H210" s="33" t="s">
        <v>2208</v>
      </c>
      <c r="I210" s="33" t="s">
        <v>2209</v>
      </c>
      <c r="J210" s="33" t="s">
        <v>2210</v>
      </c>
      <c r="K210" s="33" t="s">
        <v>2211</v>
      </c>
      <c r="L210" s="33" t="s">
        <v>2212</v>
      </c>
      <c r="M210" s="33" t="s">
        <v>1541</v>
      </c>
      <c r="N210" s="33" t="s">
        <v>1404</v>
      </c>
      <c r="O210" s="33" t="s">
        <v>2213</v>
      </c>
      <c r="P210" s="33" t="s">
        <v>2203</v>
      </c>
      <c r="Q210" s="33" t="s">
        <v>2214</v>
      </c>
      <c r="R210" s="33" t="s">
        <v>2183</v>
      </c>
      <c r="S210" s="33" t="s">
        <v>2141</v>
      </c>
      <c r="T210" s="33" t="s">
        <v>73</v>
      </c>
      <c r="U210" s="33" t="s">
        <v>2142</v>
      </c>
      <c r="V210" s="30" t="s">
        <v>75</v>
      </c>
      <c r="W210" s="33" t="s">
        <v>76</v>
      </c>
      <c r="X210" s="30">
        <v>2024.1</v>
      </c>
      <c r="Y210" s="30">
        <v>2024.12</v>
      </c>
      <c r="Z210" s="28">
        <f t="shared" si="17"/>
        <v>80</v>
      </c>
      <c r="AA210" s="30">
        <v>80</v>
      </c>
      <c r="AB210" s="30">
        <f t="shared" si="18"/>
        <v>0</v>
      </c>
      <c r="AC210" s="30">
        <v>0</v>
      </c>
      <c r="AD210" s="30">
        <f t="shared" si="19"/>
        <v>0</v>
      </c>
      <c r="AE210" s="33" t="s">
        <v>2215</v>
      </c>
      <c r="AF210" s="33" t="s">
        <v>2216</v>
      </c>
      <c r="AG210" s="33" t="s">
        <v>77</v>
      </c>
      <c r="AH210" s="33" t="s">
        <v>77</v>
      </c>
      <c r="AI210" s="33" t="s">
        <v>77</v>
      </c>
      <c r="AJ210" s="33" t="s">
        <v>76</v>
      </c>
      <c r="AK210" s="33" t="s">
        <v>77</v>
      </c>
      <c r="AL210" s="33" t="s">
        <v>77</v>
      </c>
      <c r="AM210" s="30"/>
      <c r="AN210" s="33" t="s">
        <v>77</v>
      </c>
      <c r="AO210" s="30"/>
      <c r="AP210" s="33" t="s">
        <v>2145</v>
      </c>
      <c r="AQ210" s="30">
        <v>15870507000</v>
      </c>
    </row>
    <row r="211" s="3" customFormat="1" ht="230" customHeight="1" spans="1:43">
      <c r="A211" s="31">
        <f t="shared" si="16"/>
        <v>205</v>
      </c>
      <c r="B211" s="33" t="s">
        <v>2217</v>
      </c>
      <c r="C211" s="33" t="s">
        <v>56</v>
      </c>
      <c r="D211" s="33" t="s">
        <v>482</v>
      </c>
      <c r="E211" s="33" t="s">
        <v>1987</v>
      </c>
      <c r="F211" s="33" t="s">
        <v>2218</v>
      </c>
      <c r="G211" s="33" t="s">
        <v>60</v>
      </c>
      <c r="H211" s="33" t="s">
        <v>2219</v>
      </c>
      <c r="I211" s="33" t="s">
        <v>2220</v>
      </c>
      <c r="J211" s="33" t="s">
        <v>2221</v>
      </c>
      <c r="K211" s="33" t="s">
        <v>2222</v>
      </c>
      <c r="L211" s="33" t="s">
        <v>2223</v>
      </c>
      <c r="M211" s="33" t="s">
        <v>1541</v>
      </c>
      <c r="N211" s="33" t="s">
        <v>1404</v>
      </c>
      <c r="O211" s="33" t="s">
        <v>2192</v>
      </c>
      <c r="P211" s="33" t="s">
        <v>2181</v>
      </c>
      <c r="Q211" s="33" t="s">
        <v>2224</v>
      </c>
      <c r="R211" s="33" t="s">
        <v>2183</v>
      </c>
      <c r="S211" s="33" t="s">
        <v>2141</v>
      </c>
      <c r="T211" s="33" t="s">
        <v>73</v>
      </c>
      <c r="U211" s="33" t="s">
        <v>2142</v>
      </c>
      <c r="V211" s="30" t="s">
        <v>75</v>
      </c>
      <c r="W211" s="33" t="s">
        <v>76</v>
      </c>
      <c r="X211" s="30">
        <v>2024.1</v>
      </c>
      <c r="Y211" s="30">
        <v>2024.12</v>
      </c>
      <c r="Z211" s="28">
        <f t="shared" si="17"/>
        <v>100</v>
      </c>
      <c r="AA211" s="30">
        <v>100</v>
      </c>
      <c r="AB211" s="30">
        <f t="shared" si="18"/>
        <v>0</v>
      </c>
      <c r="AC211" s="30">
        <v>0</v>
      </c>
      <c r="AD211" s="30">
        <f t="shared" si="19"/>
        <v>0</v>
      </c>
      <c r="AE211" s="33" t="s">
        <v>2185</v>
      </c>
      <c r="AF211" s="33" t="s">
        <v>2225</v>
      </c>
      <c r="AG211" s="33" t="s">
        <v>77</v>
      </c>
      <c r="AH211" s="33" t="s">
        <v>77</v>
      </c>
      <c r="AI211" s="33" t="s">
        <v>77</v>
      </c>
      <c r="AJ211" s="33" t="s">
        <v>76</v>
      </c>
      <c r="AK211" s="33" t="s">
        <v>77</v>
      </c>
      <c r="AL211" s="33" t="s">
        <v>77</v>
      </c>
      <c r="AM211" s="30"/>
      <c r="AN211" s="33" t="s">
        <v>77</v>
      </c>
      <c r="AO211" s="30"/>
      <c r="AP211" s="33" t="s">
        <v>2145</v>
      </c>
      <c r="AQ211" s="30">
        <v>15870507000</v>
      </c>
    </row>
    <row r="212" s="3" customFormat="1" ht="230" customHeight="1" spans="1:43">
      <c r="A212" s="31">
        <f t="shared" si="16"/>
        <v>206</v>
      </c>
      <c r="B212" s="33" t="s">
        <v>2226</v>
      </c>
      <c r="C212" s="33" t="s">
        <v>105</v>
      </c>
      <c r="D212" s="33" t="s">
        <v>106</v>
      </c>
      <c r="E212" s="33" t="s">
        <v>2227</v>
      </c>
      <c r="F212" s="33" t="s">
        <v>2228</v>
      </c>
      <c r="G212" s="33" t="s">
        <v>82</v>
      </c>
      <c r="H212" s="33" t="s">
        <v>2229</v>
      </c>
      <c r="I212" s="33" t="s">
        <v>2230</v>
      </c>
      <c r="J212" s="33" t="s">
        <v>2231</v>
      </c>
      <c r="K212" s="33" t="s">
        <v>2232</v>
      </c>
      <c r="L212" s="33" t="s">
        <v>2233</v>
      </c>
      <c r="M212" s="33" t="s">
        <v>2111</v>
      </c>
      <c r="N212" s="33" t="s">
        <v>1404</v>
      </c>
      <c r="O212" s="60" t="s">
        <v>2234</v>
      </c>
      <c r="P212" s="33" t="s">
        <v>2235</v>
      </c>
      <c r="Q212" s="30" t="s">
        <v>2236</v>
      </c>
      <c r="R212" s="33" t="s">
        <v>2237</v>
      </c>
      <c r="S212" s="33" t="s">
        <v>2141</v>
      </c>
      <c r="T212" s="33" t="s">
        <v>120</v>
      </c>
      <c r="U212" s="33" t="s">
        <v>2142</v>
      </c>
      <c r="V212" s="30" t="s">
        <v>75</v>
      </c>
      <c r="W212" s="33" t="s">
        <v>76</v>
      </c>
      <c r="X212" s="30">
        <v>2024.1</v>
      </c>
      <c r="Y212" s="30">
        <v>2024.12</v>
      </c>
      <c r="Z212" s="28">
        <f t="shared" si="17"/>
        <v>10</v>
      </c>
      <c r="AA212" s="30">
        <v>10</v>
      </c>
      <c r="AB212" s="30">
        <f t="shared" si="18"/>
        <v>0</v>
      </c>
      <c r="AC212" s="30">
        <v>0</v>
      </c>
      <c r="AD212" s="30">
        <f t="shared" si="19"/>
        <v>0</v>
      </c>
      <c r="AE212" s="33" t="s">
        <v>2238</v>
      </c>
      <c r="AF212" s="33" t="s">
        <v>2239</v>
      </c>
      <c r="AG212" s="33" t="s">
        <v>77</v>
      </c>
      <c r="AH212" s="33" t="s">
        <v>77</v>
      </c>
      <c r="AI212" s="33" t="s">
        <v>77</v>
      </c>
      <c r="AJ212" s="33" t="s">
        <v>76</v>
      </c>
      <c r="AK212" s="33" t="s">
        <v>77</v>
      </c>
      <c r="AL212" s="33" t="s">
        <v>77</v>
      </c>
      <c r="AM212" s="30"/>
      <c r="AN212" s="33" t="s">
        <v>77</v>
      </c>
      <c r="AO212" s="30"/>
      <c r="AP212" s="33" t="s">
        <v>2145</v>
      </c>
      <c r="AQ212" s="30">
        <v>15870507000</v>
      </c>
    </row>
    <row r="213" s="3" customFormat="1" ht="230" customHeight="1" spans="1:43">
      <c r="A213" s="31">
        <f t="shared" si="16"/>
        <v>207</v>
      </c>
      <c r="B213" s="33" t="s">
        <v>2240</v>
      </c>
      <c r="C213" s="33" t="s">
        <v>91</v>
      </c>
      <c r="D213" s="33" t="s">
        <v>122</v>
      </c>
      <c r="E213" s="33" t="s">
        <v>123</v>
      </c>
      <c r="F213" s="33" t="s">
        <v>2241</v>
      </c>
      <c r="G213" s="33" t="s">
        <v>463</v>
      </c>
      <c r="H213" s="33" t="s">
        <v>2229</v>
      </c>
      <c r="I213" s="33" t="s">
        <v>2242</v>
      </c>
      <c r="J213" s="33" t="s">
        <v>2243</v>
      </c>
      <c r="K213" s="33" t="s">
        <v>2244</v>
      </c>
      <c r="L213" s="33" t="s">
        <v>2245</v>
      </c>
      <c r="M213" s="33" t="s">
        <v>2136</v>
      </c>
      <c r="N213" s="33" t="s">
        <v>1404</v>
      </c>
      <c r="O213" s="33" t="s">
        <v>2213</v>
      </c>
      <c r="P213" s="33" t="s">
        <v>2246</v>
      </c>
      <c r="Q213" s="33" t="s">
        <v>2247</v>
      </c>
      <c r="R213" s="33" t="s">
        <v>2140</v>
      </c>
      <c r="S213" s="33" t="s">
        <v>2141</v>
      </c>
      <c r="T213" s="33" t="s">
        <v>274</v>
      </c>
      <c r="U213" s="33" t="s">
        <v>2142</v>
      </c>
      <c r="V213" s="30" t="s">
        <v>75</v>
      </c>
      <c r="W213" s="33" t="s">
        <v>76</v>
      </c>
      <c r="X213" s="30">
        <v>2024.1</v>
      </c>
      <c r="Y213" s="30">
        <v>2024.12</v>
      </c>
      <c r="Z213" s="28">
        <f t="shared" si="17"/>
        <v>80</v>
      </c>
      <c r="AA213" s="30">
        <v>80</v>
      </c>
      <c r="AB213" s="30">
        <f t="shared" si="18"/>
        <v>0</v>
      </c>
      <c r="AC213" s="30">
        <v>0</v>
      </c>
      <c r="AD213" s="30">
        <f t="shared" si="19"/>
        <v>0</v>
      </c>
      <c r="AE213" s="33" t="s">
        <v>2248</v>
      </c>
      <c r="AF213" s="33" t="s">
        <v>2171</v>
      </c>
      <c r="AG213" s="33" t="s">
        <v>77</v>
      </c>
      <c r="AH213" s="33" t="s">
        <v>77</v>
      </c>
      <c r="AI213" s="33" t="s">
        <v>77</v>
      </c>
      <c r="AJ213" s="33" t="s">
        <v>76</v>
      </c>
      <c r="AK213" s="33" t="s">
        <v>77</v>
      </c>
      <c r="AL213" s="33" t="s">
        <v>77</v>
      </c>
      <c r="AM213" s="30"/>
      <c r="AN213" s="33" t="s">
        <v>77</v>
      </c>
      <c r="AO213" s="30"/>
      <c r="AP213" s="33" t="s">
        <v>2145</v>
      </c>
      <c r="AQ213" s="30">
        <v>15870507000</v>
      </c>
    </row>
    <row r="214" s="3" customFormat="1" ht="230" customHeight="1" spans="1:43">
      <c r="A214" s="31">
        <f t="shared" si="16"/>
        <v>208</v>
      </c>
      <c r="B214" s="33" t="s">
        <v>2249</v>
      </c>
      <c r="C214" s="33" t="s">
        <v>56</v>
      </c>
      <c r="D214" s="33" t="s">
        <v>482</v>
      </c>
      <c r="E214" s="33" t="s">
        <v>1152</v>
      </c>
      <c r="F214" s="33" t="s">
        <v>2250</v>
      </c>
      <c r="G214" s="33" t="s">
        <v>82</v>
      </c>
      <c r="H214" s="33" t="s">
        <v>2131</v>
      </c>
      <c r="I214" s="33" t="s">
        <v>2251</v>
      </c>
      <c r="J214" s="33" t="s">
        <v>2252</v>
      </c>
      <c r="K214" s="33" t="s">
        <v>2253</v>
      </c>
      <c r="L214" s="33" t="s">
        <v>2254</v>
      </c>
      <c r="M214" s="33" t="s">
        <v>1541</v>
      </c>
      <c r="N214" s="33" t="s">
        <v>1404</v>
      </c>
      <c r="O214" s="33" t="s">
        <v>2255</v>
      </c>
      <c r="P214" s="33" t="s">
        <v>2256</v>
      </c>
      <c r="Q214" s="33" t="s">
        <v>2247</v>
      </c>
      <c r="R214" s="33" t="s">
        <v>2257</v>
      </c>
      <c r="S214" s="30" t="s">
        <v>2157</v>
      </c>
      <c r="T214" s="33" t="s">
        <v>73</v>
      </c>
      <c r="U214" s="33" t="s">
        <v>2142</v>
      </c>
      <c r="V214" s="30" t="s">
        <v>75</v>
      </c>
      <c r="W214" s="33" t="s">
        <v>76</v>
      </c>
      <c r="X214" s="30">
        <v>2024.1</v>
      </c>
      <c r="Y214" s="30">
        <v>2024.12</v>
      </c>
      <c r="Z214" s="28">
        <f t="shared" si="17"/>
        <v>200</v>
      </c>
      <c r="AA214" s="30">
        <v>200</v>
      </c>
      <c r="AB214" s="30">
        <f>SUM(AB216:AB223)</f>
        <v>0</v>
      </c>
      <c r="AC214" s="30">
        <v>0</v>
      </c>
      <c r="AD214" s="30">
        <f>SUM(AD216:AD223)</f>
        <v>0</v>
      </c>
      <c r="AE214" s="33" t="s">
        <v>2258</v>
      </c>
      <c r="AF214" s="33" t="s">
        <v>2171</v>
      </c>
      <c r="AG214" s="33" t="s">
        <v>77</v>
      </c>
      <c r="AH214" s="33" t="s">
        <v>77</v>
      </c>
      <c r="AI214" s="33" t="s">
        <v>77</v>
      </c>
      <c r="AJ214" s="33" t="s">
        <v>76</v>
      </c>
      <c r="AK214" s="33" t="s">
        <v>77</v>
      </c>
      <c r="AL214" s="33" t="s">
        <v>77</v>
      </c>
      <c r="AM214" s="30"/>
      <c r="AN214" s="33" t="s">
        <v>77</v>
      </c>
      <c r="AO214" s="30"/>
      <c r="AP214" s="33" t="s">
        <v>2145</v>
      </c>
      <c r="AQ214" s="30">
        <v>15870507000</v>
      </c>
    </row>
    <row r="215" s="3" customFormat="1" ht="230" customHeight="1" spans="1:43">
      <c r="A215" s="31">
        <f t="shared" si="16"/>
        <v>209</v>
      </c>
      <c r="B215" s="33" t="s">
        <v>2259</v>
      </c>
      <c r="C215" s="33" t="s">
        <v>91</v>
      </c>
      <c r="D215" s="33" t="s">
        <v>92</v>
      </c>
      <c r="E215" s="33" t="s">
        <v>367</v>
      </c>
      <c r="F215" s="33" t="s">
        <v>2260</v>
      </c>
      <c r="G215" s="33" t="s">
        <v>82</v>
      </c>
      <c r="H215" s="33" t="s">
        <v>2261</v>
      </c>
      <c r="I215" s="33" t="s">
        <v>2262</v>
      </c>
      <c r="J215" s="33" t="s">
        <v>2263</v>
      </c>
      <c r="K215" s="33" t="s">
        <v>2260</v>
      </c>
      <c r="L215" s="33" t="s">
        <v>2260</v>
      </c>
      <c r="M215" s="33" t="s">
        <v>66</v>
      </c>
      <c r="N215" s="33" t="s">
        <v>67</v>
      </c>
      <c r="O215" s="33" t="s">
        <v>373</v>
      </c>
      <c r="P215" s="33" t="s">
        <v>2264</v>
      </c>
      <c r="Q215" s="33" t="s">
        <v>2265</v>
      </c>
      <c r="R215" s="33" t="s">
        <v>2266</v>
      </c>
      <c r="S215" s="33" t="s">
        <v>954</v>
      </c>
      <c r="T215" s="33" t="s">
        <v>376</v>
      </c>
      <c r="U215" s="33" t="s">
        <v>2267</v>
      </c>
      <c r="V215" s="30" t="s">
        <v>75</v>
      </c>
      <c r="W215" s="33" t="s">
        <v>76</v>
      </c>
      <c r="X215" s="30">
        <v>2024.4</v>
      </c>
      <c r="Y215" s="30">
        <v>2024.12</v>
      </c>
      <c r="Z215" s="28">
        <f t="shared" si="17"/>
        <v>150.44</v>
      </c>
      <c r="AA215" s="30">
        <v>150.44</v>
      </c>
      <c r="AB215" s="30">
        <v>0</v>
      </c>
      <c r="AC215" s="30">
        <v>0</v>
      </c>
      <c r="AD215" s="30">
        <v>0</v>
      </c>
      <c r="AE215" s="30"/>
      <c r="AF215" s="30"/>
      <c r="AG215" s="30"/>
      <c r="AH215" s="30"/>
      <c r="AI215" s="30"/>
      <c r="AJ215" s="30"/>
      <c r="AK215" s="30"/>
      <c r="AL215" s="30"/>
      <c r="AM215" s="30"/>
      <c r="AN215" s="30"/>
      <c r="AO215" s="30"/>
      <c r="AP215" s="30"/>
      <c r="AQ215" s="30"/>
    </row>
    <row r="216" s="3" customFormat="1" ht="230" customHeight="1" spans="1:43">
      <c r="A216" s="31">
        <f t="shared" si="16"/>
        <v>210</v>
      </c>
      <c r="B216" s="33" t="s">
        <v>2268</v>
      </c>
      <c r="C216" s="33" t="s">
        <v>56</v>
      </c>
      <c r="D216" s="33" t="s">
        <v>717</v>
      </c>
      <c r="E216" s="33" t="s">
        <v>1877</v>
      </c>
      <c r="F216" s="33" t="s">
        <v>2269</v>
      </c>
      <c r="G216" s="33" t="s">
        <v>82</v>
      </c>
      <c r="H216" s="33" t="s">
        <v>2270</v>
      </c>
      <c r="I216" s="33" t="s">
        <v>2271</v>
      </c>
      <c r="J216" s="30" t="s">
        <v>2272</v>
      </c>
      <c r="K216" s="33" t="s">
        <v>2273</v>
      </c>
      <c r="L216" s="33" t="s">
        <v>2274</v>
      </c>
      <c r="M216" s="33" t="s">
        <v>66</v>
      </c>
      <c r="N216" s="33" t="s">
        <v>67</v>
      </c>
      <c r="O216" s="33" t="s">
        <v>2275</v>
      </c>
      <c r="P216" s="33" t="s">
        <v>2276</v>
      </c>
      <c r="Q216" s="30" t="s">
        <v>2277</v>
      </c>
      <c r="R216" s="33" t="s">
        <v>995</v>
      </c>
      <c r="S216" s="33" t="s">
        <v>399</v>
      </c>
      <c r="T216" s="33" t="s">
        <v>522</v>
      </c>
      <c r="U216" s="33" t="s">
        <v>2267</v>
      </c>
      <c r="V216" s="30" t="s">
        <v>75</v>
      </c>
      <c r="W216" s="33" t="s">
        <v>76</v>
      </c>
      <c r="X216" s="30">
        <v>2024.1</v>
      </c>
      <c r="Y216" s="30">
        <v>2024.12</v>
      </c>
      <c r="Z216" s="28">
        <v>80</v>
      </c>
      <c r="AA216" s="30">
        <v>80</v>
      </c>
      <c r="AB216" s="30">
        <v>0</v>
      </c>
      <c r="AC216" s="30">
        <v>0</v>
      </c>
      <c r="AD216" s="30">
        <v>0</v>
      </c>
      <c r="AE216" s="30">
        <v>2564</v>
      </c>
      <c r="AF216" s="30">
        <v>507</v>
      </c>
      <c r="AG216" s="33" t="s">
        <v>77</v>
      </c>
      <c r="AH216" s="33" t="s">
        <v>77</v>
      </c>
      <c r="AI216" s="33" t="s">
        <v>77</v>
      </c>
      <c r="AJ216" s="33" t="s">
        <v>76</v>
      </c>
      <c r="AK216" s="33" t="s">
        <v>76</v>
      </c>
      <c r="AL216" s="33" t="s">
        <v>77</v>
      </c>
      <c r="AM216" s="30" t="s">
        <v>401</v>
      </c>
      <c r="AN216" s="33" t="s">
        <v>77</v>
      </c>
      <c r="AO216" s="30" t="s">
        <v>401</v>
      </c>
      <c r="AP216" s="33" t="s">
        <v>2278</v>
      </c>
      <c r="AQ216" s="30">
        <v>18696800448</v>
      </c>
    </row>
    <row r="217" s="3" customFormat="1" ht="230" customHeight="1" spans="1:43">
      <c r="A217" s="31">
        <f t="shared" si="16"/>
        <v>211</v>
      </c>
      <c r="B217" s="33" t="s">
        <v>2279</v>
      </c>
      <c r="C217" s="33" t="s">
        <v>56</v>
      </c>
      <c r="D217" s="33" t="s">
        <v>57</v>
      </c>
      <c r="E217" s="33" t="s">
        <v>212</v>
      </c>
      <c r="F217" s="30" t="s">
        <v>2280</v>
      </c>
      <c r="G217" s="33" t="s">
        <v>82</v>
      </c>
      <c r="H217" s="33" t="s">
        <v>2270</v>
      </c>
      <c r="I217" s="33" t="s">
        <v>2281</v>
      </c>
      <c r="J217" s="33" t="s">
        <v>2282</v>
      </c>
      <c r="K217" s="33" t="s">
        <v>2283</v>
      </c>
      <c r="L217" s="30" t="s">
        <v>2284</v>
      </c>
      <c r="M217" s="33" t="s">
        <v>2285</v>
      </c>
      <c r="N217" s="33" t="s">
        <v>67</v>
      </c>
      <c r="O217" s="33" t="s">
        <v>68</v>
      </c>
      <c r="P217" s="33" t="s">
        <v>2286</v>
      </c>
      <c r="Q217" s="30" t="s">
        <v>2287</v>
      </c>
      <c r="R217" s="33" t="s">
        <v>2288</v>
      </c>
      <c r="S217" s="33" t="s">
        <v>2289</v>
      </c>
      <c r="T217" s="33" t="s">
        <v>73</v>
      </c>
      <c r="U217" s="33" t="s">
        <v>2267</v>
      </c>
      <c r="V217" s="30" t="s">
        <v>75</v>
      </c>
      <c r="W217" s="33" t="s">
        <v>76</v>
      </c>
      <c r="X217" s="30">
        <v>2024.1</v>
      </c>
      <c r="Y217" s="30">
        <v>2024.12</v>
      </c>
      <c r="Z217" s="28">
        <f t="shared" ref="Z217:Z220" si="20">AA217+AB217+AC217+AD217</f>
        <v>100</v>
      </c>
      <c r="AA217" s="30">
        <v>100</v>
      </c>
      <c r="AB217" s="30">
        <v>0</v>
      </c>
      <c r="AC217" s="30">
        <v>0</v>
      </c>
      <c r="AD217" s="30">
        <v>0</v>
      </c>
      <c r="AE217" s="30">
        <v>6876</v>
      </c>
      <c r="AF217" s="30">
        <v>1790</v>
      </c>
      <c r="AG217" s="33" t="s">
        <v>77</v>
      </c>
      <c r="AH217" s="33" t="s">
        <v>77</v>
      </c>
      <c r="AI217" s="33" t="s">
        <v>77</v>
      </c>
      <c r="AJ217" s="33" t="s">
        <v>76</v>
      </c>
      <c r="AK217" s="33" t="s">
        <v>77</v>
      </c>
      <c r="AL217" s="33" t="s">
        <v>77</v>
      </c>
      <c r="AM217" s="33" t="s">
        <v>77</v>
      </c>
      <c r="AN217" s="33" t="s">
        <v>77</v>
      </c>
      <c r="AO217" s="33" t="s">
        <v>77</v>
      </c>
      <c r="AP217" s="33" t="s">
        <v>2278</v>
      </c>
      <c r="AQ217" s="30" t="s">
        <v>2290</v>
      </c>
    </row>
    <row r="218" s="3" customFormat="1" ht="263" customHeight="1" spans="1:43">
      <c r="A218" s="31">
        <f t="shared" si="16"/>
        <v>212</v>
      </c>
      <c r="B218" s="33" t="s">
        <v>2291</v>
      </c>
      <c r="C218" s="33" t="s">
        <v>56</v>
      </c>
      <c r="D218" s="33" t="s">
        <v>57</v>
      </c>
      <c r="E218" s="33" t="s">
        <v>199</v>
      </c>
      <c r="F218" s="30" t="s">
        <v>2292</v>
      </c>
      <c r="G218" s="33" t="s">
        <v>82</v>
      </c>
      <c r="H218" s="33" t="s">
        <v>2270</v>
      </c>
      <c r="I218" s="33" t="s">
        <v>2293</v>
      </c>
      <c r="J218" s="33" t="s">
        <v>2294</v>
      </c>
      <c r="K218" s="33" t="s">
        <v>2295</v>
      </c>
      <c r="L218" s="30" t="s">
        <v>2296</v>
      </c>
      <c r="M218" s="33" t="s">
        <v>2285</v>
      </c>
      <c r="N218" s="33" t="s">
        <v>67</v>
      </c>
      <c r="O218" s="33" t="s">
        <v>68</v>
      </c>
      <c r="P218" s="33" t="s">
        <v>2286</v>
      </c>
      <c r="Q218" s="30" t="s">
        <v>2297</v>
      </c>
      <c r="R218" s="33" t="s">
        <v>2288</v>
      </c>
      <c r="S218" s="33" t="s">
        <v>2289</v>
      </c>
      <c r="T218" s="33" t="s">
        <v>73</v>
      </c>
      <c r="U218" s="33" t="s">
        <v>2267</v>
      </c>
      <c r="V218" s="30" t="s">
        <v>75</v>
      </c>
      <c r="W218" s="33" t="s">
        <v>76</v>
      </c>
      <c r="X218" s="30">
        <v>2024.1</v>
      </c>
      <c r="Y218" s="30">
        <v>2024.12</v>
      </c>
      <c r="Z218" s="28">
        <f t="shared" si="20"/>
        <v>100</v>
      </c>
      <c r="AA218" s="30">
        <v>100</v>
      </c>
      <c r="AB218" s="30">
        <v>0</v>
      </c>
      <c r="AC218" s="30">
        <v>0</v>
      </c>
      <c r="AD218" s="30">
        <v>0</v>
      </c>
      <c r="AE218" s="30">
        <v>6878</v>
      </c>
      <c r="AF218" s="30">
        <v>1790</v>
      </c>
      <c r="AG218" s="33" t="s">
        <v>77</v>
      </c>
      <c r="AH218" s="33" t="s">
        <v>77</v>
      </c>
      <c r="AI218" s="33" t="s">
        <v>77</v>
      </c>
      <c r="AJ218" s="33" t="s">
        <v>76</v>
      </c>
      <c r="AK218" s="33" t="s">
        <v>77</v>
      </c>
      <c r="AL218" s="33" t="s">
        <v>77</v>
      </c>
      <c r="AM218" s="33" t="s">
        <v>77</v>
      </c>
      <c r="AN218" s="33" t="s">
        <v>77</v>
      </c>
      <c r="AO218" s="33" t="s">
        <v>77</v>
      </c>
      <c r="AP218" s="33" t="s">
        <v>2278</v>
      </c>
      <c r="AQ218" s="30" t="s">
        <v>2290</v>
      </c>
    </row>
    <row r="219" s="3" customFormat="1" ht="230" customHeight="1" spans="1:43">
      <c r="A219" s="31">
        <f t="shared" si="16"/>
        <v>213</v>
      </c>
      <c r="B219" s="33" t="s">
        <v>2298</v>
      </c>
      <c r="C219" s="33" t="s">
        <v>91</v>
      </c>
      <c r="D219" s="33" t="s">
        <v>122</v>
      </c>
      <c r="E219" s="33" t="s">
        <v>123</v>
      </c>
      <c r="F219" s="33" t="s">
        <v>2299</v>
      </c>
      <c r="G219" s="33" t="s">
        <v>82</v>
      </c>
      <c r="H219" s="33" t="s">
        <v>2300</v>
      </c>
      <c r="I219" s="33" t="s">
        <v>2301</v>
      </c>
      <c r="J219" s="33" t="s">
        <v>2302</v>
      </c>
      <c r="K219" s="33" t="s">
        <v>2303</v>
      </c>
      <c r="L219" s="30" t="s">
        <v>2304</v>
      </c>
      <c r="M219" s="33" t="s">
        <v>1541</v>
      </c>
      <c r="N219" s="33" t="s">
        <v>1404</v>
      </c>
      <c r="O219" s="52" t="s">
        <v>2305</v>
      </c>
      <c r="P219" s="33" t="s">
        <v>2306</v>
      </c>
      <c r="Q219" s="30" t="s">
        <v>2307</v>
      </c>
      <c r="R219" s="33" t="s">
        <v>2308</v>
      </c>
      <c r="S219" s="33" t="s">
        <v>2309</v>
      </c>
      <c r="T219" s="33" t="s">
        <v>133</v>
      </c>
      <c r="U219" s="33" t="s">
        <v>2267</v>
      </c>
      <c r="V219" s="30" t="s">
        <v>75</v>
      </c>
      <c r="W219" s="33" t="s">
        <v>76</v>
      </c>
      <c r="X219" s="30">
        <v>2024.01</v>
      </c>
      <c r="Y219" s="30">
        <v>2024.12</v>
      </c>
      <c r="Z219" s="28">
        <f t="shared" si="20"/>
        <v>200</v>
      </c>
      <c r="AA219" s="30">
        <v>200</v>
      </c>
      <c r="AB219" s="30">
        <v>0</v>
      </c>
      <c r="AC219" s="30">
        <v>0</v>
      </c>
      <c r="AD219" s="30">
        <v>0</v>
      </c>
      <c r="AE219" s="30">
        <v>6078</v>
      </c>
      <c r="AF219" s="30">
        <v>1790</v>
      </c>
      <c r="AG219" s="33" t="s">
        <v>77</v>
      </c>
      <c r="AH219" s="33" t="s">
        <v>77</v>
      </c>
      <c r="AI219" s="33" t="s">
        <v>77</v>
      </c>
      <c r="AJ219" s="33" t="s">
        <v>77</v>
      </c>
      <c r="AK219" s="33" t="s">
        <v>76</v>
      </c>
      <c r="AL219" s="33" t="s">
        <v>77</v>
      </c>
      <c r="AM219" s="33" t="s">
        <v>77</v>
      </c>
      <c r="AN219" s="33" t="s">
        <v>77</v>
      </c>
      <c r="AO219" s="33" t="s">
        <v>77</v>
      </c>
      <c r="AP219" s="33" t="s">
        <v>2310</v>
      </c>
      <c r="AQ219" s="30">
        <v>13635350138</v>
      </c>
    </row>
    <row r="220" s="3" customFormat="1" ht="230" customHeight="1" spans="1:43">
      <c r="A220" s="31">
        <f t="shared" si="16"/>
        <v>214</v>
      </c>
      <c r="B220" s="33" t="s">
        <v>2311</v>
      </c>
      <c r="C220" s="33" t="s">
        <v>56</v>
      </c>
      <c r="D220" s="33" t="s">
        <v>57</v>
      </c>
      <c r="E220" s="33" t="s">
        <v>212</v>
      </c>
      <c r="F220" s="30" t="s">
        <v>2312</v>
      </c>
      <c r="G220" s="33" t="s">
        <v>82</v>
      </c>
      <c r="H220" s="33" t="s">
        <v>2313</v>
      </c>
      <c r="I220" s="33" t="s">
        <v>2314</v>
      </c>
      <c r="J220" s="33" t="s">
        <v>2315</v>
      </c>
      <c r="K220" s="33" t="s">
        <v>2316</v>
      </c>
      <c r="L220" s="30" t="s">
        <v>2317</v>
      </c>
      <c r="M220" s="33" t="s">
        <v>1541</v>
      </c>
      <c r="N220" s="33" t="s">
        <v>1404</v>
      </c>
      <c r="O220" s="30" t="s">
        <v>2318</v>
      </c>
      <c r="P220" s="33" t="s">
        <v>2319</v>
      </c>
      <c r="Q220" s="30" t="s">
        <v>2320</v>
      </c>
      <c r="R220" s="33" t="s">
        <v>2308</v>
      </c>
      <c r="S220" s="33" t="s">
        <v>2321</v>
      </c>
      <c r="T220" s="33" t="s">
        <v>73</v>
      </c>
      <c r="U220" s="33" t="s">
        <v>2267</v>
      </c>
      <c r="V220" s="30" t="s">
        <v>75</v>
      </c>
      <c r="W220" s="33" t="s">
        <v>76</v>
      </c>
      <c r="X220" s="30">
        <v>2024.01</v>
      </c>
      <c r="Y220" s="30">
        <v>2024.12</v>
      </c>
      <c r="Z220" s="28">
        <f t="shared" si="20"/>
        <v>200</v>
      </c>
      <c r="AA220" s="30">
        <v>200</v>
      </c>
      <c r="AB220" s="30">
        <v>0</v>
      </c>
      <c r="AC220" s="30">
        <v>0</v>
      </c>
      <c r="AD220" s="30">
        <v>0</v>
      </c>
      <c r="AE220" s="30">
        <v>81</v>
      </c>
      <c r="AF220" s="30">
        <v>36</v>
      </c>
      <c r="AG220" s="33" t="s">
        <v>77</v>
      </c>
      <c r="AH220" s="33" t="s">
        <v>77</v>
      </c>
      <c r="AI220" s="33" t="s">
        <v>77</v>
      </c>
      <c r="AJ220" s="33" t="s">
        <v>76</v>
      </c>
      <c r="AK220" s="33" t="s">
        <v>77</v>
      </c>
      <c r="AL220" s="33" t="s">
        <v>77</v>
      </c>
      <c r="AM220" s="33" t="s">
        <v>77</v>
      </c>
      <c r="AN220" s="33" t="s">
        <v>76</v>
      </c>
      <c r="AO220" s="33" t="s">
        <v>2322</v>
      </c>
      <c r="AP220" s="33" t="s">
        <v>2278</v>
      </c>
      <c r="AQ220" s="30" t="s">
        <v>2290</v>
      </c>
    </row>
    <row r="221" s="3" customFormat="1" ht="230" customHeight="1" spans="1:43">
      <c r="A221" s="31">
        <f t="shared" si="16"/>
        <v>215</v>
      </c>
      <c r="B221" s="33" t="s">
        <v>2323</v>
      </c>
      <c r="C221" s="33" t="s">
        <v>91</v>
      </c>
      <c r="D221" s="33" t="s">
        <v>92</v>
      </c>
      <c r="E221" s="33" t="s">
        <v>367</v>
      </c>
      <c r="F221" s="33" t="s">
        <v>2324</v>
      </c>
      <c r="G221" s="33" t="s">
        <v>82</v>
      </c>
      <c r="H221" s="33" t="s">
        <v>2325</v>
      </c>
      <c r="I221" s="33" t="s">
        <v>2324</v>
      </c>
      <c r="J221" s="33" t="s">
        <v>2326</v>
      </c>
      <c r="K221" s="33" t="s">
        <v>2327</v>
      </c>
      <c r="L221" s="33" t="s">
        <v>2324</v>
      </c>
      <c r="M221" s="33" t="s">
        <v>286</v>
      </c>
      <c r="N221" s="33" t="s">
        <v>67</v>
      </c>
      <c r="O221" s="33" t="s">
        <v>373</v>
      </c>
      <c r="P221" s="33" t="s">
        <v>2328</v>
      </c>
      <c r="Q221" s="30" t="s">
        <v>2329</v>
      </c>
      <c r="R221" s="33" t="s">
        <v>2330</v>
      </c>
      <c r="S221" s="33" t="s">
        <v>2331</v>
      </c>
      <c r="T221" s="33" t="s">
        <v>376</v>
      </c>
      <c r="U221" s="33" t="s">
        <v>2267</v>
      </c>
      <c r="V221" s="30" t="s">
        <v>400</v>
      </c>
      <c r="W221" s="33" t="s">
        <v>76</v>
      </c>
      <c r="X221" s="30">
        <v>2023.09</v>
      </c>
      <c r="Y221" s="30">
        <v>2024.12</v>
      </c>
      <c r="Z221" s="28">
        <v>88</v>
      </c>
      <c r="AA221" s="30">
        <f>0.88*40</f>
        <v>35.2</v>
      </c>
      <c r="AB221" s="30">
        <v>0</v>
      </c>
      <c r="AC221" s="30">
        <f>0.88*60</f>
        <v>52.8</v>
      </c>
      <c r="AD221" s="30">
        <v>0</v>
      </c>
      <c r="AE221" s="30" t="s">
        <v>2332</v>
      </c>
      <c r="AF221" s="30" t="s">
        <v>2333</v>
      </c>
      <c r="AG221" s="33" t="s">
        <v>77</v>
      </c>
      <c r="AH221" s="33" t="s">
        <v>77</v>
      </c>
      <c r="AI221" s="33" t="s">
        <v>77</v>
      </c>
      <c r="AJ221" s="33" t="s">
        <v>76</v>
      </c>
      <c r="AK221" s="33" t="s">
        <v>77</v>
      </c>
      <c r="AL221" s="33" t="s">
        <v>77</v>
      </c>
      <c r="AM221" s="30" t="s">
        <v>401</v>
      </c>
      <c r="AN221" s="33" t="s">
        <v>76</v>
      </c>
      <c r="AO221" s="30" t="s">
        <v>401</v>
      </c>
      <c r="AP221" s="33" t="s">
        <v>2310</v>
      </c>
      <c r="AQ221" s="30">
        <v>13635350138</v>
      </c>
    </row>
    <row r="222" s="3" customFormat="1" ht="230" customHeight="1" spans="1:43">
      <c r="A222" s="31">
        <f t="shared" si="16"/>
        <v>216</v>
      </c>
      <c r="B222" s="33" t="s">
        <v>2334</v>
      </c>
      <c r="C222" s="33" t="s">
        <v>91</v>
      </c>
      <c r="D222" s="33" t="s">
        <v>92</v>
      </c>
      <c r="E222" s="33" t="s">
        <v>367</v>
      </c>
      <c r="F222" s="33" t="s">
        <v>2335</v>
      </c>
      <c r="G222" s="33" t="s">
        <v>82</v>
      </c>
      <c r="H222" s="33" t="s">
        <v>2336</v>
      </c>
      <c r="I222" s="33" t="s">
        <v>2335</v>
      </c>
      <c r="J222" s="33" t="s">
        <v>2326</v>
      </c>
      <c r="K222" s="33" t="s">
        <v>2337</v>
      </c>
      <c r="L222" s="33" t="s">
        <v>2335</v>
      </c>
      <c r="M222" s="33" t="s">
        <v>286</v>
      </c>
      <c r="N222" s="33" t="s">
        <v>67</v>
      </c>
      <c r="O222" s="33" t="s">
        <v>373</v>
      </c>
      <c r="P222" s="33" t="s">
        <v>2328</v>
      </c>
      <c r="Q222" s="30" t="s">
        <v>2338</v>
      </c>
      <c r="R222" s="33" t="s">
        <v>2339</v>
      </c>
      <c r="S222" s="33" t="s">
        <v>2340</v>
      </c>
      <c r="T222" s="33" t="s">
        <v>376</v>
      </c>
      <c r="U222" s="33" t="s">
        <v>2267</v>
      </c>
      <c r="V222" s="30" t="s">
        <v>400</v>
      </c>
      <c r="W222" s="33" t="s">
        <v>76</v>
      </c>
      <c r="X222" s="30">
        <v>2023.09</v>
      </c>
      <c r="Y222" s="30">
        <v>2024.12</v>
      </c>
      <c r="Z222" s="28">
        <v>180</v>
      </c>
      <c r="AA222" s="30">
        <f>1.8*40</f>
        <v>72</v>
      </c>
      <c r="AB222" s="30">
        <v>0</v>
      </c>
      <c r="AC222" s="30">
        <f>1.8*60</f>
        <v>108</v>
      </c>
      <c r="AD222" s="30">
        <v>0</v>
      </c>
      <c r="AE222" s="30" t="s">
        <v>2341</v>
      </c>
      <c r="AF222" s="30" t="s">
        <v>2342</v>
      </c>
      <c r="AG222" s="33" t="s">
        <v>77</v>
      </c>
      <c r="AH222" s="33" t="s">
        <v>77</v>
      </c>
      <c r="AI222" s="33" t="s">
        <v>77</v>
      </c>
      <c r="AJ222" s="33" t="s">
        <v>76</v>
      </c>
      <c r="AK222" s="33" t="s">
        <v>77</v>
      </c>
      <c r="AL222" s="33" t="s">
        <v>77</v>
      </c>
      <c r="AM222" s="30" t="s">
        <v>401</v>
      </c>
      <c r="AN222" s="33" t="s">
        <v>76</v>
      </c>
      <c r="AO222" s="30" t="s">
        <v>401</v>
      </c>
      <c r="AP222" s="33" t="s">
        <v>2310</v>
      </c>
      <c r="AQ222" s="30">
        <v>13635350138</v>
      </c>
    </row>
    <row r="223" s="3" customFormat="1" ht="241" customHeight="1" spans="1:43">
      <c r="A223" s="31">
        <f t="shared" si="16"/>
        <v>217</v>
      </c>
      <c r="B223" s="33" t="s">
        <v>2343</v>
      </c>
      <c r="C223" s="33" t="s">
        <v>105</v>
      </c>
      <c r="D223" s="33" t="s">
        <v>106</v>
      </c>
      <c r="E223" s="33" t="s">
        <v>239</v>
      </c>
      <c r="F223" s="33" t="s">
        <v>2344</v>
      </c>
      <c r="G223" s="33" t="s">
        <v>82</v>
      </c>
      <c r="H223" s="33" t="s">
        <v>2270</v>
      </c>
      <c r="I223" s="33" t="s">
        <v>2345</v>
      </c>
      <c r="J223" s="33" t="s">
        <v>2346</v>
      </c>
      <c r="K223" s="33" t="s">
        <v>2347</v>
      </c>
      <c r="L223" s="30" t="s">
        <v>2348</v>
      </c>
      <c r="M223" s="33" t="s">
        <v>1541</v>
      </c>
      <c r="N223" s="33" t="s">
        <v>1404</v>
      </c>
      <c r="O223" s="30" t="s">
        <v>2349</v>
      </c>
      <c r="P223" s="33" t="s">
        <v>2350</v>
      </c>
      <c r="Q223" s="30" t="s">
        <v>2351</v>
      </c>
      <c r="R223" s="33" t="s">
        <v>2352</v>
      </c>
      <c r="S223" s="33" t="s">
        <v>2309</v>
      </c>
      <c r="T223" s="33" t="s">
        <v>120</v>
      </c>
      <c r="U223" s="33" t="s">
        <v>2267</v>
      </c>
      <c r="V223" s="30" t="s">
        <v>75</v>
      </c>
      <c r="W223" s="33" t="s">
        <v>76</v>
      </c>
      <c r="X223" s="30">
        <v>2024.01</v>
      </c>
      <c r="Y223" s="30">
        <v>2024.12</v>
      </c>
      <c r="Z223" s="28">
        <f t="shared" ref="Z223:Z227" si="21">AA223+AB223+AC223+AD223</f>
        <v>14</v>
      </c>
      <c r="AA223" s="30">
        <v>14</v>
      </c>
      <c r="AB223" s="30">
        <v>0</v>
      </c>
      <c r="AC223" s="30">
        <v>0</v>
      </c>
      <c r="AD223" s="30">
        <v>0</v>
      </c>
      <c r="AE223" s="30">
        <v>6078</v>
      </c>
      <c r="AF223" s="30">
        <v>1790</v>
      </c>
      <c r="AG223" s="33" t="s">
        <v>77</v>
      </c>
      <c r="AH223" s="33" t="s">
        <v>77</v>
      </c>
      <c r="AI223" s="33" t="s">
        <v>77</v>
      </c>
      <c r="AJ223" s="33" t="s">
        <v>77</v>
      </c>
      <c r="AK223" s="33" t="s">
        <v>76</v>
      </c>
      <c r="AL223" s="33" t="s">
        <v>77</v>
      </c>
      <c r="AM223" s="33" t="s">
        <v>77</v>
      </c>
      <c r="AN223" s="33" t="s">
        <v>77</v>
      </c>
      <c r="AO223" s="33" t="s">
        <v>77</v>
      </c>
      <c r="AP223" s="33" t="s">
        <v>2353</v>
      </c>
      <c r="AQ223" s="30" t="s">
        <v>2354</v>
      </c>
    </row>
    <row r="224" s="3" customFormat="1" ht="230" customHeight="1" spans="1:43">
      <c r="A224" s="31">
        <f t="shared" si="16"/>
        <v>218</v>
      </c>
      <c r="B224" s="33" t="s">
        <v>2355</v>
      </c>
      <c r="C224" s="33" t="s">
        <v>91</v>
      </c>
      <c r="D224" s="33" t="s">
        <v>122</v>
      </c>
      <c r="E224" s="33" t="s">
        <v>123</v>
      </c>
      <c r="F224" s="33" t="s">
        <v>2356</v>
      </c>
      <c r="G224" s="33" t="s">
        <v>82</v>
      </c>
      <c r="H224" s="33" t="s">
        <v>2357</v>
      </c>
      <c r="I224" s="33" t="s">
        <v>2358</v>
      </c>
      <c r="J224" s="33" t="s">
        <v>2359</v>
      </c>
      <c r="K224" s="33" t="s">
        <v>2360</v>
      </c>
      <c r="L224" s="33" t="s">
        <v>2361</v>
      </c>
      <c r="M224" s="33" t="s">
        <v>66</v>
      </c>
      <c r="N224" s="33" t="s">
        <v>67</v>
      </c>
      <c r="O224" s="30" t="s">
        <v>2362</v>
      </c>
      <c r="P224" s="33" t="s">
        <v>2363</v>
      </c>
      <c r="Q224" s="30" t="s">
        <v>684</v>
      </c>
      <c r="R224" s="33" t="s">
        <v>953</v>
      </c>
      <c r="S224" s="33" t="s">
        <v>954</v>
      </c>
      <c r="T224" s="33" t="s">
        <v>133</v>
      </c>
      <c r="U224" s="33" t="s">
        <v>2364</v>
      </c>
      <c r="V224" s="30" t="s">
        <v>75</v>
      </c>
      <c r="W224" s="33" t="s">
        <v>76</v>
      </c>
      <c r="X224" s="30">
        <v>2024.01</v>
      </c>
      <c r="Y224" s="30">
        <v>2024.11</v>
      </c>
      <c r="Z224" s="28">
        <f t="shared" si="21"/>
        <v>100</v>
      </c>
      <c r="AA224" s="30">
        <v>100</v>
      </c>
      <c r="AB224" s="30">
        <v>0</v>
      </c>
      <c r="AC224" s="30">
        <v>0</v>
      </c>
      <c r="AD224" s="30">
        <v>0</v>
      </c>
      <c r="AE224" s="30">
        <v>215</v>
      </c>
      <c r="AF224" s="30">
        <v>36</v>
      </c>
      <c r="AG224" s="33" t="s">
        <v>77</v>
      </c>
      <c r="AH224" s="33" t="s">
        <v>77</v>
      </c>
      <c r="AI224" s="33" t="s">
        <v>77</v>
      </c>
      <c r="AJ224" s="33" t="s">
        <v>76</v>
      </c>
      <c r="AK224" s="33" t="s">
        <v>77</v>
      </c>
      <c r="AL224" s="33" t="s">
        <v>77</v>
      </c>
      <c r="AM224" s="30"/>
      <c r="AN224" s="33" t="s">
        <v>77</v>
      </c>
      <c r="AO224" s="30"/>
      <c r="AP224" s="33" t="s">
        <v>2365</v>
      </c>
      <c r="AQ224" s="30">
        <v>59500277</v>
      </c>
    </row>
    <row r="225" s="3" customFormat="1" ht="230" customHeight="1" spans="1:43">
      <c r="A225" s="31">
        <f t="shared" si="16"/>
        <v>219</v>
      </c>
      <c r="B225" s="33" t="s">
        <v>2366</v>
      </c>
      <c r="C225" s="33" t="s">
        <v>56</v>
      </c>
      <c r="D225" s="33" t="s">
        <v>57</v>
      </c>
      <c r="E225" s="33" t="s">
        <v>212</v>
      </c>
      <c r="F225" s="30" t="s">
        <v>2367</v>
      </c>
      <c r="G225" s="33" t="s">
        <v>82</v>
      </c>
      <c r="H225" s="33" t="s">
        <v>2368</v>
      </c>
      <c r="I225" s="33" t="s">
        <v>2369</v>
      </c>
      <c r="J225" s="33" t="s">
        <v>2370</v>
      </c>
      <c r="K225" s="33" t="s">
        <v>2371</v>
      </c>
      <c r="L225" s="33" t="s">
        <v>2372</v>
      </c>
      <c r="M225" s="33" t="s">
        <v>66</v>
      </c>
      <c r="N225" s="33" t="s">
        <v>67</v>
      </c>
      <c r="O225" s="33" t="s">
        <v>68</v>
      </c>
      <c r="P225" s="33" t="s">
        <v>2373</v>
      </c>
      <c r="Q225" s="33" t="s">
        <v>2374</v>
      </c>
      <c r="R225" s="33" t="s">
        <v>812</v>
      </c>
      <c r="S225" s="33" t="s">
        <v>1816</v>
      </c>
      <c r="T225" s="33" t="s">
        <v>73</v>
      </c>
      <c r="U225" s="33" t="s">
        <v>2364</v>
      </c>
      <c r="V225" s="30" t="s">
        <v>75</v>
      </c>
      <c r="W225" s="33" t="s">
        <v>76</v>
      </c>
      <c r="X225" s="30">
        <v>2024.1</v>
      </c>
      <c r="Y225" s="30">
        <v>2024.12</v>
      </c>
      <c r="Z225" s="28">
        <f t="shared" si="21"/>
        <v>300</v>
      </c>
      <c r="AA225" s="30">
        <v>300</v>
      </c>
      <c r="AB225" s="30">
        <v>0</v>
      </c>
      <c r="AC225" s="30">
        <v>0</v>
      </c>
      <c r="AD225" s="30">
        <v>0</v>
      </c>
      <c r="AE225" s="30">
        <v>162</v>
      </c>
      <c r="AF225" s="30">
        <v>21</v>
      </c>
      <c r="AG225" s="33" t="s">
        <v>77</v>
      </c>
      <c r="AH225" s="33" t="s">
        <v>77</v>
      </c>
      <c r="AI225" s="33" t="s">
        <v>77</v>
      </c>
      <c r="AJ225" s="33" t="s">
        <v>76</v>
      </c>
      <c r="AK225" s="33" t="s">
        <v>77</v>
      </c>
      <c r="AL225" s="33" t="s">
        <v>76</v>
      </c>
      <c r="AM225" s="33" t="s">
        <v>2375</v>
      </c>
      <c r="AN225" s="33" t="s">
        <v>76</v>
      </c>
      <c r="AO225" s="33" t="s">
        <v>2376</v>
      </c>
      <c r="AP225" s="33" t="s">
        <v>2365</v>
      </c>
      <c r="AQ225" s="30">
        <v>59500277</v>
      </c>
    </row>
    <row r="226" s="3" customFormat="1" ht="230" customHeight="1" spans="1:43">
      <c r="A226" s="31">
        <f t="shared" si="16"/>
        <v>220</v>
      </c>
      <c r="B226" s="33" t="s">
        <v>2377</v>
      </c>
      <c r="C226" s="33" t="s">
        <v>56</v>
      </c>
      <c r="D226" s="33" t="s">
        <v>57</v>
      </c>
      <c r="E226" s="33" t="s">
        <v>199</v>
      </c>
      <c r="F226" s="33" t="s">
        <v>2378</v>
      </c>
      <c r="G226" s="33" t="s">
        <v>82</v>
      </c>
      <c r="H226" s="33" t="s">
        <v>2379</v>
      </c>
      <c r="I226" s="33" t="s">
        <v>2380</v>
      </c>
      <c r="J226" s="33" t="s">
        <v>2381</v>
      </c>
      <c r="K226" s="33" t="s">
        <v>2382</v>
      </c>
      <c r="L226" s="33" t="s">
        <v>2383</v>
      </c>
      <c r="M226" s="33" t="s">
        <v>2384</v>
      </c>
      <c r="N226" s="33" t="s">
        <v>286</v>
      </c>
      <c r="O226" s="33" t="s">
        <v>2385</v>
      </c>
      <c r="P226" s="33" t="s">
        <v>2386</v>
      </c>
      <c r="Q226" s="33" t="s">
        <v>2387</v>
      </c>
      <c r="R226" s="33" t="s">
        <v>2388</v>
      </c>
      <c r="S226" s="33" t="s">
        <v>2389</v>
      </c>
      <c r="T226" s="33" t="s">
        <v>73</v>
      </c>
      <c r="U226" s="33" t="s">
        <v>2364</v>
      </c>
      <c r="V226" s="30" t="s">
        <v>75</v>
      </c>
      <c r="W226" s="33" t="s">
        <v>76</v>
      </c>
      <c r="X226" s="30">
        <v>2024.01</v>
      </c>
      <c r="Y226" s="30">
        <v>2024.12</v>
      </c>
      <c r="Z226" s="28">
        <f t="shared" si="21"/>
        <v>100</v>
      </c>
      <c r="AA226" s="30">
        <v>100</v>
      </c>
      <c r="AB226" s="30">
        <v>0</v>
      </c>
      <c r="AC226" s="30">
        <v>0</v>
      </c>
      <c r="AD226" s="30">
        <v>0</v>
      </c>
      <c r="AE226" s="30">
        <v>1088</v>
      </c>
      <c r="AF226" s="30">
        <v>256</v>
      </c>
      <c r="AG226" s="33" t="s">
        <v>77</v>
      </c>
      <c r="AH226" s="33" t="s">
        <v>77</v>
      </c>
      <c r="AI226" s="33" t="s">
        <v>77</v>
      </c>
      <c r="AJ226" s="33" t="s">
        <v>76</v>
      </c>
      <c r="AK226" s="33" t="s">
        <v>77</v>
      </c>
      <c r="AL226" s="33" t="s">
        <v>77</v>
      </c>
      <c r="AM226" s="30"/>
      <c r="AN226" s="33" t="s">
        <v>77</v>
      </c>
      <c r="AO226" s="30"/>
      <c r="AP226" s="33" t="s">
        <v>2365</v>
      </c>
      <c r="AQ226" s="30">
        <v>59500277</v>
      </c>
    </row>
    <row r="227" s="3" customFormat="1" ht="269" customHeight="1" spans="1:43">
      <c r="A227" s="31">
        <f t="shared" si="16"/>
        <v>221</v>
      </c>
      <c r="B227" s="33" t="s">
        <v>2390</v>
      </c>
      <c r="C227" s="33" t="s">
        <v>56</v>
      </c>
      <c r="D227" s="33" t="s">
        <v>482</v>
      </c>
      <c r="E227" s="33" t="s">
        <v>1987</v>
      </c>
      <c r="F227" s="33" t="s">
        <v>2391</v>
      </c>
      <c r="G227" s="33" t="s">
        <v>82</v>
      </c>
      <c r="H227" s="33" t="s">
        <v>2392</v>
      </c>
      <c r="I227" s="33" t="s">
        <v>2393</v>
      </c>
      <c r="J227" s="33" t="s">
        <v>2394</v>
      </c>
      <c r="K227" s="33" t="s">
        <v>2395</v>
      </c>
      <c r="L227" s="33" t="s">
        <v>2396</v>
      </c>
      <c r="M227" s="33" t="s">
        <v>66</v>
      </c>
      <c r="N227" s="61" t="s">
        <v>2397</v>
      </c>
      <c r="O227" s="33" t="s">
        <v>68</v>
      </c>
      <c r="P227" s="33" t="s">
        <v>351</v>
      </c>
      <c r="Q227" s="30" t="s">
        <v>2398</v>
      </c>
      <c r="R227" s="33" t="s">
        <v>2399</v>
      </c>
      <c r="S227" s="33" t="s">
        <v>1816</v>
      </c>
      <c r="T227" s="33" t="s">
        <v>73</v>
      </c>
      <c r="U227" s="33" t="s">
        <v>2364</v>
      </c>
      <c r="V227" s="30" t="s">
        <v>75</v>
      </c>
      <c r="W227" s="33" t="s">
        <v>76</v>
      </c>
      <c r="X227" s="30">
        <v>2024.1</v>
      </c>
      <c r="Y227" s="30">
        <v>2024.12</v>
      </c>
      <c r="Z227" s="28">
        <f t="shared" si="21"/>
        <v>200</v>
      </c>
      <c r="AA227" s="30">
        <v>200</v>
      </c>
      <c r="AB227" s="30">
        <v>0</v>
      </c>
      <c r="AC227" s="30">
        <v>0</v>
      </c>
      <c r="AD227" s="30">
        <v>0</v>
      </c>
      <c r="AE227" s="30">
        <v>1556</v>
      </c>
      <c r="AF227" s="30">
        <v>339</v>
      </c>
      <c r="AG227" s="33" t="s">
        <v>77</v>
      </c>
      <c r="AH227" s="33" t="s">
        <v>77</v>
      </c>
      <c r="AI227" s="33" t="s">
        <v>77</v>
      </c>
      <c r="AJ227" s="33" t="s">
        <v>76</v>
      </c>
      <c r="AK227" s="33" t="s">
        <v>77</v>
      </c>
      <c r="AL227" s="33" t="s">
        <v>76</v>
      </c>
      <c r="AM227" s="33" t="s">
        <v>2400</v>
      </c>
      <c r="AN227" s="33" t="s">
        <v>76</v>
      </c>
      <c r="AO227" s="33" t="s">
        <v>2376</v>
      </c>
      <c r="AP227" s="33" t="s">
        <v>2365</v>
      </c>
      <c r="AQ227" s="30">
        <v>59500277</v>
      </c>
    </row>
    <row r="228" s="3" customFormat="1" ht="230" customHeight="1" spans="1:43">
      <c r="A228" s="31">
        <f t="shared" si="16"/>
        <v>222</v>
      </c>
      <c r="B228" s="33" t="s">
        <v>2401</v>
      </c>
      <c r="C228" s="33" t="s">
        <v>56</v>
      </c>
      <c r="D228" s="33" t="s">
        <v>57</v>
      </c>
      <c r="E228" s="33" t="s">
        <v>58</v>
      </c>
      <c r="F228" s="33" t="s">
        <v>2402</v>
      </c>
      <c r="G228" s="33" t="s">
        <v>82</v>
      </c>
      <c r="H228" s="33" t="s">
        <v>2403</v>
      </c>
      <c r="I228" s="33" t="s">
        <v>2404</v>
      </c>
      <c r="J228" s="33" t="s">
        <v>2405</v>
      </c>
      <c r="K228" s="33" t="s">
        <v>2406</v>
      </c>
      <c r="L228" s="33" t="s">
        <v>2407</v>
      </c>
      <c r="M228" s="33" t="s">
        <v>2285</v>
      </c>
      <c r="N228" s="33" t="s">
        <v>67</v>
      </c>
      <c r="O228" s="33" t="s">
        <v>68</v>
      </c>
      <c r="P228" s="33" t="s">
        <v>2408</v>
      </c>
      <c r="Q228" s="33" t="s">
        <v>2409</v>
      </c>
      <c r="R228" s="33" t="s">
        <v>2410</v>
      </c>
      <c r="S228" s="33" t="s">
        <v>2411</v>
      </c>
      <c r="T228" s="33" t="s">
        <v>522</v>
      </c>
      <c r="U228" s="33" t="s">
        <v>2364</v>
      </c>
      <c r="V228" s="30" t="s">
        <v>75</v>
      </c>
      <c r="W228" s="33" t="s">
        <v>76</v>
      </c>
      <c r="X228" s="30">
        <v>2024.1</v>
      </c>
      <c r="Y228" s="30">
        <v>2024.12</v>
      </c>
      <c r="Z228" s="28">
        <v>50</v>
      </c>
      <c r="AA228" s="30">
        <v>50</v>
      </c>
      <c r="AB228" s="30">
        <v>0</v>
      </c>
      <c r="AC228" s="30">
        <v>0</v>
      </c>
      <c r="AD228" s="30">
        <v>0</v>
      </c>
      <c r="AE228" s="30">
        <v>659</v>
      </c>
      <c r="AF228" s="30">
        <v>65</v>
      </c>
      <c r="AG228" s="33" t="s">
        <v>77</v>
      </c>
      <c r="AH228" s="33" t="s">
        <v>77</v>
      </c>
      <c r="AI228" s="33" t="s">
        <v>77</v>
      </c>
      <c r="AJ228" s="33" t="s">
        <v>76</v>
      </c>
      <c r="AK228" s="33" t="s">
        <v>77</v>
      </c>
      <c r="AL228" s="33" t="s">
        <v>77</v>
      </c>
      <c r="AM228" s="30"/>
      <c r="AN228" s="33" t="s">
        <v>77</v>
      </c>
      <c r="AO228" s="30"/>
      <c r="AP228" s="33" t="s">
        <v>2365</v>
      </c>
      <c r="AQ228" s="30">
        <v>59500277</v>
      </c>
    </row>
    <row r="229" s="3" customFormat="1" ht="230" customHeight="1" spans="1:43">
      <c r="A229" s="31">
        <f t="shared" si="16"/>
        <v>223</v>
      </c>
      <c r="B229" s="33" t="s">
        <v>2412</v>
      </c>
      <c r="C229" s="33" t="s">
        <v>56</v>
      </c>
      <c r="D229" s="33" t="s">
        <v>57</v>
      </c>
      <c r="E229" s="33" t="s">
        <v>58</v>
      </c>
      <c r="F229" s="33" t="s">
        <v>2413</v>
      </c>
      <c r="G229" s="33" t="s">
        <v>82</v>
      </c>
      <c r="H229" s="33" t="s">
        <v>2414</v>
      </c>
      <c r="I229" s="33" t="s">
        <v>2415</v>
      </c>
      <c r="J229" s="33" t="s">
        <v>2416</v>
      </c>
      <c r="K229" s="33" t="s">
        <v>2413</v>
      </c>
      <c r="L229" s="33" t="s">
        <v>2417</v>
      </c>
      <c r="M229" s="33" t="s">
        <v>165</v>
      </c>
      <c r="N229" s="33" t="s">
        <v>166</v>
      </c>
      <c r="O229" s="33" t="s">
        <v>68</v>
      </c>
      <c r="P229" s="33" t="s">
        <v>2418</v>
      </c>
      <c r="Q229" s="33" t="s">
        <v>2419</v>
      </c>
      <c r="R229" s="33" t="s">
        <v>2399</v>
      </c>
      <c r="S229" s="33" t="s">
        <v>776</v>
      </c>
      <c r="T229" s="33" t="s">
        <v>522</v>
      </c>
      <c r="U229" s="33" t="s">
        <v>2364</v>
      </c>
      <c r="V229" s="30" t="s">
        <v>75</v>
      </c>
      <c r="W229" s="33" t="s">
        <v>76</v>
      </c>
      <c r="X229" s="30">
        <v>2024.01</v>
      </c>
      <c r="Y229" s="30">
        <v>2024.12</v>
      </c>
      <c r="Z229" s="28">
        <f t="shared" ref="Z229:Z231" si="22">AA229+AB229+AC229+AD229</f>
        <v>60</v>
      </c>
      <c r="AA229" s="30">
        <v>60</v>
      </c>
      <c r="AB229" s="30">
        <v>0</v>
      </c>
      <c r="AC229" s="30">
        <v>0</v>
      </c>
      <c r="AD229" s="30">
        <v>0</v>
      </c>
      <c r="AE229" s="30">
        <v>1522</v>
      </c>
      <c r="AF229" s="30">
        <v>86</v>
      </c>
      <c r="AG229" s="33" t="s">
        <v>77</v>
      </c>
      <c r="AH229" s="33" t="s">
        <v>77</v>
      </c>
      <c r="AI229" s="33" t="s">
        <v>77</v>
      </c>
      <c r="AJ229" s="33" t="s">
        <v>76</v>
      </c>
      <c r="AK229" s="33" t="s">
        <v>77</v>
      </c>
      <c r="AL229" s="33" t="s">
        <v>77</v>
      </c>
      <c r="AM229" s="30"/>
      <c r="AN229" s="33" t="s">
        <v>77</v>
      </c>
      <c r="AO229" s="30"/>
      <c r="AP229" s="33" t="s">
        <v>2365</v>
      </c>
      <c r="AQ229" s="30">
        <v>59500277</v>
      </c>
    </row>
    <row r="230" s="3" customFormat="1" ht="230" customHeight="1" spans="1:43">
      <c r="A230" s="31">
        <f t="shared" si="16"/>
        <v>224</v>
      </c>
      <c r="B230" s="33" t="s">
        <v>2420</v>
      </c>
      <c r="C230" s="33" t="s">
        <v>56</v>
      </c>
      <c r="D230" s="33" t="s">
        <v>57</v>
      </c>
      <c r="E230" s="33" t="s">
        <v>58</v>
      </c>
      <c r="F230" s="33" t="s">
        <v>2421</v>
      </c>
      <c r="G230" s="33" t="s">
        <v>82</v>
      </c>
      <c r="H230" s="33" t="s">
        <v>2422</v>
      </c>
      <c r="I230" s="33" t="s">
        <v>2423</v>
      </c>
      <c r="J230" s="33" t="s">
        <v>2424</v>
      </c>
      <c r="K230" s="33" t="s">
        <v>2425</v>
      </c>
      <c r="L230" s="33" t="s">
        <v>2426</v>
      </c>
      <c r="M230" s="33" t="s">
        <v>66</v>
      </c>
      <c r="N230" s="33" t="s">
        <v>67</v>
      </c>
      <c r="O230" s="30" t="s">
        <v>929</v>
      </c>
      <c r="P230" s="33" t="s">
        <v>2427</v>
      </c>
      <c r="Q230" s="30" t="s">
        <v>2428</v>
      </c>
      <c r="R230" s="33" t="s">
        <v>2399</v>
      </c>
      <c r="S230" s="33" t="s">
        <v>1816</v>
      </c>
      <c r="T230" s="33" t="s">
        <v>73</v>
      </c>
      <c r="U230" s="33" t="s">
        <v>2364</v>
      </c>
      <c r="V230" s="30" t="s">
        <v>75</v>
      </c>
      <c r="W230" s="33" t="s">
        <v>76</v>
      </c>
      <c r="X230" s="30">
        <v>2024.1</v>
      </c>
      <c r="Y230" s="30">
        <v>2024.12</v>
      </c>
      <c r="Z230" s="28">
        <f t="shared" si="22"/>
        <v>50</v>
      </c>
      <c r="AA230" s="30">
        <v>50</v>
      </c>
      <c r="AB230" s="30">
        <v>0</v>
      </c>
      <c r="AC230" s="30">
        <v>0</v>
      </c>
      <c r="AD230" s="30">
        <v>0</v>
      </c>
      <c r="AE230" s="30">
        <v>210</v>
      </c>
      <c r="AF230" s="30">
        <v>48</v>
      </c>
      <c r="AG230" s="33" t="s">
        <v>77</v>
      </c>
      <c r="AH230" s="33" t="s">
        <v>77</v>
      </c>
      <c r="AI230" s="33" t="s">
        <v>77</v>
      </c>
      <c r="AJ230" s="33" t="s">
        <v>76</v>
      </c>
      <c r="AK230" s="33" t="s">
        <v>77</v>
      </c>
      <c r="AL230" s="33" t="s">
        <v>76</v>
      </c>
      <c r="AM230" s="33" t="s">
        <v>2429</v>
      </c>
      <c r="AN230" s="33" t="s">
        <v>76</v>
      </c>
      <c r="AO230" s="33" t="s">
        <v>2376</v>
      </c>
      <c r="AP230" s="33" t="s">
        <v>2365</v>
      </c>
      <c r="AQ230" s="30">
        <v>59500277</v>
      </c>
    </row>
    <row r="231" s="3" customFormat="1" ht="230" customHeight="1" spans="1:43">
      <c r="A231" s="31">
        <f t="shared" si="16"/>
        <v>225</v>
      </c>
      <c r="B231" s="33" t="s">
        <v>2430</v>
      </c>
      <c r="C231" s="33" t="s">
        <v>105</v>
      </c>
      <c r="D231" s="33" t="s">
        <v>106</v>
      </c>
      <c r="E231" s="33" t="s">
        <v>107</v>
      </c>
      <c r="F231" s="33" t="s">
        <v>2431</v>
      </c>
      <c r="G231" s="33" t="s">
        <v>82</v>
      </c>
      <c r="H231" s="33" t="s">
        <v>2379</v>
      </c>
      <c r="I231" s="33" t="s">
        <v>2432</v>
      </c>
      <c r="J231" s="33" t="s">
        <v>2433</v>
      </c>
      <c r="K231" s="33" t="s">
        <v>2434</v>
      </c>
      <c r="L231" s="33" t="s">
        <v>2435</v>
      </c>
      <c r="M231" s="33" t="s">
        <v>1297</v>
      </c>
      <c r="N231" s="33" t="s">
        <v>67</v>
      </c>
      <c r="O231" s="33" t="s">
        <v>2436</v>
      </c>
      <c r="P231" s="33" t="s">
        <v>2437</v>
      </c>
      <c r="Q231" s="33" t="s">
        <v>2438</v>
      </c>
      <c r="R231" s="33" t="s">
        <v>1856</v>
      </c>
      <c r="S231" s="33" t="s">
        <v>2389</v>
      </c>
      <c r="T231" s="33" t="s">
        <v>120</v>
      </c>
      <c r="U231" s="33" t="s">
        <v>2364</v>
      </c>
      <c r="V231" s="30" t="s">
        <v>75</v>
      </c>
      <c r="W231" s="33" t="s">
        <v>76</v>
      </c>
      <c r="X231" s="30">
        <v>2024.01</v>
      </c>
      <c r="Y231" s="30">
        <v>2024.12</v>
      </c>
      <c r="Z231" s="28">
        <f t="shared" si="22"/>
        <v>10</v>
      </c>
      <c r="AA231" s="30">
        <v>10</v>
      </c>
      <c r="AB231" s="30">
        <v>0</v>
      </c>
      <c r="AC231" s="30">
        <v>0</v>
      </c>
      <c r="AD231" s="30">
        <v>0</v>
      </c>
      <c r="AE231" s="30">
        <v>4200</v>
      </c>
      <c r="AF231" s="30">
        <v>651</v>
      </c>
      <c r="AG231" s="33" t="s">
        <v>77</v>
      </c>
      <c r="AH231" s="33" t="s">
        <v>77</v>
      </c>
      <c r="AI231" s="33" t="s">
        <v>77</v>
      </c>
      <c r="AJ231" s="33" t="s">
        <v>76</v>
      </c>
      <c r="AK231" s="33" t="s">
        <v>77</v>
      </c>
      <c r="AL231" s="33" t="s">
        <v>77</v>
      </c>
      <c r="AM231" s="30"/>
      <c r="AN231" s="33" t="s">
        <v>77</v>
      </c>
      <c r="AO231" s="30"/>
      <c r="AP231" s="33" t="s">
        <v>2365</v>
      </c>
      <c r="AQ231" s="30">
        <v>59500277</v>
      </c>
    </row>
    <row r="232" s="3" customFormat="1" ht="230" customHeight="1" spans="1:43">
      <c r="A232" s="31">
        <f t="shared" si="16"/>
        <v>226</v>
      </c>
      <c r="B232" s="33" t="s">
        <v>2439</v>
      </c>
      <c r="C232" s="33" t="s">
        <v>91</v>
      </c>
      <c r="D232" s="33" t="s">
        <v>92</v>
      </c>
      <c r="E232" s="33" t="s">
        <v>367</v>
      </c>
      <c r="F232" s="33" t="s">
        <v>2440</v>
      </c>
      <c r="G232" s="33" t="s">
        <v>82</v>
      </c>
      <c r="H232" s="33" t="s">
        <v>2441</v>
      </c>
      <c r="I232" s="33" t="s">
        <v>2442</v>
      </c>
      <c r="J232" s="30" t="s">
        <v>2443</v>
      </c>
      <c r="K232" s="33" t="s">
        <v>2444</v>
      </c>
      <c r="L232" s="33" t="s">
        <v>2444</v>
      </c>
      <c r="M232" s="33" t="s">
        <v>286</v>
      </c>
      <c r="N232" s="33" t="s">
        <v>67</v>
      </c>
      <c r="O232" s="33" t="s">
        <v>373</v>
      </c>
      <c r="P232" s="33" t="s">
        <v>2445</v>
      </c>
      <c r="Q232" s="33" t="s">
        <v>2446</v>
      </c>
      <c r="R232" s="33" t="s">
        <v>398</v>
      </c>
      <c r="S232" s="33" t="s">
        <v>399</v>
      </c>
      <c r="T232" s="33" t="s">
        <v>376</v>
      </c>
      <c r="U232" s="33" t="s">
        <v>2364</v>
      </c>
      <c r="V232" s="30" t="s">
        <v>400</v>
      </c>
      <c r="W232" s="33" t="s">
        <v>76</v>
      </c>
      <c r="X232" s="30">
        <v>2023.09</v>
      </c>
      <c r="Y232" s="30">
        <v>2024.12</v>
      </c>
      <c r="Z232" s="28">
        <v>850</v>
      </c>
      <c r="AA232" s="30">
        <f>8.5*40</f>
        <v>340</v>
      </c>
      <c r="AB232" s="30">
        <v>0</v>
      </c>
      <c r="AC232" s="30">
        <f>60*8.5</f>
        <v>510</v>
      </c>
      <c r="AD232" s="30">
        <v>0</v>
      </c>
      <c r="AE232" s="33" t="s">
        <v>2446</v>
      </c>
      <c r="AF232" s="33" t="s">
        <v>2447</v>
      </c>
      <c r="AG232" s="33" t="s">
        <v>77</v>
      </c>
      <c r="AH232" s="33" t="s">
        <v>77</v>
      </c>
      <c r="AI232" s="33" t="s">
        <v>77</v>
      </c>
      <c r="AJ232" s="33" t="s">
        <v>77</v>
      </c>
      <c r="AK232" s="33" t="s">
        <v>77</v>
      </c>
      <c r="AL232" s="33" t="s">
        <v>77</v>
      </c>
      <c r="AM232" s="30" t="s">
        <v>401</v>
      </c>
      <c r="AN232" s="33" t="s">
        <v>77</v>
      </c>
      <c r="AO232" s="30" t="s">
        <v>401</v>
      </c>
      <c r="AP232" s="33" t="s">
        <v>2448</v>
      </c>
      <c r="AQ232" s="30" t="s">
        <v>2449</v>
      </c>
    </row>
    <row r="233" s="3" customFormat="1" ht="230" customHeight="1" spans="1:43">
      <c r="A233" s="31">
        <f t="shared" si="16"/>
        <v>227</v>
      </c>
      <c r="B233" s="33" t="s">
        <v>2450</v>
      </c>
      <c r="C233" s="33" t="s">
        <v>56</v>
      </c>
      <c r="D233" s="33" t="s">
        <v>57</v>
      </c>
      <c r="E233" s="33" t="s">
        <v>58</v>
      </c>
      <c r="F233" s="33" t="s">
        <v>2451</v>
      </c>
      <c r="G233" s="33" t="s">
        <v>82</v>
      </c>
      <c r="H233" s="33" t="s">
        <v>2422</v>
      </c>
      <c r="I233" s="33" t="s">
        <v>2452</v>
      </c>
      <c r="J233" s="33" t="s">
        <v>2453</v>
      </c>
      <c r="K233" s="33" t="s">
        <v>2454</v>
      </c>
      <c r="L233" s="33" t="s">
        <v>2455</v>
      </c>
      <c r="M233" s="33" t="s">
        <v>66</v>
      </c>
      <c r="N233" s="33" t="s">
        <v>67</v>
      </c>
      <c r="O233" s="33" t="s">
        <v>68</v>
      </c>
      <c r="P233" s="33" t="s">
        <v>2427</v>
      </c>
      <c r="Q233" s="30" t="s">
        <v>2456</v>
      </c>
      <c r="R233" s="33" t="s">
        <v>2457</v>
      </c>
      <c r="S233" s="33" t="s">
        <v>2389</v>
      </c>
      <c r="T233" s="33" t="s">
        <v>73</v>
      </c>
      <c r="U233" s="33" t="s">
        <v>2364</v>
      </c>
      <c r="V233" s="30" t="s">
        <v>75</v>
      </c>
      <c r="W233" s="33" t="s">
        <v>76</v>
      </c>
      <c r="X233" s="30">
        <v>2024.1</v>
      </c>
      <c r="Y233" s="30">
        <v>2024.12</v>
      </c>
      <c r="Z233" s="28">
        <f t="shared" ref="Z233:Z243" si="23">AA233+AB233+AC233+AD233</f>
        <v>60</v>
      </c>
      <c r="AA233" s="30">
        <v>60</v>
      </c>
      <c r="AB233" s="30">
        <v>0</v>
      </c>
      <c r="AC233" s="30">
        <v>0</v>
      </c>
      <c r="AD233" s="30">
        <v>0</v>
      </c>
      <c r="AE233" s="30">
        <v>68</v>
      </c>
      <c r="AF233" s="30">
        <v>12</v>
      </c>
      <c r="AG233" s="33" t="s">
        <v>77</v>
      </c>
      <c r="AH233" s="33" t="s">
        <v>77</v>
      </c>
      <c r="AI233" s="33" t="s">
        <v>77</v>
      </c>
      <c r="AJ233" s="33" t="s">
        <v>76</v>
      </c>
      <c r="AK233" s="33" t="s">
        <v>77</v>
      </c>
      <c r="AL233" s="33" t="s">
        <v>77</v>
      </c>
      <c r="AM233" s="30"/>
      <c r="AN233" s="33" t="s">
        <v>77</v>
      </c>
      <c r="AO233" s="30"/>
      <c r="AP233" s="33" t="s">
        <v>2365</v>
      </c>
      <c r="AQ233" s="30">
        <v>59500277</v>
      </c>
    </row>
    <row r="234" s="3" customFormat="1" ht="230" customHeight="1" spans="1:43">
      <c r="A234" s="31">
        <f t="shared" si="16"/>
        <v>228</v>
      </c>
      <c r="B234" s="33" t="s">
        <v>2458</v>
      </c>
      <c r="C234" s="33" t="s">
        <v>56</v>
      </c>
      <c r="D234" s="33" t="s">
        <v>57</v>
      </c>
      <c r="E234" s="33" t="s">
        <v>2459</v>
      </c>
      <c r="F234" s="33" t="s">
        <v>2460</v>
      </c>
      <c r="G234" s="33" t="s">
        <v>82</v>
      </c>
      <c r="H234" s="33" t="s">
        <v>2357</v>
      </c>
      <c r="I234" s="33" t="s">
        <v>2461</v>
      </c>
      <c r="J234" s="33" t="s">
        <v>2462</v>
      </c>
      <c r="K234" s="33" t="s">
        <v>2463</v>
      </c>
      <c r="L234" s="33" t="s">
        <v>2464</v>
      </c>
      <c r="M234" s="33" t="s">
        <v>66</v>
      </c>
      <c r="N234" s="33" t="s">
        <v>67</v>
      </c>
      <c r="O234" s="33" t="s">
        <v>68</v>
      </c>
      <c r="P234" s="33" t="s">
        <v>2408</v>
      </c>
      <c r="Q234" s="33" t="s">
        <v>2465</v>
      </c>
      <c r="R234" s="33" t="s">
        <v>1837</v>
      </c>
      <c r="S234" s="33" t="s">
        <v>2466</v>
      </c>
      <c r="T234" s="33" t="s">
        <v>73</v>
      </c>
      <c r="U234" s="33" t="s">
        <v>2364</v>
      </c>
      <c r="V234" s="30" t="s">
        <v>75</v>
      </c>
      <c r="W234" s="33" t="s">
        <v>76</v>
      </c>
      <c r="X234" s="30">
        <v>2024.01</v>
      </c>
      <c r="Y234" s="30">
        <v>2024.12</v>
      </c>
      <c r="Z234" s="28">
        <f t="shared" si="23"/>
        <v>300</v>
      </c>
      <c r="AA234" s="30">
        <v>300</v>
      </c>
      <c r="AB234" s="30">
        <v>0</v>
      </c>
      <c r="AC234" s="30">
        <v>0</v>
      </c>
      <c r="AD234" s="30">
        <v>0</v>
      </c>
      <c r="AE234" s="30">
        <v>315</v>
      </c>
      <c r="AF234" s="30">
        <v>68</v>
      </c>
      <c r="AG234" s="33" t="s">
        <v>77</v>
      </c>
      <c r="AH234" s="33" t="s">
        <v>77</v>
      </c>
      <c r="AI234" s="33" t="s">
        <v>77</v>
      </c>
      <c r="AJ234" s="33" t="s">
        <v>76</v>
      </c>
      <c r="AK234" s="33" t="s">
        <v>77</v>
      </c>
      <c r="AL234" s="33" t="s">
        <v>77</v>
      </c>
      <c r="AM234" s="30"/>
      <c r="AN234" s="33" t="s">
        <v>77</v>
      </c>
      <c r="AO234" s="30"/>
      <c r="AP234" s="33" t="s">
        <v>2365</v>
      </c>
      <c r="AQ234" s="30">
        <v>59500277</v>
      </c>
    </row>
    <row r="235" s="3" customFormat="1" ht="230" customHeight="1" spans="1:43">
      <c r="A235" s="31">
        <f t="shared" si="16"/>
        <v>229</v>
      </c>
      <c r="B235" s="33" t="s">
        <v>2467</v>
      </c>
      <c r="C235" s="33" t="s">
        <v>56</v>
      </c>
      <c r="D235" s="33" t="s">
        <v>57</v>
      </c>
      <c r="E235" s="33" t="s">
        <v>199</v>
      </c>
      <c r="F235" s="33" t="s">
        <v>2468</v>
      </c>
      <c r="G235" s="33" t="s">
        <v>82</v>
      </c>
      <c r="H235" s="33" t="s">
        <v>2469</v>
      </c>
      <c r="I235" s="33" t="s">
        <v>2470</v>
      </c>
      <c r="J235" s="33" t="s">
        <v>2471</v>
      </c>
      <c r="K235" s="33" t="s">
        <v>2472</v>
      </c>
      <c r="L235" s="33" t="s">
        <v>2473</v>
      </c>
      <c r="M235" s="33" t="s">
        <v>66</v>
      </c>
      <c r="N235" s="33" t="s">
        <v>67</v>
      </c>
      <c r="O235" s="33" t="s">
        <v>68</v>
      </c>
      <c r="P235" s="33" t="s">
        <v>2373</v>
      </c>
      <c r="Q235" s="33" t="s">
        <v>2474</v>
      </c>
      <c r="R235" s="33" t="s">
        <v>2399</v>
      </c>
      <c r="S235" s="33" t="s">
        <v>1816</v>
      </c>
      <c r="T235" s="33" t="s">
        <v>73</v>
      </c>
      <c r="U235" s="33" t="s">
        <v>2364</v>
      </c>
      <c r="V235" s="30" t="s">
        <v>75</v>
      </c>
      <c r="W235" s="33" t="s">
        <v>76</v>
      </c>
      <c r="X235" s="30">
        <v>2024.1</v>
      </c>
      <c r="Y235" s="30">
        <v>2024.12</v>
      </c>
      <c r="Z235" s="28">
        <f t="shared" si="23"/>
        <v>100</v>
      </c>
      <c r="AA235" s="30">
        <v>100</v>
      </c>
      <c r="AB235" s="30">
        <v>0</v>
      </c>
      <c r="AC235" s="30">
        <v>0</v>
      </c>
      <c r="AD235" s="30">
        <v>0</v>
      </c>
      <c r="AE235" s="30">
        <v>265</v>
      </c>
      <c r="AF235" s="30">
        <v>32</v>
      </c>
      <c r="AG235" s="33" t="s">
        <v>77</v>
      </c>
      <c r="AH235" s="33" t="s">
        <v>77</v>
      </c>
      <c r="AI235" s="33" t="s">
        <v>77</v>
      </c>
      <c r="AJ235" s="33" t="s">
        <v>76</v>
      </c>
      <c r="AK235" s="33" t="s">
        <v>77</v>
      </c>
      <c r="AL235" s="33" t="s">
        <v>77</v>
      </c>
      <c r="AM235" s="30"/>
      <c r="AN235" s="33" t="s">
        <v>77</v>
      </c>
      <c r="AO235" s="30"/>
      <c r="AP235" s="33" t="s">
        <v>2365</v>
      </c>
      <c r="AQ235" s="30">
        <v>59500277</v>
      </c>
    </row>
    <row r="236" s="3" customFormat="1" ht="230" customHeight="1" spans="1:43">
      <c r="A236" s="31">
        <f t="shared" si="16"/>
        <v>230</v>
      </c>
      <c r="B236" s="33" t="s">
        <v>2475</v>
      </c>
      <c r="C236" s="33" t="s">
        <v>91</v>
      </c>
      <c r="D236" s="33" t="s">
        <v>92</v>
      </c>
      <c r="E236" s="33" t="s">
        <v>135</v>
      </c>
      <c r="F236" s="33" t="s">
        <v>2476</v>
      </c>
      <c r="G236" s="33" t="s">
        <v>463</v>
      </c>
      <c r="H236" s="33" t="s">
        <v>2392</v>
      </c>
      <c r="I236" s="33" t="s">
        <v>2477</v>
      </c>
      <c r="J236" s="33" t="s">
        <v>2478</v>
      </c>
      <c r="K236" s="33" t="s">
        <v>2479</v>
      </c>
      <c r="L236" s="33" t="s">
        <v>2480</v>
      </c>
      <c r="M236" s="33" t="s">
        <v>66</v>
      </c>
      <c r="N236" s="33" t="s">
        <v>67</v>
      </c>
      <c r="O236" s="33" t="s">
        <v>2481</v>
      </c>
      <c r="P236" s="33" t="s">
        <v>2482</v>
      </c>
      <c r="Q236" s="33" t="s">
        <v>2483</v>
      </c>
      <c r="R236" s="33" t="s">
        <v>612</v>
      </c>
      <c r="S236" s="33" t="s">
        <v>2389</v>
      </c>
      <c r="T236" s="33" t="s">
        <v>145</v>
      </c>
      <c r="U236" s="33" t="s">
        <v>2364</v>
      </c>
      <c r="V236" s="30" t="s">
        <v>75</v>
      </c>
      <c r="W236" s="33" t="s">
        <v>76</v>
      </c>
      <c r="X236" s="30">
        <v>2024.01</v>
      </c>
      <c r="Y236" s="30">
        <v>2024.12</v>
      </c>
      <c r="Z236" s="28">
        <f t="shared" si="23"/>
        <v>90</v>
      </c>
      <c r="AA236" s="30">
        <v>90</v>
      </c>
      <c r="AB236" s="30">
        <v>0</v>
      </c>
      <c r="AC236" s="30">
        <v>0</v>
      </c>
      <c r="AD236" s="30">
        <v>0</v>
      </c>
      <c r="AE236" s="30">
        <v>96</v>
      </c>
      <c r="AF236" s="30">
        <v>15</v>
      </c>
      <c r="AG236" s="33" t="s">
        <v>77</v>
      </c>
      <c r="AH236" s="33" t="s">
        <v>77</v>
      </c>
      <c r="AI236" s="33" t="s">
        <v>77</v>
      </c>
      <c r="AJ236" s="33" t="s">
        <v>76</v>
      </c>
      <c r="AK236" s="33" t="s">
        <v>77</v>
      </c>
      <c r="AL236" s="33" t="s">
        <v>77</v>
      </c>
      <c r="AM236" s="30"/>
      <c r="AN236" s="33" t="s">
        <v>77</v>
      </c>
      <c r="AO236" s="30"/>
      <c r="AP236" s="33" t="s">
        <v>2365</v>
      </c>
      <c r="AQ236" s="30">
        <v>59500277</v>
      </c>
    </row>
    <row r="237" s="3" customFormat="1" ht="230" customHeight="1" spans="1:43">
      <c r="A237" s="31">
        <f t="shared" si="16"/>
        <v>231</v>
      </c>
      <c r="B237" s="33" t="s">
        <v>2484</v>
      </c>
      <c r="C237" s="33" t="s">
        <v>56</v>
      </c>
      <c r="D237" s="33" t="s">
        <v>57</v>
      </c>
      <c r="E237" s="33" t="s">
        <v>58</v>
      </c>
      <c r="F237" s="30" t="s">
        <v>2485</v>
      </c>
      <c r="G237" s="33" t="s">
        <v>82</v>
      </c>
      <c r="H237" s="33" t="s">
        <v>2486</v>
      </c>
      <c r="I237" s="33" t="s">
        <v>2487</v>
      </c>
      <c r="J237" s="33" t="s">
        <v>2488</v>
      </c>
      <c r="K237" s="30" t="s">
        <v>2489</v>
      </c>
      <c r="L237" s="33" t="s">
        <v>2490</v>
      </c>
      <c r="M237" s="33" t="s">
        <v>2491</v>
      </c>
      <c r="N237" s="33" t="s">
        <v>2492</v>
      </c>
      <c r="O237" s="33" t="s">
        <v>2493</v>
      </c>
      <c r="P237" s="33" t="s">
        <v>2494</v>
      </c>
      <c r="Q237" s="33" t="s">
        <v>2495</v>
      </c>
      <c r="R237" s="33" t="s">
        <v>290</v>
      </c>
      <c r="S237" s="33" t="s">
        <v>2309</v>
      </c>
      <c r="T237" s="33" t="s">
        <v>73</v>
      </c>
      <c r="U237" s="33" t="s">
        <v>2496</v>
      </c>
      <c r="V237" s="30" t="s">
        <v>75</v>
      </c>
      <c r="W237" s="33" t="s">
        <v>76</v>
      </c>
      <c r="X237" s="30">
        <v>2024.01</v>
      </c>
      <c r="Y237" s="30">
        <v>2024.12</v>
      </c>
      <c r="Z237" s="28">
        <f t="shared" si="23"/>
        <v>50</v>
      </c>
      <c r="AA237" s="30">
        <v>50</v>
      </c>
      <c r="AB237" s="30">
        <v>0</v>
      </c>
      <c r="AC237" s="30">
        <v>0</v>
      </c>
      <c r="AD237" s="30">
        <v>0</v>
      </c>
      <c r="AE237" s="30">
        <v>1700</v>
      </c>
      <c r="AF237" s="30">
        <v>334</v>
      </c>
      <c r="AG237" s="33" t="s">
        <v>77</v>
      </c>
      <c r="AH237" s="33" t="s">
        <v>77</v>
      </c>
      <c r="AI237" s="33" t="s">
        <v>77</v>
      </c>
      <c r="AJ237" s="33" t="s">
        <v>76</v>
      </c>
      <c r="AK237" s="33" t="s">
        <v>77</v>
      </c>
      <c r="AL237" s="33" t="s">
        <v>77</v>
      </c>
      <c r="AM237" s="33" t="s">
        <v>532</v>
      </c>
      <c r="AN237" s="33" t="s">
        <v>77</v>
      </c>
      <c r="AO237" s="33" t="s">
        <v>532</v>
      </c>
      <c r="AP237" s="33" t="s">
        <v>2497</v>
      </c>
      <c r="AQ237" s="30">
        <v>13452682828</v>
      </c>
    </row>
    <row r="238" s="3" customFormat="1" ht="230" customHeight="1" spans="1:43">
      <c r="A238" s="31">
        <f t="shared" si="16"/>
        <v>232</v>
      </c>
      <c r="B238" s="33" t="s">
        <v>2498</v>
      </c>
      <c r="C238" s="33" t="s">
        <v>56</v>
      </c>
      <c r="D238" s="33" t="s">
        <v>57</v>
      </c>
      <c r="E238" s="33" t="s">
        <v>199</v>
      </c>
      <c r="F238" s="33" t="s">
        <v>2499</v>
      </c>
      <c r="G238" s="33" t="s">
        <v>82</v>
      </c>
      <c r="H238" s="33" t="s">
        <v>2486</v>
      </c>
      <c r="I238" s="33" t="s">
        <v>2500</v>
      </c>
      <c r="J238" s="33" t="s">
        <v>2501</v>
      </c>
      <c r="K238" s="30" t="s">
        <v>2502</v>
      </c>
      <c r="L238" s="33" t="s">
        <v>2503</v>
      </c>
      <c r="M238" s="33" t="s">
        <v>66</v>
      </c>
      <c r="N238" s="33" t="s">
        <v>2492</v>
      </c>
      <c r="O238" s="33" t="s">
        <v>2504</v>
      </c>
      <c r="P238" s="33" t="s">
        <v>2505</v>
      </c>
      <c r="Q238" s="33" t="s">
        <v>2506</v>
      </c>
      <c r="R238" s="33" t="s">
        <v>290</v>
      </c>
      <c r="S238" s="33" t="s">
        <v>954</v>
      </c>
      <c r="T238" s="33" t="s">
        <v>73</v>
      </c>
      <c r="U238" s="33" t="s">
        <v>2496</v>
      </c>
      <c r="V238" s="30" t="s">
        <v>75</v>
      </c>
      <c r="W238" s="33" t="s">
        <v>76</v>
      </c>
      <c r="X238" s="30">
        <v>2024.01</v>
      </c>
      <c r="Y238" s="30">
        <v>2024.12</v>
      </c>
      <c r="Z238" s="28">
        <f t="shared" si="23"/>
        <v>30</v>
      </c>
      <c r="AA238" s="30">
        <v>30</v>
      </c>
      <c r="AB238" s="30">
        <v>0</v>
      </c>
      <c r="AC238" s="30">
        <v>0</v>
      </c>
      <c r="AD238" s="30">
        <v>0</v>
      </c>
      <c r="AE238" s="30">
        <v>175</v>
      </c>
      <c r="AF238" s="30">
        <v>36</v>
      </c>
      <c r="AG238" s="33" t="s">
        <v>77</v>
      </c>
      <c r="AH238" s="33" t="s">
        <v>77</v>
      </c>
      <c r="AI238" s="33" t="s">
        <v>77</v>
      </c>
      <c r="AJ238" s="33" t="s">
        <v>76</v>
      </c>
      <c r="AK238" s="33" t="s">
        <v>77</v>
      </c>
      <c r="AL238" s="33" t="s">
        <v>77</v>
      </c>
      <c r="AM238" s="33" t="s">
        <v>532</v>
      </c>
      <c r="AN238" s="33" t="s">
        <v>77</v>
      </c>
      <c r="AO238" s="33" t="s">
        <v>532</v>
      </c>
      <c r="AP238" s="33" t="s">
        <v>2497</v>
      </c>
      <c r="AQ238" s="30">
        <v>13452682828</v>
      </c>
    </row>
    <row r="239" s="3" customFormat="1" ht="230" customHeight="1" spans="1:43">
      <c r="A239" s="31">
        <f t="shared" si="16"/>
        <v>233</v>
      </c>
      <c r="B239" s="33" t="s">
        <v>2507</v>
      </c>
      <c r="C239" s="33" t="s">
        <v>56</v>
      </c>
      <c r="D239" s="33" t="s">
        <v>57</v>
      </c>
      <c r="E239" s="33" t="s">
        <v>58</v>
      </c>
      <c r="F239" s="33" t="s">
        <v>2508</v>
      </c>
      <c r="G239" s="33" t="s">
        <v>82</v>
      </c>
      <c r="H239" s="33" t="s">
        <v>2509</v>
      </c>
      <c r="I239" s="33" t="s">
        <v>2510</v>
      </c>
      <c r="J239" s="33" t="s">
        <v>2511</v>
      </c>
      <c r="K239" s="30" t="s">
        <v>2512</v>
      </c>
      <c r="L239" s="33" t="s">
        <v>2513</v>
      </c>
      <c r="M239" s="33" t="s">
        <v>286</v>
      </c>
      <c r="N239" s="33" t="s">
        <v>67</v>
      </c>
      <c r="O239" s="33" t="s">
        <v>2514</v>
      </c>
      <c r="P239" s="33" t="s">
        <v>2515</v>
      </c>
      <c r="Q239" s="33" t="s">
        <v>2516</v>
      </c>
      <c r="R239" s="33" t="s">
        <v>812</v>
      </c>
      <c r="S239" s="33" t="s">
        <v>954</v>
      </c>
      <c r="T239" s="33" t="s">
        <v>522</v>
      </c>
      <c r="U239" s="33" t="s">
        <v>2496</v>
      </c>
      <c r="V239" s="30" t="s">
        <v>75</v>
      </c>
      <c r="W239" s="33" t="s">
        <v>76</v>
      </c>
      <c r="X239" s="30">
        <v>2024.01</v>
      </c>
      <c r="Y239" s="30">
        <v>2024.12</v>
      </c>
      <c r="Z239" s="28">
        <f t="shared" si="23"/>
        <v>100</v>
      </c>
      <c r="AA239" s="30">
        <v>100</v>
      </c>
      <c r="AB239" s="30">
        <v>0</v>
      </c>
      <c r="AC239" s="30">
        <v>0</v>
      </c>
      <c r="AD239" s="30">
        <v>0</v>
      </c>
      <c r="AE239" s="30">
        <v>341</v>
      </c>
      <c r="AF239" s="30">
        <v>78</v>
      </c>
      <c r="AG239" s="33" t="s">
        <v>77</v>
      </c>
      <c r="AH239" s="33" t="s">
        <v>77</v>
      </c>
      <c r="AI239" s="33" t="s">
        <v>77</v>
      </c>
      <c r="AJ239" s="33" t="s">
        <v>76</v>
      </c>
      <c r="AK239" s="33" t="s">
        <v>76</v>
      </c>
      <c r="AL239" s="33" t="s">
        <v>77</v>
      </c>
      <c r="AM239" s="33" t="s">
        <v>532</v>
      </c>
      <c r="AN239" s="33" t="s">
        <v>77</v>
      </c>
      <c r="AO239" s="33" t="s">
        <v>532</v>
      </c>
      <c r="AP239" s="33" t="s">
        <v>2497</v>
      </c>
      <c r="AQ239" s="30">
        <v>13452682828</v>
      </c>
    </row>
    <row r="240" s="3" customFormat="1" ht="359" customHeight="1" spans="1:43">
      <c r="A240" s="31">
        <f t="shared" si="16"/>
        <v>234</v>
      </c>
      <c r="B240" s="33" t="s">
        <v>2517</v>
      </c>
      <c r="C240" s="33" t="s">
        <v>56</v>
      </c>
      <c r="D240" s="33" t="s">
        <v>57</v>
      </c>
      <c r="E240" s="33" t="s">
        <v>199</v>
      </c>
      <c r="F240" s="33" t="s">
        <v>2518</v>
      </c>
      <c r="G240" s="33" t="s">
        <v>82</v>
      </c>
      <c r="H240" s="33" t="s">
        <v>2519</v>
      </c>
      <c r="I240" s="33" t="s">
        <v>2520</v>
      </c>
      <c r="J240" s="33" t="s">
        <v>2521</v>
      </c>
      <c r="K240" s="30" t="s">
        <v>2522</v>
      </c>
      <c r="L240" s="33" t="s">
        <v>2523</v>
      </c>
      <c r="M240" s="33" t="s">
        <v>66</v>
      </c>
      <c r="N240" s="33" t="s">
        <v>67</v>
      </c>
      <c r="O240" s="30" t="s">
        <v>2524</v>
      </c>
      <c r="P240" s="33" t="s">
        <v>2525</v>
      </c>
      <c r="Q240" s="33" t="s">
        <v>2526</v>
      </c>
      <c r="R240" s="33" t="s">
        <v>2527</v>
      </c>
      <c r="S240" s="33" t="s">
        <v>954</v>
      </c>
      <c r="T240" s="33" t="s">
        <v>73</v>
      </c>
      <c r="U240" s="33" t="s">
        <v>2496</v>
      </c>
      <c r="V240" s="30" t="s">
        <v>75</v>
      </c>
      <c r="W240" s="33" t="s">
        <v>76</v>
      </c>
      <c r="X240" s="30">
        <v>2024.01</v>
      </c>
      <c r="Y240" s="30">
        <v>2024.12</v>
      </c>
      <c r="Z240" s="28">
        <f t="shared" si="23"/>
        <v>200</v>
      </c>
      <c r="AA240" s="30">
        <v>200</v>
      </c>
      <c r="AB240" s="30">
        <v>0</v>
      </c>
      <c r="AC240" s="30">
        <v>0</v>
      </c>
      <c r="AD240" s="30">
        <v>0</v>
      </c>
      <c r="AE240" s="30">
        <v>350</v>
      </c>
      <c r="AF240" s="30">
        <v>90</v>
      </c>
      <c r="AG240" s="33" t="s">
        <v>77</v>
      </c>
      <c r="AH240" s="33" t="s">
        <v>77</v>
      </c>
      <c r="AI240" s="33" t="s">
        <v>77</v>
      </c>
      <c r="AJ240" s="33" t="s">
        <v>76</v>
      </c>
      <c r="AK240" s="33" t="s">
        <v>76</v>
      </c>
      <c r="AL240" s="33" t="s">
        <v>77</v>
      </c>
      <c r="AM240" s="33" t="s">
        <v>532</v>
      </c>
      <c r="AN240" s="33" t="s">
        <v>77</v>
      </c>
      <c r="AO240" s="33" t="s">
        <v>532</v>
      </c>
      <c r="AP240" s="33" t="s">
        <v>2497</v>
      </c>
      <c r="AQ240" s="30">
        <v>13452682828</v>
      </c>
    </row>
    <row r="241" s="3" customFormat="1" ht="230" customHeight="1" spans="1:43">
      <c r="A241" s="31">
        <f t="shared" si="16"/>
        <v>235</v>
      </c>
      <c r="B241" s="33" t="s">
        <v>2528</v>
      </c>
      <c r="C241" s="33" t="s">
        <v>56</v>
      </c>
      <c r="D241" s="33" t="s">
        <v>57</v>
      </c>
      <c r="E241" s="33" t="s">
        <v>58</v>
      </c>
      <c r="F241" s="33" t="s">
        <v>2529</v>
      </c>
      <c r="G241" s="33" t="s">
        <v>82</v>
      </c>
      <c r="H241" s="33" t="s">
        <v>2530</v>
      </c>
      <c r="I241" s="33" t="s">
        <v>2531</v>
      </c>
      <c r="J241" s="33" t="s">
        <v>2532</v>
      </c>
      <c r="K241" s="33" t="s">
        <v>2533</v>
      </c>
      <c r="L241" s="33" t="s">
        <v>2534</v>
      </c>
      <c r="M241" s="33" t="s">
        <v>66</v>
      </c>
      <c r="N241" s="33" t="s">
        <v>67</v>
      </c>
      <c r="O241" s="33" t="s">
        <v>2535</v>
      </c>
      <c r="P241" s="33" t="s">
        <v>2536</v>
      </c>
      <c r="Q241" s="33" t="s">
        <v>2537</v>
      </c>
      <c r="R241" s="33" t="s">
        <v>812</v>
      </c>
      <c r="S241" s="33" t="s">
        <v>954</v>
      </c>
      <c r="T241" s="33" t="s">
        <v>522</v>
      </c>
      <c r="U241" s="33" t="s">
        <v>2496</v>
      </c>
      <c r="V241" s="30" t="s">
        <v>75</v>
      </c>
      <c r="W241" s="33" t="s">
        <v>76</v>
      </c>
      <c r="X241" s="30">
        <v>2024.2</v>
      </c>
      <c r="Y241" s="30">
        <v>2024.11</v>
      </c>
      <c r="Z241" s="28">
        <f t="shared" si="23"/>
        <v>60</v>
      </c>
      <c r="AA241" s="30">
        <v>60</v>
      </c>
      <c r="AB241" s="30">
        <v>0</v>
      </c>
      <c r="AC241" s="30">
        <v>0</v>
      </c>
      <c r="AD241" s="30">
        <v>0</v>
      </c>
      <c r="AE241" s="30">
        <v>1125</v>
      </c>
      <c r="AF241" s="30">
        <v>288</v>
      </c>
      <c r="AG241" s="33" t="s">
        <v>77</v>
      </c>
      <c r="AH241" s="33" t="s">
        <v>77</v>
      </c>
      <c r="AI241" s="33" t="s">
        <v>77</v>
      </c>
      <c r="AJ241" s="33" t="s">
        <v>76</v>
      </c>
      <c r="AK241" s="33" t="s">
        <v>77</v>
      </c>
      <c r="AL241" s="33" t="s">
        <v>77</v>
      </c>
      <c r="AM241" s="33" t="s">
        <v>532</v>
      </c>
      <c r="AN241" s="33" t="s">
        <v>77</v>
      </c>
      <c r="AO241" s="33" t="s">
        <v>532</v>
      </c>
      <c r="AP241" s="33" t="s">
        <v>2497</v>
      </c>
      <c r="AQ241" s="30">
        <v>13452682828</v>
      </c>
    </row>
    <row r="242" s="3" customFormat="1" ht="230" customHeight="1" spans="1:43">
      <c r="A242" s="31">
        <f t="shared" si="16"/>
        <v>236</v>
      </c>
      <c r="B242" s="33" t="s">
        <v>2538</v>
      </c>
      <c r="C242" s="33" t="s">
        <v>91</v>
      </c>
      <c r="D242" s="33" t="s">
        <v>122</v>
      </c>
      <c r="E242" s="33" t="s">
        <v>123</v>
      </c>
      <c r="F242" s="33" t="s">
        <v>2539</v>
      </c>
      <c r="G242" s="33" t="s">
        <v>82</v>
      </c>
      <c r="H242" s="33" t="s">
        <v>2540</v>
      </c>
      <c r="I242" s="33" t="s">
        <v>2541</v>
      </c>
      <c r="J242" s="33" t="s">
        <v>2542</v>
      </c>
      <c r="K242" s="33" t="s">
        <v>2543</v>
      </c>
      <c r="L242" s="33" t="s">
        <v>2543</v>
      </c>
      <c r="M242" s="33" t="s">
        <v>66</v>
      </c>
      <c r="N242" s="33" t="s">
        <v>67</v>
      </c>
      <c r="O242" s="33" t="s">
        <v>2544</v>
      </c>
      <c r="P242" s="33" t="s">
        <v>2536</v>
      </c>
      <c r="Q242" s="33" t="s">
        <v>2545</v>
      </c>
      <c r="R242" s="33" t="s">
        <v>2527</v>
      </c>
      <c r="S242" s="33" t="s">
        <v>2546</v>
      </c>
      <c r="T242" s="33" t="s">
        <v>274</v>
      </c>
      <c r="U242" s="33" t="s">
        <v>2496</v>
      </c>
      <c r="V242" s="30" t="s">
        <v>75</v>
      </c>
      <c r="W242" s="33" t="s">
        <v>76</v>
      </c>
      <c r="X242" s="30">
        <v>2024.01</v>
      </c>
      <c r="Y242" s="30">
        <v>2024.12</v>
      </c>
      <c r="Z242" s="28">
        <f t="shared" si="23"/>
        <v>100</v>
      </c>
      <c r="AA242" s="30">
        <v>100</v>
      </c>
      <c r="AB242" s="30">
        <v>0</v>
      </c>
      <c r="AC242" s="30">
        <v>0</v>
      </c>
      <c r="AD242" s="30">
        <v>0</v>
      </c>
      <c r="AE242" s="30">
        <v>1068</v>
      </c>
      <c r="AF242" s="30">
        <v>326</v>
      </c>
      <c r="AG242" s="33" t="s">
        <v>77</v>
      </c>
      <c r="AH242" s="33" t="s">
        <v>77</v>
      </c>
      <c r="AI242" s="33" t="s">
        <v>77</v>
      </c>
      <c r="AJ242" s="33" t="s">
        <v>76</v>
      </c>
      <c r="AK242" s="33" t="s">
        <v>77</v>
      </c>
      <c r="AL242" s="33" t="s">
        <v>77</v>
      </c>
      <c r="AM242" s="33" t="s">
        <v>532</v>
      </c>
      <c r="AN242" s="33" t="s">
        <v>77</v>
      </c>
      <c r="AO242" s="33" t="s">
        <v>532</v>
      </c>
      <c r="AP242" s="33" t="s">
        <v>2497</v>
      </c>
      <c r="AQ242" s="30">
        <v>13452682828</v>
      </c>
    </row>
    <row r="243" s="3" customFormat="1" ht="230" customHeight="1" spans="1:43">
      <c r="A243" s="31">
        <f t="shared" si="16"/>
        <v>237</v>
      </c>
      <c r="B243" s="33" t="s">
        <v>2547</v>
      </c>
      <c r="C243" s="33" t="s">
        <v>105</v>
      </c>
      <c r="D243" s="33" t="s">
        <v>106</v>
      </c>
      <c r="E243" s="33" t="s">
        <v>239</v>
      </c>
      <c r="F243" s="33" t="s">
        <v>2548</v>
      </c>
      <c r="G243" s="33" t="s">
        <v>82</v>
      </c>
      <c r="H243" s="33" t="s">
        <v>2486</v>
      </c>
      <c r="I243" s="33" t="s">
        <v>2549</v>
      </c>
      <c r="J243" s="33" t="s">
        <v>2550</v>
      </c>
      <c r="K243" s="33" t="s">
        <v>2551</v>
      </c>
      <c r="L243" s="33" t="s">
        <v>2552</v>
      </c>
      <c r="M243" s="33" t="s">
        <v>286</v>
      </c>
      <c r="N243" s="33" t="s">
        <v>67</v>
      </c>
      <c r="O243" s="30" t="s">
        <v>2553</v>
      </c>
      <c r="P243" s="33" t="s">
        <v>2554</v>
      </c>
      <c r="Q243" s="33" t="s">
        <v>2555</v>
      </c>
      <c r="R243" s="33" t="s">
        <v>2556</v>
      </c>
      <c r="S243" s="33" t="s">
        <v>954</v>
      </c>
      <c r="T243" s="33" t="s">
        <v>120</v>
      </c>
      <c r="U243" s="33" t="s">
        <v>2496</v>
      </c>
      <c r="V243" s="30" t="s">
        <v>75</v>
      </c>
      <c r="W243" s="33" t="s">
        <v>76</v>
      </c>
      <c r="X243" s="30">
        <v>2024.01</v>
      </c>
      <c r="Y243" s="30">
        <v>2024.12</v>
      </c>
      <c r="Z243" s="28">
        <f t="shared" si="23"/>
        <v>12</v>
      </c>
      <c r="AA243" s="30">
        <v>12</v>
      </c>
      <c r="AB243" s="30">
        <v>0</v>
      </c>
      <c r="AC243" s="30">
        <v>0</v>
      </c>
      <c r="AD243" s="30">
        <v>0</v>
      </c>
      <c r="AE243" s="30">
        <v>3810</v>
      </c>
      <c r="AF243" s="30">
        <v>1453</v>
      </c>
      <c r="AG243" s="33" t="s">
        <v>77</v>
      </c>
      <c r="AH243" s="33" t="s">
        <v>77</v>
      </c>
      <c r="AI243" s="33" t="s">
        <v>77</v>
      </c>
      <c r="AJ243" s="33" t="s">
        <v>76</v>
      </c>
      <c r="AK243" s="33" t="s">
        <v>77</v>
      </c>
      <c r="AL243" s="33" t="s">
        <v>77</v>
      </c>
      <c r="AM243" s="33" t="s">
        <v>532</v>
      </c>
      <c r="AN243" s="33" t="s">
        <v>77</v>
      </c>
      <c r="AO243" s="33" t="s">
        <v>532</v>
      </c>
      <c r="AP243" s="33" t="s">
        <v>2497</v>
      </c>
      <c r="AQ243" s="30">
        <v>13452682828</v>
      </c>
    </row>
    <row r="244" s="6" customFormat="1" ht="230" customHeight="1" spans="1:43">
      <c r="A244" s="31">
        <f t="shared" si="16"/>
        <v>238</v>
      </c>
      <c r="B244" s="33" t="s">
        <v>2557</v>
      </c>
      <c r="C244" s="33" t="s">
        <v>91</v>
      </c>
      <c r="D244" s="33" t="s">
        <v>92</v>
      </c>
      <c r="E244" s="33" t="s">
        <v>367</v>
      </c>
      <c r="F244" s="33" t="s">
        <v>2558</v>
      </c>
      <c r="G244" s="33" t="s">
        <v>82</v>
      </c>
      <c r="H244" s="33" t="s">
        <v>2519</v>
      </c>
      <c r="I244" s="33" t="s">
        <v>2559</v>
      </c>
      <c r="J244" s="30" t="s">
        <v>2560</v>
      </c>
      <c r="K244" s="33" t="s">
        <v>2561</v>
      </c>
      <c r="L244" s="33" t="s">
        <v>2562</v>
      </c>
      <c r="M244" s="33" t="s">
        <v>286</v>
      </c>
      <c r="N244" s="33" t="s">
        <v>67</v>
      </c>
      <c r="O244" s="33" t="s">
        <v>373</v>
      </c>
      <c r="P244" s="33" t="s">
        <v>2536</v>
      </c>
      <c r="Q244" s="33" t="s">
        <v>2563</v>
      </c>
      <c r="R244" s="33" t="s">
        <v>2527</v>
      </c>
      <c r="S244" s="33" t="s">
        <v>954</v>
      </c>
      <c r="T244" s="33" t="s">
        <v>376</v>
      </c>
      <c r="U244" s="33" t="s">
        <v>2496</v>
      </c>
      <c r="V244" s="30" t="s">
        <v>400</v>
      </c>
      <c r="W244" s="33" t="s">
        <v>76</v>
      </c>
      <c r="X244" s="30">
        <v>2023.09</v>
      </c>
      <c r="Y244" s="30">
        <v>2024.12</v>
      </c>
      <c r="Z244" s="28">
        <v>160</v>
      </c>
      <c r="AA244" s="30">
        <f>1.6*40</f>
        <v>64</v>
      </c>
      <c r="AB244" s="30">
        <v>0</v>
      </c>
      <c r="AC244" s="30">
        <f>1.6*60</f>
        <v>96</v>
      </c>
      <c r="AD244" s="30">
        <v>0</v>
      </c>
      <c r="AE244" s="30">
        <v>97</v>
      </c>
      <c r="AF244" s="30">
        <v>26</v>
      </c>
      <c r="AG244" s="33" t="s">
        <v>77</v>
      </c>
      <c r="AH244" s="33" t="s">
        <v>77</v>
      </c>
      <c r="AI244" s="33" t="s">
        <v>77</v>
      </c>
      <c r="AJ244" s="33" t="s">
        <v>76</v>
      </c>
      <c r="AK244" s="33" t="s">
        <v>76</v>
      </c>
      <c r="AL244" s="33" t="s">
        <v>77</v>
      </c>
      <c r="AM244" s="33" t="s">
        <v>532</v>
      </c>
      <c r="AN244" s="33" t="s">
        <v>77</v>
      </c>
      <c r="AO244" s="33" t="s">
        <v>532</v>
      </c>
      <c r="AP244" s="33" t="s">
        <v>2564</v>
      </c>
      <c r="AQ244" s="30">
        <v>17378307987</v>
      </c>
    </row>
    <row r="245" s="6" customFormat="1" ht="230" customHeight="1" spans="1:43">
      <c r="A245" s="31">
        <f t="shared" si="16"/>
        <v>239</v>
      </c>
      <c r="B245" s="33" t="s">
        <v>2565</v>
      </c>
      <c r="C245" s="33" t="s">
        <v>91</v>
      </c>
      <c r="D245" s="33" t="s">
        <v>92</v>
      </c>
      <c r="E245" s="33" t="s">
        <v>135</v>
      </c>
      <c r="F245" s="33" t="s">
        <v>2566</v>
      </c>
      <c r="G245" s="33" t="s">
        <v>82</v>
      </c>
      <c r="H245" s="33" t="s">
        <v>2567</v>
      </c>
      <c r="I245" s="33" t="s">
        <v>2568</v>
      </c>
      <c r="J245" s="33" t="s">
        <v>2569</v>
      </c>
      <c r="K245" s="33" t="s">
        <v>2570</v>
      </c>
      <c r="L245" s="33" t="s">
        <v>2570</v>
      </c>
      <c r="M245" s="33" t="s">
        <v>66</v>
      </c>
      <c r="N245" s="33" t="s">
        <v>67</v>
      </c>
      <c r="O245" s="33" t="s">
        <v>2571</v>
      </c>
      <c r="P245" s="33" t="s">
        <v>2536</v>
      </c>
      <c r="Q245" s="30" t="s">
        <v>2572</v>
      </c>
      <c r="R245" s="33" t="s">
        <v>2527</v>
      </c>
      <c r="S245" s="33" t="s">
        <v>2546</v>
      </c>
      <c r="T245" s="33" t="s">
        <v>145</v>
      </c>
      <c r="U245" s="33" t="s">
        <v>2496</v>
      </c>
      <c r="V245" s="30" t="s">
        <v>75</v>
      </c>
      <c r="W245" s="33" t="s">
        <v>76</v>
      </c>
      <c r="X245" s="30">
        <v>2024.01</v>
      </c>
      <c r="Y245" s="30">
        <v>2024.12</v>
      </c>
      <c r="Z245" s="28">
        <f t="shared" ref="Z245:Z249" si="24">AA245+AB245+AC245+AD245</f>
        <v>100</v>
      </c>
      <c r="AA245" s="30">
        <v>100</v>
      </c>
      <c r="AB245" s="30">
        <v>0</v>
      </c>
      <c r="AC245" s="30">
        <v>0</v>
      </c>
      <c r="AD245" s="30">
        <v>0</v>
      </c>
      <c r="AE245" s="30">
        <v>538</v>
      </c>
      <c r="AF245" s="30">
        <v>180</v>
      </c>
      <c r="AG245" s="33" t="s">
        <v>77</v>
      </c>
      <c r="AH245" s="33" t="s">
        <v>77</v>
      </c>
      <c r="AI245" s="33" t="s">
        <v>77</v>
      </c>
      <c r="AJ245" s="33" t="s">
        <v>76</v>
      </c>
      <c r="AK245" s="33" t="s">
        <v>77</v>
      </c>
      <c r="AL245" s="33" t="s">
        <v>77</v>
      </c>
      <c r="AM245" s="33" t="s">
        <v>532</v>
      </c>
      <c r="AN245" s="33" t="s">
        <v>77</v>
      </c>
      <c r="AO245" s="33" t="s">
        <v>532</v>
      </c>
      <c r="AP245" s="33" t="s">
        <v>2497</v>
      </c>
      <c r="AQ245" s="30">
        <v>13452682828</v>
      </c>
    </row>
    <row r="246" s="6" customFormat="1" ht="230" customHeight="1" spans="1:43">
      <c r="A246" s="31">
        <f t="shared" si="16"/>
        <v>240</v>
      </c>
      <c r="B246" s="33" t="s">
        <v>2573</v>
      </c>
      <c r="C246" s="33" t="s">
        <v>91</v>
      </c>
      <c r="D246" s="33" t="s">
        <v>92</v>
      </c>
      <c r="E246" s="33" t="s">
        <v>367</v>
      </c>
      <c r="F246" s="33" t="s">
        <v>2574</v>
      </c>
      <c r="G246" s="33" t="s">
        <v>82</v>
      </c>
      <c r="H246" s="33" t="s">
        <v>2575</v>
      </c>
      <c r="I246" s="33" t="s">
        <v>2576</v>
      </c>
      <c r="J246" s="33" t="s">
        <v>2577</v>
      </c>
      <c r="K246" s="33" t="s">
        <v>2578</v>
      </c>
      <c r="L246" s="33" t="s">
        <v>2578</v>
      </c>
      <c r="M246" s="33" t="s">
        <v>66</v>
      </c>
      <c r="N246" s="33" t="s">
        <v>67</v>
      </c>
      <c r="O246" s="33" t="s">
        <v>2579</v>
      </c>
      <c r="P246" s="33" t="s">
        <v>2580</v>
      </c>
      <c r="Q246" s="33" t="s">
        <v>2581</v>
      </c>
      <c r="R246" s="33" t="s">
        <v>2527</v>
      </c>
      <c r="S246" s="33" t="s">
        <v>2546</v>
      </c>
      <c r="T246" s="33" t="s">
        <v>274</v>
      </c>
      <c r="U246" s="33" t="s">
        <v>2496</v>
      </c>
      <c r="V246" s="30" t="s">
        <v>75</v>
      </c>
      <c r="W246" s="33" t="s">
        <v>76</v>
      </c>
      <c r="X246" s="30">
        <v>2024.01</v>
      </c>
      <c r="Y246" s="30">
        <v>2024.12</v>
      </c>
      <c r="Z246" s="28">
        <f t="shared" si="24"/>
        <v>110</v>
      </c>
      <c r="AA246" s="30">
        <v>110</v>
      </c>
      <c r="AB246" s="30">
        <v>0</v>
      </c>
      <c r="AC246" s="30">
        <v>0</v>
      </c>
      <c r="AD246" s="30"/>
      <c r="AE246" s="30">
        <v>38</v>
      </c>
      <c r="AF246" s="33" t="s">
        <v>77</v>
      </c>
      <c r="AG246" s="33" t="s">
        <v>77</v>
      </c>
      <c r="AH246" s="33" t="s">
        <v>77</v>
      </c>
      <c r="AI246" s="33" t="s">
        <v>76</v>
      </c>
      <c r="AJ246" s="33" t="s">
        <v>77</v>
      </c>
      <c r="AK246" s="30"/>
      <c r="AL246" s="33" t="s">
        <v>532</v>
      </c>
      <c r="AM246" s="33" t="s">
        <v>77</v>
      </c>
      <c r="AN246" s="33" t="s">
        <v>532</v>
      </c>
      <c r="AO246" s="30"/>
      <c r="AP246" s="33" t="s">
        <v>2497</v>
      </c>
      <c r="AQ246" s="30">
        <v>13452682828</v>
      </c>
    </row>
    <row r="247" s="6" customFormat="1" ht="230" customHeight="1" spans="1:43">
      <c r="A247" s="31">
        <f t="shared" si="16"/>
        <v>241</v>
      </c>
      <c r="B247" s="33" t="s">
        <v>2582</v>
      </c>
      <c r="C247" s="33" t="s">
        <v>56</v>
      </c>
      <c r="D247" s="33" t="s">
        <v>57</v>
      </c>
      <c r="E247" s="33" t="s">
        <v>2583</v>
      </c>
      <c r="F247" s="30" t="s">
        <v>2584</v>
      </c>
      <c r="G247" s="33" t="s">
        <v>82</v>
      </c>
      <c r="H247" s="33" t="s">
        <v>2585</v>
      </c>
      <c r="I247" s="33" t="s">
        <v>2586</v>
      </c>
      <c r="J247" s="33" t="s">
        <v>2587</v>
      </c>
      <c r="K247" s="33" t="s">
        <v>2588</v>
      </c>
      <c r="L247" s="33" t="s">
        <v>2589</v>
      </c>
      <c r="M247" s="33" t="s">
        <v>204</v>
      </c>
      <c r="N247" s="33" t="s">
        <v>67</v>
      </c>
      <c r="O247" s="33" t="s">
        <v>2590</v>
      </c>
      <c r="P247" s="33" t="s">
        <v>2591</v>
      </c>
      <c r="Q247" s="33" t="s">
        <v>2592</v>
      </c>
      <c r="R247" s="30" t="s">
        <v>2593</v>
      </c>
      <c r="S247" s="33" t="s">
        <v>2594</v>
      </c>
      <c r="T247" s="33" t="s">
        <v>73</v>
      </c>
      <c r="U247" s="33" t="s">
        <v>2595</v>
      </c>
      <c r="V247" s="30" t="s">
        <v>75</v>
      </c>
      <c r="W247" s="33" t="s">
        <v>76</v>
      </c>
      <c r="X247" s="30">
        <v>2024.1</v>
      </c>
      <c r="Y247" s="30">
        <v>2024.12</v>
      </c>
      <c r="Z247" s="28">
        <f t="shared" si="24"/>
        <v>200</v>
      </c>
      <c r="AA247" s="30">
        <v>200</v>
      </c>
      <c r="AB247" s="30"/>
      <c r="AC247" s="30"/>
      <c r="AD247" s="30"/>
      <c r="AE247" s="30">
        <v>750</v>
      </c>
      <c r="AF247" s="30">
        <v>230</v>
      </c>
      <c r="AG247" s="33" t="s">
        <v>77</v>
      </c>
      <c r="AH247" s="33" t="s">
        <v>77</v>
      </c>
      <c r="AI247" s="33" t="s">
        <v>77</v>
      </c>
      <c r="AJ247" s="33" t="s">
        <v>76</v>
      </c>
      <c r="AK247" s="33" t="s">
        <v>76</v>
      </c>
      <c r="AL247" s="33" t="s">
        <v>77</v>
      </c>
      <c r="AM247" s="30"/>
      <c r="AN247" s="33" t="s">
        <v>77</v>
      </c>
      <c r="AO247" s="30"/>
      <c r="AP247" s="33" t="s">
        <v>2596</v>
      </c>
      <c r="AQ247" s="30" t="s">
        <v>2597</v>
      </c>
    </row>
    <row r="248" s="3" customFormat="1" ht="276" customHeight="1" spans="1:43">
      <c r="A248" s="31">
        <f t="shared" si="16"/>
        <v>242</v>
      </c>
      <c r="B248" s="33" t="s">
        <v>2598</v>
      </c>
      <c r="C248" s="33" t="s">
        <v>56</v>
      </c>
      <c r="D248" s="33" t="s">
        <v>57</v>
      </c>
      <c r="E248" s="33" t="s">
        <v>2599</v>
      </c>
      <c r="F248" s="33" t="s">
        <v>2600</v>
      </c>
      <c r="G248" s="33" t="s">
        <v>82</v>
      </c>
      <c r="H248" s="33" t="s">
        <v>2601</v>
      </c>
      <c r="I248" s="33" t="s">
        <v>2602</v>
      </c>
      <c r="J248" s="33" t="s">
        <v>2603</v>
      </c>
      <c r="K248" s="33" t="s">
        <v>2604</v>
      </c>
      <c r="L248" s="33" t="s">
        <v>2605</v>
      </c>
      <c r="M248" s="33" t="s">
        <v>286</v>
      </c>
      <c r="N248" s="33" t="s">
        <v>2606</v>
      </c>
      <c r="O248" s="30" t="s">
        <v>2607</v>
      </c>
      <c r="P248" s="33" t="s">
        <v>2608</v>
      </c>
      <c r="Q248" s="30" t="s">
        <v>2609</v>
      </c>
      <c r="R248" s="33" t="s">
        <v>2610</v>
      </c>
      <c r="S248" s="33" t="s">
        <v>2594</v>
      </c>
      <c r="T248" s="33" t="s">
        <v>458</v>
      </c>
      <c r="U248" s="33" t="s">
        <v>2595</v>
      </c>
      <c r="V248" s="30" t="s">
        <v>75</v>
      </c>
      <c r="W248" s="33" t="s">
        <v>76</v>
      </c>
      <c r="X248" s="30">
        <v>2024.1</v>
      </c>
      <c r="Y248" s="30">
        <v>2024.12</v>
      </c>
      <c r="Z248" s="28">
        <f t="shared" si="24"/>
        <v>300</v>
      </c>
      <c r="AA248" s="30">
        <v>300</v>
      </c>
      <c r="AB248" s="30"/>
      <c r="AC248" s="30"/>
      <c r="AD248" s="30"/>
      <c r="AE248" s="30">
        <v>1296</v>
      </c>
      <c r="AF248" s="30">
        <v>99</v>
      </c>
      <c r="AG248" s="33" t="s">
        <v>77</v>
      </c>
      <c r="AH248" s="30"/>
      <c r="AI248" s="33" t="s">
        <v>77</v>
      </c>
      <c r="AJ248" s="33" t="s">
        <v>76</v>
      </c>
      <c r="AK248" s="33" t="s">
        <v>77</v>
      </c>
      <c r="AL248" s="33" t="s">
        <v>77</v>
      </c>
      <c r="AM248" s="30"/>
      <c r="AN248" s="33" t="s">
        <v>77</v>
      </c>
      <c r="AO248" s="30"/>
      <c r="AP248" s="33" t="s">
        <v>2596</v>
      </c>
      <c r="AQ248" s="30" t="s">
        <v>2597</v>
      </c>
    </row>
    <row r="249" s="4" customFormat="1" ht="230" customHeight="1" spans="1:43">
      <c r="A249" s="31">
        <f t="shared" si="16"/>
        <v>243</v>
      </c>
      <c r="B249" s="33" t="s">
        <v>2611</v>
      </c>
      <c r="C249" s="33" t="s">
        <v>91</v>
      </c>
      <c r="D249" s="33" t="s">
        <v>122</v>
      </c>
      <c r="E249" s="33" t="s">
        <v>123</v>
      </c>
      <c r="F249" s="33" t="s">
        <v>2612</v>
      </c>
      <c r="G249" s="33" t="s">
        <v>463</v>
      </c>
      <c r="H249" s="33" t="s">
        <v>2601</v>
      </c>
      <c r="I249" s="33" t="s">
        <v>2613</v>
      </c>
      <c r="J249" s="33" t="s">
        <v>2614</v>
      </c>
      <c r="K249" s="33" t="s">
        <v>2615</v>
      </c>
      <c r="L249" s="33" t="s">
        <v>2616</v>
      </c>
      <c r="M249" s="33" t="s">
        <v>1852</v>
      </c>
      <c r="N249" s="33" t="s">
        <v>2606</v>
      </c>
      <c r="O249" s="33" t="s">
        <v>2617</v>
      </c>
      <c r="P249" s="33" t="s">
        <v>2618</v>
      </c>
      <c r="Q249" s="30" t="s">
        <v>2619</v>
      </c>
      <c r="R249" s="33" t="s">
        <v>2610</v>
      </c>
      <c r="S249" s="33" t="s">
        <v>2594</v>
      </c>
      <c r="T249" s="33" t="s">
        <v>73</v>
      </c>
      <c r="U249" s="33" t="s">
        <v>2595</v>
      </c>
      <c r="V249" s="30" t="s">
        <v>75</v>
      </c>
      <c r="W249" s="33" t="s">
        <v>76</v>
      </c>
      <c r="X249" s="30">
        <v>2024.1</v>
      </c>
      <c r="Y249" s="30">
        <v>2024.12</v>
      </c>
      <c r="Z249" s="28">
        <f t="shared" si="24"/>
        <v>150</v>
      </c>
      <c r="AA249" s="30">
        <v>150</v>
      </c>
      <c r="AB249" s="30"/>
      <c r="AC249" s="30"/>
      <c r="AD249" s="30"/>
      <c r="AE249" s="30">
        <v>500</v>
      </c>
      <c r="AF249" s="30">
        <v>20</v>
      </c>
      <c r="AG249" s="33" t="s">
        <v>77</v>
      </c>
      <c r="AH249" s="33" t="s">
        <v>77</v>
      </c>
      <c r="AI249" s="33" t="s">
        <v>77</v>
      </c>
      <c r="AJ249" s="33" t="s">
        <v>76</v>
      </c>
      <c r="AK249" s="33" t="s">
        <v>77</v>
      </c>
      <c r="AL249" s="33" t="s">
        <v>77</v>
      </c>
      <c r="AM249" s="30"/>
      <c r="AN249" s="30"/>
      <c r="AO249" s="30"/>
      <c r="AP249" s="33" t="s">
        <v>2596</v>
      </c>
      <c r="AQ249" s="30" t="s">
        <v>2597</v>
      </c>
    </row>
    <row r="250" s="3" customFormat="1" ht="230" customHeight="1" spans="1:43">
      <c r="A250" s="31">
        <f t="shared" si="16"/>
        <v>244</v>
      </c>
      <c r="B250" s="33" t="s">
        <v>2620</v>
      </c>
      <c r="C250" s="33" t="s">
        <v>91</v>
      </c>
      <c r="D250" s="33" t="s">
        <v>92</v>
      </c>
      <c r="E250" s="33" t="s">
        <v>367</v>
      </c>
      <c r="F250" s="33" t="s">
        <v>2621</v>
      </c>
      <c r="G250" s="33" t="s">
        <v>82</v>
      </c>
      <c r="H250" s="33" t="s">
        <v>2622</v>
      </c>
      <c r="I250" s="33" t="s">
        <v>2623</v>
      </c>
      <c r="J250" s="30" t="s">
        <v>2624</v>
      </c>
      <c r="K250" s="33" t="s">
        <v>2625</v>
      </c>
      <c r="L250" s="33" t="s">
        <v>2626</v>
      </c>
      <c r="M250" s="33" t="s">
        <v>204</v>
      </c>
      <c r="N250" s="33" t="s">
        <v>2627</v>
      </c>
      <c r="O250" s="33" t="s">
        <v>373</v>
      </c>
      <c r="P250" s="33" t="s">
        <v>2628</v>
      </c>
      <c r="Q250" s="30" t="s">
        <v>2629</v>
      </c>
      <c r="R250" s="33" t="s">
        <v>1061</v>
      </c>
      <c r="S250" s="33" t="s">
        <v>318</v>
      </c>
      <c r="T250" s="33" t="s">
        <v>376</v>
      </c>
      <c r="U250" s="33" t="s">
        <v>2595</v>
      </c>
      <c r="V250" s="30" t="s">
        <v>400</v>
      </c>
      <c r="W250" s="33" t="s">
        <v>76</v>
      </c>
      <c r="X250" s="30">
        <v>2023.09</v>
      </c>
      <c r="Y250" s="30">
        <v>2024.12</v>
      </c>
      <c r="Z250" s="28">
        <v>330</v>
      </c>
      <c r="AA250" s="30">
        <f>3.3*40</f>
        <v>132</v>
      </c>
      <c r="AB250" s="30">
        <v>0</v>
      </c>
      <c r="AC250" s="30">
        <f>3.3*60</f>
        <v>198</v>
      </c>
      <c r="AD250" s="30">
        <v>0</v>
      </c>
      <c r="AE250" s="30">
        <v>192</v>
      </c>
      <c r="AF250" s="30">
        <v>70</v>
      </c>
      <c r="AG250" s="33" t="s">
        <v>77</v>
      </c>
      <c r="AH250" s="33" t="s">
        <v>77</v>
      </c>
      <c r="AI250" s="33" t="s">
        <v>77</v>
      </c>
      <c r="AJ250" s="33" t="s">
        <v>76</v>
      </c>
      <c r="AK250" s="33" t="s">
        <v>76</v>
      </c>
      <c r="AL250" s="33" t="s">
        <v>77</v>
      </c>
      <c r="AM250" s="33" t="s">
        <v>77</v>
      </c>
      <c r="AN250" s="33" t="s">
        <v>77</v>
      </c>
      <c r="AO250" s="33" t="s">
        <v>77</v>
      </c>
      <c r="AP250" s="33" t="s">
        <v>2596</v>
      </c>
      <c r="AQ250" s="30" t="s">
        <v>2630</v>
      </c>
    </row>
    <row r="251" s="3" customFormat="1" ht="230" customHeight="1" spans="1:43">
      <c r="A251" s="31">
        <f t="shared" si="16"/>
        <v>245</v>
      </c>
      <c r="B251" s="33" t="s">
        <v>2631</v>
      </c>
      <c r="C251" s="33" t="s">
        <v>91</v>
      </c>
      <c r="D251" s="33" t="s">
        <v>92</v>
      </c>
      <c r="E251" s="33" t="s">
        <v>367</v>
      </c>
      <c r="F251" s="33" t="s">
        <v>2632</v>
      </c>
      <c r="G251" s="33" t="s">
        <v>82</v>
      </c>
      <c r="H251" s="33" t="s">
        <v>2601</v>
      </c>
      <c r="I251" s="33" t="s">
        <v>2633</v>
      </c>
      <c r="J251" s="30" t="s">
        <v>2634</v>
      </c>
      <c r="K251" s="33" t="s">
        <v>2625</v>
      </c>
      <c r="L251" s="33" t="s">
        <v>2635</v>
      </c>
      <c r="M251" s="33" t="s">
        <v>204</v>
      </c>
      <c r="N251" s="33" t="s">
        <v>2627</v>
      </c>
      <c r="O251" s="33" t="s">
        <v>373</v>
      </c>
      <c r="P251" s="33" t="s">
        <v>2628</v>
      </c>
      <c r="Q251" s="30" t="s">
        <v>2636</v>
      </c>
      <c r="R251" s="33" t="s">
        <v>1061</v>
      </c>
      <c r="S251" s="33" t="s">
        <v>318</v>
      </c>
      <c r="T251" s="33" t="s">
        <v>376</v>
      </c>
      <c r="U251" s="33" t="s">
        <v>2595</v>
      </c>
      <c r="V251" s="30" t="s">
        <v>400</v>
      </c>
      <c r="W251" s="33" t="s">
        <v>76</v>
      </c>
      <c r="X251" s="30">
        <v>2023.09</v>
      </c>
      <c r="Y251" s="30">
        <v>2024.12</v>
      </c>
      <c r="Z251" s="28">
        <v>300</v>
      </c>
      <c r="AA251" s="30">
        <f>3*40</f>
        <v>120</v>
      </c>
      <c r="AB251" s="30">
        <v>0</v>
      </c>
      <c r="AC251" s="30">
        <f>3*60</f>
        <v>180</v>
      </c>
      <c r="AD251" s="30">
        <v>0</v>
      </c>
      <c r="AE251" s="30">
        <v>180</v>
      </c>
      <c r="AF251" s="30">
        <v>75</v>
      </c>
      <c r="AG251" s="33" t="s">
        <v>77</v>
      </c>
      <c r="AH251" s="33" t="s">
        <v>77</v>
      </c>
      <c r="AI251" s="33" t="s">
        <v>77</v>
      </c>
      <c r="AJ251" s="33" t="s">
        <v>76</v>
      </c>
      <c r="AK251" s="33" t="s">
        <v>76</v>
      </c>
      <c r="AL251" s="33" t="s">
        <v>77</v>
      </c>
      <c r="AM251" s="33" t="s">
        <v>77</v>
      </c>
      <c r="AN251" s="33" t="s">
        <v>77</v>
      </c>
      <c r="AO251" s="33" t="s">
        <v>77</v>
      </c>
      <c r="AP251" s="33" t="s">
        <v>2596</v>
      </c>
      <c r="AQ251" s="30" t="s">
        <v>2630</v>
      </c>
    </row>
    <row r="252" s="3" customFormat="1" ht="230" customHeight="1" spans="1:43">
      <c r="A252" s="31">
        <f t="shared" si="16"/>
        <v>246</v>
      </c>
      <c r="B252" s="33" t="s">
        <v>2637</v>
      </c>
      <c r="C252" s="33" t="s">
        <v>56</v>
      </c>
      <c r="D252" s="33" t="s">
        <v>57</v>
      </c>
      <c r="E252" s="33" t="s">
        <v>472</v>
      </c>
      <c r="F252" s="33" t="s">
        <v>2638</v>
      </c>
      <c r="G252" s="33" t="s">
        <v>82</v>
      </c>
      <c r="H252" s="33" t="s">
        <v>2601</v>
      </c>
      <c r="I252" s="33" t="s">
        <v>2639</v>
      </c>
      <c r="J252" s="33" t="s">
        <v>2640</v>
      </c>
      <c r="K252" s="33" t="s">
        <v>2641</v>
      </c>
      <c r="L252" s="33" t="s">
        <v>2642</v>
      </c>
      <c r="M252" s="33" t="s">
        <v>1852</v>
      </c>
      <c r="N252" s="33" t="s">
        <v>2606</v>
      </c>
      <c r="O252" s="33" t="s">
        <v>2643</v>
      </c>
      <c r="P252" s="33" t="s">
        <v>2618</v>
      </c>
      <c r="Q252" s="30" t="s">
        <v>2644</v>
      </c>
      <c r="R252" s="33" t="s">
        <v>2610</v>
      </c>
      <c r="S252" s="30"/>
      <c r="T252" s="33" t="s">
        <v>73</v>
      </c>
      <c r="U252" s="33" t="s">
        <v>2595</v>
      </c>
      <c r="V252" s="30" t="s">
        <v>75</v>
      </c>
      <c r="W252" s="33" t="s">
        <v>76</v>
      </c>
      <c r="X252" s="30">
        <v>2024.1</v>
      </c>
      <c r="Y252" s="30">
        <v>2024.12</v>
      </c>
      <c r="Z252" s="28">
        <f t="shared" ref="Z252:Z278" si="25">AA252+AB252+AC252+AD252</f>
        <v>50</v>
      </c>
      <c r="AA252" s="30">
        <v>50</v>
      </c>
      <c r="AB252" s="30"/>
      <c r="AC252" s="30"/>
      <c r="AD252" s="30"/>
      <c r="AE252" s="30">
        <v>1200</v>
      </c>
      <c r="AF252" s="30">
        <v>99</v>
      </c>
      <c r="AG252" s="33" t="s">
        <v>77</v>
      </c>
      <c r="AH252" s="33" t="s">
        <v>77</v>
      </c>
      <c r="AI252" s="33" t="s">
        <v>77</v>
      </c>
      <c r="AJ252" s="33" t="s">
        <v>76</v>
      </c>
      <c r="AK252" s="33" t="s">
        <v>77</v>
      </c>
      <c r="AL252" s="33" t="s">
        <v>76</v>
      </c>
      <c r="AM252" s="33" t="s">
        <v>2645</v>
      </c>
      <c r="AN252" s="33" t="s">
        <v>76</v>
      </c>
      <c r="AO252" s="33" t="s">
        <v>2646</v>
      </c>
      <c r="AP252" s="33" t="s">
        <v>2596</v>
      </c>
      <c r="AQ252" s="30" t="s">
        <v>2597</v>
      </c>
    </row>
    <row r="253" s="3" customFormat="1" ht="230" customHeight="1" spans="1:43">
      <c r="A253" s="31">
        <f t="shared" si="16"/>
        <v>247</v>
      </c>
      <c r="B253" s="33" t="s">
        <v>2647</v>
      </c>
      <c r="C253" s="33" t="s">
        <v>91</v>
      </c>
      <c r="D253" s="33" t="s">
        <v>122</v>
      </c>
      <c r="E253" s="33" t="s">
        <v>123</v>
      </c>
      <c r="F253" s="33" t="s">
        <v>2648</v>
      </c>
      <c r="G253" s="33" t="s">
        <v>463</v>
      </c>
      <c r="H253" s="33" t="s">
        <v>2649</v>
      </c>
      <c r="I253" s="33" t="s">
        <v>2650</v>
      </c>
      <c r="J253" s="33" t="s">
        <v>2651</v>
      </c>
      <c r="K253" s="33" t="s">
        <v>2652</v>
      </c>
      <c r="L253" s="33" t="s">
        <v>2653</v>
      </c>
      <c r="M253" s="33" t="s">
        <v>204</v>
      </c>
      <c r="N253" s="33" t="s">
        <v>67</v>
      </c>
      <c r="O253" s="30" t="s">
        <v>2654</v>
      </c>
      <c r="P253" s="33" t="s">
        <v>2655</v>
      </c>
      <c r="Q253" s="30" t="s">
        <v>2656</v>
      </c>
      <c r="R253" s="33" t="s">
        <v>2610</v>
      </c>
      <c r="S253" s="33" t="s">
        <v>2594</v>
      </c>
      <c r="T253" s="33" t="s">
        <v>133</v>
      </c>
      <c r="U253" s="33" t="s">
        <v>2595</v>
      </c>
      <c r="V253" s="30" t="s">
        <v>75</v>
      </c>
      <c r="W253" s="33" t="s">
        <v>76</v>
      </c>
      <c r="X253" s="30">
        <v>2024.01</v>
      </c>
      <c r="Y253" s="30">
        <v>2024.12</v>
      </c>
      <c r="Z253" s="28">
        <f t="shared" si="25"/>
        <v>150</v>
      </c>
      <c r="AA253" s="30">
        <v>150</v>
      </c>
      <c r="AB253" s="30"/>
      <c r="AC253" s="30"/>
      <c r="AD253" s="30"/>
      <c r="AE253" s="30">
        <v>3300</v>
      </c>
      <c r="AF253" s="30">
        <v>300</v>
      </c>
      <c r="AG253" s="33" t="s">
        <v>77</v>
      </c>
      <c r="AH253" s="33" t="s">
        <v>77</v>
      </c>
      <c r="AI253" s="33" t="s">
        <v>77</v>
      </c>
      <c r="AJ253" s="33" t="s">
        <v>76</v>
      </c>
      <c r="AK253" s="33" t="s">
        <v>77</v>
      </c>
      <c r="AL253" s="33" t="s">
        <v>77</v>
      </c>
      <c r="AM253" s="30"/>
      <c r="AN253" s="33" t="s">
        <v>77</v>
      </c>
      <c r="AO253" s="30"/>
      <c r="AP253" s="33" t="s">
        <v>2596</v>
      </c>
      <c r="AQ253" s="30" t="s">
        <v>2597</v>
      </c>
    </row>
    <row r="254" s="3" customFormat="1" ht="230" customHeight="1" spans="1:43">
      <c r="A254" s="31">
        <f t="shared" si="16"/>
        <v>248</v>
      </c>
      <c r="B254" s="33" t="s">
        <v>2657</v>
      </c>
      <c r="C254" s="33" t="s">
        <v>91</v>
      </c>
      <c r="D254" s="33" t="s">
        <v>122</v>
      </c>
      <c r="E254" s="33" t="s">
        <v>123</v>
      </c>
      <c r="F254" s="33" t="s">
        <v>2658</v>
      </c>
      <c r="G254" s="33" t="s">
        <v>463</v>
      </c>
      <c r="H254" s="33" t="s">
        <v>2659</v>
      </c>
      <c r="I254" s="33" t="s">
        <v>2660</v>
      </c>
      <c r="J254" s="33" t="s">
        <v>2661</v>
      </c>
      <c r="K254" s="33" t="s">
        <v>2662</v>
      </c>
      <c r="L254" s="33" t="s">
        <v>2663</v>
      </c>
      <c r="M254" s="33" t="s">
        <v>1852</v>
      </c>
      <c r="N254" s="33" t="s">
        <v>2606</v>
      </c>
      <c r="O254" s="33" t="s">
        <v>2664</v>
      </c>
      <c r="P254" s="33" t="s">
        <v>2618</v>
      </c>
      <c r="Q254" s="30" t="s">
        <v>2665</v>
      </c>
      <c r="R254" s="33" t="s">
        <v>2610</v>
      </c>
      <c r="S254" s="33" t="s">
        <v>2594</v>
      </c>
      <c r="T254" s="33" t="s">
        <v>133</v>
      </c>
      <c r="U254" s="33" t="s">
        <v>2595</v>
      </c>
      <c r="V254" s="30" t="s">
        <v>75</v>
      </c>
      <c r="W254" s="33" t="s">
        <v>76</v>
      </c>
      <c r="X254" s="30">
        <v>2024.1</v>
      </c>
      <c r="Y254" s="30">
        <v>2024.12</v>
      </c>
      <c r="Z254" s="28">
        <f t="shared" si="25"/>
        <v>100</v>
      </c>
      <c r="AA254" s="30">
        <v>100</v>
      </c>
      <c r="AB254" s="30"/>
      <c r="AC254" s="30"/>
      <c r="AD254" s="30"/>
      <c r="AE254" s="30">
        <v>2000</v>
      </c>
      <c r="AF254" s="30">
        <v>30</v>
      </c>
      <c r="AG254" s="33" t="s">
        <v>77</v>
      </c>
      <c r="AH254" s="33" t="s">
        <v>77</v>
      </c>
      <c r="AI254" s="33" t="s">
        <v>77</v>
      </c>
      <c r="AJ254" s="33" t="s">
        <v>76</v>
      </c>
      <c r="AK254" s="33" t="s">
        <v>77</v>
      </c>
      <c r="AL254" s="33" t="s">
        <v>77</v>
      </c>
      <c r="AM254" s="30"/>
      <c r="AN254" s="30"/>
      <c r="AO254" s="30"/>
      <c r="AP254" s="33" t="s">
        <v>2596</v>
      </c>
      <c r="AQ254" s="30" t="s">
        <v>2597</v>
      </c>
    </row>
    <row r="255" s="3" customFormat="1" ht="276" customHeight="1" spans="1:43">
      <c r="A255" s="31">
        <f t="shared" si="16"/>
        <v>249</v>
      </c>
      <c r="B255" s="33" t="s">
        <v>2666</v>
      </c>
      <c r="C255" s="33" t="s">
        <v>105</v>
      </c>
      <c r="D255" s="33" t="s">
        <v>106</v>
      </c>
      <c r="E255" s="33" t="s">
        <v>239</v>
      </c>
      <c r="F255" s="33" t="s">
        <v>2667</v>
      </c>
      <c r="G255" s="33" t="s">
        <v>82</v>
      </c>
      <c r="H255" s="33" t="s">
        <v>2668</v>
      </c>
      <c r="I255" s="33" t="s">
        <v>2669</v>
      </c>
      <c r="J255" s="33" t="s">
        <v>2670</v>
      </c>
      <c r="K255" s="33" t="s">
        <v>2671</v>
      </c>
      <c r="L255" s="33" t="s">
        <v>2672</v>
      </c>
      <c r="M255" s="33" t="s">
        <v>286</v>
      </c>
      <c r="N255" s="33" t="s">
        <v>2606</v>
      </c>
      <c r="O255" s="30" t="s">
        <v>435</v>
      </c>
      <c r="P255" s="33" t="s">
        <v>2673</v>
      </c>
      <c r="Q255" s="30" t="s">
        <v>2674</v>
      </c>
      <c r="R255" s="33" t="s">
        <v>2675</v>
      </c>
      <c r="S255" s="33" t="s">
        <v>2594</v>
      </c>
      <c r="T255" s="33" t="s">
        <v>120</v>
      </c>
      <c r="U255" s="33" t="s">
        <v>2595</v>
      </c>
      <c r="V255" s="30" t="s">
        <v>75</v>
      </c>
      <c r="W255" s="33" t="s">
        <v>76</v>
      </c>
      <c r="X255" s="30">
        <v>2024.1</v>
      </c>
      <c r="Y255" s="30">
        <v>2024.12</v>
      </c>
      <c r="Z255" s="28">
        <f t="shared" si="25"/>
        <v>26</v>
      </c>
      <c r="AA255" s="30">
        <v>26</v>
      </c>
      <c r="AB255" s="30"/>
      <c r="AC255" s="30"/>
      <c r="AD255" s="30"/>
      <c r="AE255" s="30">
        <v>12309</v>
      </c>
      <c r="AF255" s="30">
        <v>2322</v>
      </c>
      <c r="AG255" s="33" t="s">
        <v>77</v>
      </c>
      <c r="AH255" s="33" t="s">
        <v>77</v>
      </c>
      <c r="AI255" s="33" t="s">
        <v>77</v>
      </c>
      <c r="AJ255" s="33" t="s">
        <v>76</v>
      </c>
      <c r="AK255" s="33" t="s">
        <v>77</v>
      </c>
      <c r="AL255" s="33" t="s">
        <v>77</v>
      </c>
      <c r="AM255" s="30"/>
      <c r="AN255" s="33" t="s">
        <v>77</v>
      </c>
      <c r="AO255" s="30"/>
      <c r="AP255" s="33" t="s">
        <v>2596</v>
      </c>
      <c r="AQ255" s="30" t="s">
        <v>2597</v>
      </c>
    </row>
    <row r="256" s="3" customFormat="1" ht="265" customHeight="1" spans="1:43">
      <c r="A256" s="31">
        <f t="shared" si="16"/>
        <v>250</v>
      </c>
      <c r="B256" s="33" t="s">
        <v>2676</v>
      </c>
      <c r="C256" s="33" t="s">
        <v>56</v>
      </c>
      <c r="D256" s="33" t="s">
        <v>57</v>
      </c>
      <c r="E256" s="33" t="s">
        <v>472</v>
      </c>
      <c r="F256" s="33" t="s">
        <v>2677</v>
      </c>
      <c r="G256" s="33" t="s">
        <v>82</v>
      </c>
      <c r="H256" s="33" t="s">
        <v>2601</v>
      </c>
      <c r="I256" s="33" t="s">
        <v>2678</v>
      </c>
      <c r="J256" s="33" t="s">
        <v>2679</v>
      </c>
      <c r="K256" s="33" t="s">
        <v>2680</v>
      </c>
      <c r="L256" s="33" t="s">
        <v>2681</v>
      </c>
      <c r="M256" s="33" t="s">
        <v>1852</v>
      </c>
      <c r="N256" s="33" t="s">
        <v>2606</v>
      </c>
      <c r="O256" s="33" t="s">
        <v>2682</v>
      </c>
      <c r="P256" s="33" t="s">
        <v>2618</v>
      </c>
      <c r="Q256" s="30" t="s">
        <v>2683</v>
      </c>
      <c r="R256" s="33" t="s">
        <v>2610</v>
      </c>
      <c r="S256" s="33" t="s">
        <v>2594</v>
      </c>
      <c r="T256" s="33" t="s">
        <v>73</v>
      </c>
      <c r="U256" s="33" t="s">
        <v>2595</v>
      </c>
      <c r="V256" s="30" t="s">
        <v>75</v>
      </c>
      <c r="W256" s="33" t="s">
        <v>76</v>
      </c>
      <c r="X256" s="30">
        <v>2024.1</v>
      </c>
      <c r="Y256" s="30">
        <v>2024.12</v>
      </c>
      <c r="Z256" s="28">
        <f t="shared" si="25"/>
        <v>150</v>
      </c>
      <c r="AA256" s="30">
        <v>150</v>
      </c>
      <c r="AB256" s="30"/>
      <c r="AC256" s="30"/>
      <c r="AD256" s="30"/>
      <c r="AE256" s="30">
        <v>1200</v>
      </c>
      <c r="AF256" s="30">
        <v>99</v>
      </c>
      <c r="AG256" s="33" t="s">
        <v>77</v>
      </c>
      <c r="AH256" s="33" t="s">
        <v>77</v>
      </c>
      <c r="AI256" s="33" t="s">
        <v>77</v>
      </c>
      <c r="AJ256" s="33" t="s">
        <v>76</v>
      </c>
      <c r="AK256" s="33" t="s">
        <v>77</v>
      </c>
      <c r="AL256" s="33" t="s">
        <v>76</v>
      </c>
      <c r="AM256" s="33" t="s">
        <v>2645</v>
      </c>
      <c r="AN256" s="33" t="s">
        <v>76</v>
      </c>
      <c r="AO256" s="33" t="s">
        <v>2646</v>
      </c>
      <c r="AP256" s="33" t="s">
        <v>2596</v>
      </c>
      <c r="AQ256" s="30" t="s">
        <v>2597</v>
      </c>
    </row>
    <row r="257" s="3" customFormat="1" ht="308" customHeight="1" spans="1:43">
      <c r="A257" s="31">
        <f t="shared" si="16"/>
        <v>251</v>
      </c>
      <c r="B257" s="33" t="s">
        <v>2684</v>
      </c>
      <c r="C257" s="33" t="s">
        <v>56</v>
      </c>
      <c r="D257" s="33" t="s">
        <v>482</v>
      </c>
      <c r="E257" s="33" t="s">
        <v>1987</v>
      </c>
      <c r="F257" s="33" t="s">
        <v>2685</v>
      </c>
      <c r="G257" s="33" t="s">
        <v>82</v>
      </c>
      <c r="H257" s="33" t="s">
        <v>2686</v>
      </c>
      <c r="I257" s="33" t="s">
        <v>2687</v>
      </c>
      <c r="J257" s="33" t="s">
        <v>2688</v>
      </c>
      <c r="K257" s="33" t="s">
        <v>2689</v>
      </c>
      <c r="L257" s="33" t="s">
        <v>2690</v>
      </c>
      <c r="M257" s="33" t="s">
        <v>204</v>
      </c>
      <c r="N257" s="33" t="s">
        <v>67</v>
      </c>
      <c r="O257" s="33" t="s">
        <v>2691</v>
      </c>
      <c r="P257" s="33" t="s">
        <v>2692</v>
      </c>
      <c r="Q257" s="30" t="s">
        <v>2693</v>
      </c>
      <c r="R257" s="33" t="s">
        <v>1061</v>
      </c>
      <c r="S257" s="33" t="s">
        <v>2594</v>
      </c>
      <c r="T257" s="33" t="s">
        <v>458</v>
      </c>
      <c r="U257" s="33" t="s">
        <v>2595</v>
      </c>
      <c r="V257" s="30" t="s">
        <v>75</v>
      </c>
      <c r="W257" s="33" t="s">
        <v>76</v>
      </c>
      <c r="X257" s="30">
        <v>2024.01</v>
      </c>
      <c r="Y257" s="30">
        <v>2024.12</v>
      </c>
      <c r="Z257" s="28">
        <f t="shared" si="25"/>
        <v>150</v>
      </c>
      <c r="AA257" s="30">
        <v>150</v>
      </c>
      <c r="AB257" s="30"/>
      <c r="AC257" s="30"/>
      <c r="AD257" s="30"/>
      <c r="AE257" s="30">
        <v>3000</v>
      </c>
      <c r="AF257" s="30">
        <v>150</v>
      </c>
      <c r="AG257" s="33" t="s">
        <v>77</v>
      </c>
      <c r="AH257" s="33" t="s">
        <v>76</v>
      </c>
      <c r="AI257" s="33" t="s">
        <v>77</v>
      </c>
      <c r="AJ257" s="33" t="s">
        <v>76</v>
      </c>
      <c r="AK257" s="33" t="s">
        <v>77</v>
      </c>
      <c r="AL257" s="33" t="s">
        <v>77</v>
      </c>
      <c r="AM257" s="30"/>
      <c r="AN257" s="33" t="s">
        <v>77</v>
      </c>
      <c r="AO257" s="30"/>
      <c r="AP257" s="33" t="s">
        <v>2596</v>
      </c>
      <c r="AQ257" s="30" t="s">
        <v>2597</v>
      </c>
    </row>
    <row r="258" s="3" customFormat="1" ht="230" customHeight="1" spans="1:43">
      <c r="A258" s="31">
        <f t="shared" si="16"/>
        <v>252</v>
      </c>
      <c r="B258" s="33" t="s">
        <v>2694</v>
      </c>
      <c r="C258" s="33" t="s">
        <v>56</v>
      </c>
      <c r="D258" s="33" t="s">
        <v>2695</v>
      </c>
      <c r="E258" s="33" t="s">
        <v>2695</v>
      </c>
      <c r="F258" s="33" t="s">
        <v>2696</v>
      </c>
      <c r="G258" s="33" t="s">
        <v>82</v>
      </c>
      <c r="H258" s="33" t="s">
        <v>2697</v>
      </c>
      <c r="I258" s="33" t="s">
        <v>2698</v>
      </c>
      <c r="J258" s="33" t="s">
        <v>2699</v>
      </c>
      <c r="K258" s="33" t="s">
        <v>2700</v>
      </c>
      <c r="L258" s="33" t="s">
        <v>2701</v>
      </c>
      <c r="M258" s="33" t="s">
        <v>2702</v>
      </c>
      <c r="N258" s="33" t="s">
        <v>2606</v>
      </c>
      <c r="O258" s="33" t="s">
        <v>2703</v>
      </c>
      <c r="P258" s="33" t="s">
        <v>2704</v>
      </c>
      <c r="Q258" s="30" t="s">
        <v>2705</v>
      </c>
      <c r="R258" s="33" t="s">
        <v>2706</v>
      </c>
      <c r="S258" s="33" t="s">
        <v>2707</v>
      </c>
      <c r="T258" s="33" t="s">
        <v>73</v>
      </c>
      <c r="U258" s="33" t="s">
        <v>2595</v>
      </c>
      <c r="V258" s="30" t="s">
        <v>75</v>
      </c>
      <c r="W258" s="33" t="s">
        <v>76</v>
      </c>
      <c r="X258" s="30">
        <v>2024.1</v>
      </c>
      <c r="Y258" s="30">
        <v>20424.12</v>
      </c>
      <c r="Z258" s="28">
        <f t="shared" si="25"/>
        <v>240</v>
      </c>
      <c r="AA258" s="30">
        <v>240</v>
      </c>
      <c r="AB258" s="30"/>
      <c r="AC258" s="30"/>
      <c r="AD258" s="30"/>
      <c r="AE258" s="30">
        <v>1178</v>
      </c>
      <c r="AF258" s="30">
        <v>235</v>
      </c>
      <c r="AG258" s="33" t="s">
        <v>77</v>
      </c>
      <c r="AH258" s="33" t="s">
        <v>77</v>
      </c>
      <c r="AI258" s="33" t="s">
        <v>77</v>
      </c>
      <c r="AJ258" s="33" t="s">
        <v>77</v>
      </c>
      <c r="AK258" s="33" t="s">
        <v>76</v>
      </c>
      <c r="AL258" s="33" t="s">
        <v>77</v>
      </c>
      <c r="AM258" s="30"/>
      <c r="AN258" s="33" t="s">
        <v>77</v>
      </c>
      <c r="AO258" s="33" t="s">
        <v>2708</v>
      </c>
      <c r="AP258" s="33" t="s">
        <v>2596</v>
      </c>
      <c r="AQ258" s="30" t="s">
        <v>2709</v>
      </c>
    </row>
    <row r="259" s="3" customFormat="1" ht="230" customHeight="1" spans="1:43">
      <c r="A259" s="31">
        <f t="shared" si="16"/>
        <v>253</v>
      </c>
      <c r="B259" s="33" t="s">
        <v>2710</v>
      </c>
      <c r="C259" s="33" t="s">
        <v>91</v>
      </c>
      <c r="D259" s="33" t="s">
        <v>92</v>
      </c>
      <c r="E259" s="33" t="s">
        <v>367</v>
      </c>
      <c r="F259" s="33" t="s">
        <v>2711</v>
      </c>
      <c r="G259" s="33" t="s">
        <v>82</v>
      </c>
      <c r="H259" s="33" t="s">
        <v>2712</v>
      </c>
      <c r="I259" s="33" t="s">
        <v>2713</v>
      </c>
      <c r="J259" s="33" t="s">
        <v>2714</v>
      </c>
      <c r="K259" s="33" t="s">
        <v>2715</v>
      </c>
      <c r="L259" s="33" t="s">
        <v>2716</v>
      </c>
      <c r="M259" s="33" t="s">
        <v>286</v>
      </c>
      <c r="N259" s="33" t="s">
        <v>67</v>
      </c>
      <c r="O259" s="33" t="s">
        <v>2717</v>
      </c>
      <c r="P259" s="33" t="s">
        <v>2536</v>
      </c>
      <c r="Q259" s="33" t="s">
        <v>2718</v>
      </c>
      <c r="R259" s="33" t="s">
        <v>2719</v>
      </c>
      <c r="S259" s="33" t="s">
        <v>2071</v>
      </c>
      <c r="T259" s="33" t="s">
        <v>376</v>
      </c>
      <c r="U259" s="33" t="s">
        <v>2720</v>
      </c>
      <c r="V259" s="30" t="s">
        <v>75</v>
      </c>
      <c r="W259" s="33" t="s">
        <v>76</v>
      </c>
      <c r="X259" s="30">
        <v>2024.1</v>
      </c>
      <c r="Y259" s="30">
        <v>2024.12</v>
      </c>
      <c r="Z259" s="28">
        <f t="shared" si="25"/>
        <v>800</v>
      </c>
      <c r="AA259" s="30">
        <v>800</v>
      </c>
      <c r="AB259" s="30">
        <v>0</v>
      </c>
      <c r="AC259" s="30">
        <v>0</v>
      </c>
      <c r="AD259" s="30">
        <v>0</v>
      </c>
      <c r="AE259" s="30">
        <v>70</v>
      </c>
      <c r="AF259" s="30">
        <v>20</v>
      </c>
      <c r="AG259" s="33" t="s">
        <v>77</v>
      </c>
      <c r="AH259" s="33" t="s">
        <v>77</v>
      </c>
      <c r="AI259" s="33" t="s">
        <v>77</v>
      </c>
      <c r="AJ259" s="33" t="s">
        <v>76</v>
      </c>
      <c r="AK259" s="33" t="s">
        <v>76</v>
      </c>
      <c r="AL259" s="33" t="s">
        <v>77</v>
      </c>
      <c r="AM259" s="30"/>
      <c r="AN259" s="33" t="s">
        <v>77</v>
      </c>
      <c r="AO259" s="30"/>
      <c r="AP259" s="33" t="s">
        <v>2721</v>
      </c>
      <c r="AQ259" s="30">
        <v>13452715378</v>
      </c>
    </row>
    <row r="260" s="3" customFormat="1" ht="230" customHeight="1" spans="1:43">
      <c r="A260" s="31">
        <f t="shared" si="16"/>
        <v>254</v>
      </c>
      <c r="B260" s="33" t="s">
        <v>2722</v>
      </c>
      <c r="C260" s="33" t="s">
        <v>56</v>
      </c>
      <c r="D260" s="33" t="s">
        <v>482</v>
      </c>
      <c r="E260" s="33" t="s">
        <v>1152</v>
      </c>
      <c r="F260" s="33" t="s">
        <v>2723</v>
      </c>
      <c r="G260" s="33" t="s">
        <v>82</v>
      </c>
      <c r="H260" s="33" t="s">
        <v>2724</v>
      </c>
      <c r="I260" s="33" t="s">
        <v>2725</v>
      </c>
      <c r="J260" s="30" t="s">
        <v>2726</v>
      </c>
      <c r="K260" s="33" t="s">
        <v>2727</v>
      </c>
      <c r="L260" s="33" t="s">
        <v>2728</v>
      </c>
      <c r="M260" s="33" t="s">
        <v>286</v>
      </c>
      <c r="N260" s="33" t="s">
        <v>67</v>
      </c>
      <c r="O260" s="33" t="s">
        <v>2729</v>
      </c>
      <c r="P260" s="33" t="s">
        <v>2730</v>
      </c>
      <c r="Q260" s="33" t="s">
        <v>2731</v>
      </c>
      <c r="R260" s="33" t="s">
        <v>812</v>
      </c>
      <c r="S260" s="33" t="s">
        <v>954</v>
      </c>
      <c r="T260" s="33" t="s">
        <v>73</v>
      </c>
      <c r="U260" s="33" t="s">
        <v>2720</v>
      </c>
      <c r="V260" s="30" t="s">
        <v>75</v>
      </c>
      <c r="W260" s="33" t="s">
        <v>76</v>
      </c>
      <c r="X260" s="30">
        <v>2024.1</v>
      </c>
      <c r="Y260" s="30">
        <v>2024.12</v>
      </c>
      <c r="Z260" s="28">
        <f t="shared" si="25"/>
        <v>300</v>
      </c>
      <c r="AA260" s="30">
        <v>300</v>
      </c>
      <c r="AB260" s="30">
        <v>0</v>
      </c>
      <c r="AC260" s="30">
        <v>0</v>
      </c>
      <c r="AD260" s="30">
        <v>0</v>
      </c>
      <c r="AE260" s="30">
        <v>809</v>
      </c>
      <c r="AF260" s="30">
        <v>97</v>
      </c>
      <c r="AG260" s="33" t="s">
        <v>77</v>
      </c>
      <c r="AH260" s="33" t="s">
        <v>77</v>
      </c>
      <c r="AI260" s="33" t="s">
        <v>77</v>
      </c>
      <c r="AJ260" s="33" t="s">
        <v>76</v>
      </c>
      <c r="AK260" s="33" t="s">
        <v>76</v>
      </c>
      <c r="AL260" s="33" t="s">
        <v>77</v>
      </c>
      <c r="AM260" s="30"/>
      <c r="AN260" s="33" t="s">
        <v>77</v>
      </c>
      <c r="AO260" s="30"/>
      <c r="AP260" s="33" t="s">
        <v>2732</v>
      </c>
      <c r="AQ260" s="30">
        <v>17783221030</v>
      </c>
    </row>
    <row r="261" s="3" customFormat="1" ht="230" customHeight="1" spans="1:43">
      <c r="A261" s="31">
        <f t="shared" si="16"/>
        <v>255</v>
      </c>
      <c r="B261" s="33" t="s">
        <v>2733</v>
      </c>
      <c r="C261" s="33" t="s">
        <v>56</v>
      </c>
      <c r="D261" s="33" t="s">
        <v>57</v>
      </c>
      <c r="E261" s="33" t="s">
        <v>58</v>
      </c>
      <c r="F261" s="33" t="s">
        <v>2734</v>
      </c>
      <c r="G261" s="33" t="s">
        <v>82</v>
      </c>
      <c r="H261" s="33" t="s">
        <v>2735</v>
      </c>
      <c r="I261" s="33" t="s">
        <v>2736</v>
      </c>
      <c r="J261" s="30" t="s">
        <v>2737</v>
      </c>
      <c r="K261" s="33" t="s">
        <v>2738</v>
      </c>
      <c r="L261" s="33" t="s">
        <v>2739</v>
      </c>
      <c r="M261" s="33" t="s">
        <v>286</v>
      </c>
      <c r="N261" s="33" t="s">
        <v>67</v>
      </c>
      <c r="O261" s="33" t="s">
        <v>2740</v>
      </c>
      <c r="P261" s="33" t="s">
        <v>2741</v>
      </c>
      <c r="Q261" s="33" t="s">
        <v>2742</v>
      </c>
      <c r="R261" s="33" t="s">
        <v>2743</v>
      </c>
      <c r="S261" s="33" t="s">
        <v>2071</v>
      </c>
      <c r="T261" s="33" t="s">
        <v>73</v>
      </c>
      <c r="U261" s="33" t="s">
        <v>2720</v>
      </c>
      <c r="V261" s="30" t="s">
        <v>75</v>
      </c>
      <c r="W261" s="33" t="s">
        <v>76</v>
      </c>
      <c r="X261" s="30">
        <v>2024.1</v>
      </c>
      <c r="Y261" s="30">
        <v>2024.12</v>
      </c>
      <c r="Z261" s="28">
        <f t="shared" si="25"/>
        <v>450</v>
      </c>
      <c r="AA261" s="30">
        <v>250</v>
      </c>
      <c r="AB261" s="30">
        <v>0</v>
      </c>
      <c r="AC261" s="30">
        <v>200</v>
      </c>
      <c r="AD261" s="30">
        <v>0</v>
      </c>
      <c r="AE261" s="30">
        <v>500</v>
      </c>
      <c r="AF261" s="30">
        <v>221</v>
      </c>
      <c r="AG261" s="33" t="s">
        <v>77</v>
      </c>
      <c r="AH261" s="33" t="s">
        <v>77</v>
      </c>
      <c r="AI261" s="33" t="s">
        <v>77</v>
      </c>
      <c r="AJ261" s="33" t="s">
        <v>76</v>
      </c>
      <c r="AK261" s="33" t="s">
        <v>76</v>
      </c>
      <c r="AL261" s="33" t="s">
        <v>77</v>
      </c>
      <c r="AM261" s="30"/>
      <c r="AN261" s="33" t="s">
        <v>77</v>
      </c>
      <c r="AO261" s="30"/>
      <c r="AP261" s="33" t="s">
        <v>2732</v>
      </c>
      <c r="AQ261" s="30">
        <v>13896309466</v>
      </c>
    </row>
    <row r="262" s="3" customFormat="1" ht="230" customHeight="1" spans="1:43">
      <c r="A262" s="31">
        <f t="shared" si="16"/>
        <v>256</v>
      </c>
      <c r="B262" s="33" t="s">
        <v>2744</v>
      </c>
      <c r="C262" s="33" t="s">
        <v>56</v>
      </c>
      <c r="D262" s="33" t="s">
        <v>482</v>
      </c>
      <c r="E262" s="33" t="s">
        <v>686</v>
      </c>
      <c r="F262" s="33" t="s">
        <v>2745</v>
      </c>
      <c r="G262" s="33" t="s">
        <v>82</v>
      </c>
      <c r="H262" s="33" t="s">
        <v>2712</v>
      </c>
      <c r="I262" s="33" t="s">
        <v>2746</v>
      </c>
      <c r="J262" s="30" t="s">
        <v>2747</v>
      </c>
      <c r="K262" s="33" t="s">
        <v>2746</v>
      </c>
      <c r="L262" s="33" t="s">
        <v>2748</v>
      </c>
      <c r="M262" s="33" t="s">
        <v>286</v>
      </c>
      <c r="N262" s="33" t="s">
        <v>67</v>
      </c>
      <c r="O262" s="33" t="s">
        <v>2749</v>
      </c>
      <c r="P262" s="33" t="s">
        <v>2741</v>
      </c>
      <c r="Q262" s="33" t="s">
        <v>2750</v>
      </c>
      <c r="R262" s="33" t="s">
        <v>2743</v>
      </c>
      <c r="S262" s="33" t="s">
        <v>2071</v>
      </c>
      <c r="T262" s="33" t="s">
        <v>73</v>
      </c>
      <c r="U262" s="33" t="s">
        <v>2720</v>
      </c>
      <c r="V262" s="30" t="s">
        <v>75</v>
      </c>
      <c r="W262" s="33" t="s">
        <v>76</v>
      </c>
      <c r="X262" s="30">
        <v>2024.1</v>
      </c>
      <c r="Y262" s="30">
        <v>2024.12</v>
      </c>
      <c r="Z262" s="28">
        <f t="shared" si="25"/>
        <v>2000</v>
      </c>
      <c r="AA262" s="30">
        <v>0</v>
      </c>
      <c r="AB262" s="30">
        <v>0</v>
      </c>
      <c r="AC262" s="30">
        <v>2000</v>
      </c>
      <c r="AD262" s="30">
        <v>0</v>
      </c>
      <c r="AE262" s="30">
        <v>1600</v>
      </c>
      <c r="AF262" s="30">
        <v>100</v>
      </c>
      <c r="AG262" s="33" t="s">
        <v>77</v>
      </c>
      <c r="AH262" s="33" t="s">
        <v>77</v>
      </c>
      <c r="AI262" s="33" t="s">
        <v>77</v>
      </c>
      <c r="AJ262" s="33" t="s">
        <v>76</v>
      </c>
      <c r="AK262" s="33" t="s">
        <v>76</v>
      </c>
      <c r="AL262" s="33" t="s">
        <v>77</v>
      </c>
      <c r="AM262" s="30"/>
      <c r="AN262" s="33" t="s">
        <v>77</v>
      </c>
      <c r="AO262" s="30"/>
      <c r="AP262" s="33" t="s">
        <v>2732</v>
      </c>
      <c r="AQ262" s="30">
        <v>13896309466</v>
      </c>
    </row>
    <row r="263" s="3" customFormat="1" ht="230" customHeight="1" spans="1:43">
      <c r="A263" s="31">
        <f t="shared" ref="A263:A326" si="26">ROW()-6</f>
        <v>257</v>
      </c>
      <c r="B263" s="33" t="s">
        <v>2751</v>
      </c>
      <c r="C263" s="33" t="s">
        <v>56</v>
      </c>
      <c r="D263" s="33" t="s">
        <v>57</v>
      </c>
      <c r="E263" s="33" t="s">
        <v>199</v>
      </c>
      <c r="F263" s="33" t="s">
        <v>2752</v>
      </c>
      <c r="G263" s="33" t="s">
        <v>82</v>
      </c>
      <c r="H263" s="33" t="s">
        <v>2753</v>
      </c>
      <c r="I263" s="33" t="s">
        <v>2754</v>
      </c>
      <c r="J263" s="30" t="s">
        <v>2755</v>
      </c>
      <c r="K263" s="33" t="s">
        <v>2756</v>
      </c>
      <c r="L263" s="33" t="s">
        <v>2757</v>
      </c>
      <c r="M263" s="33" t="s">
        <v>165</v>
      </c>
      <c r="N263" s="33" t="s">
        <v>67</v>
      </c>
      <c r="O263" s="33" t="s">
        <v>2758</v>
      </c>
      <c r="P263" s="33" t="s">
        <v>2730</v>
      </c>
      <c r="Q263" s="33" t="s">
        <v>2742</v>
      </c>
      <c r="R263" s="33" t="s">
        <v>303</v>
      </c>
      <c r="S263" s="33" t="s">
        <v>2071</v>
      </c>
      <c r="T263" s="33" t="s">
        <v>73</v>
      </c>
      <c r="U263" s="33" t="s">
        <v>2720</v>
      </c>
      <c r="V263" s="30" t="s">
        <v>75</v>
      </c>
      <c r="W263" s="33" t="s">
        <v>76</v>
      </c>
      <c r="X263" s="30">
        <v>2024.1</v>
      </c>
      <c r="Y263" s="30">
        <v>2024.12</v>
      </c>
      <c r="Z263" s="28">
        <f t="shared" si="25"/>
        <v>50</v>
      </c>
      <c r="AA263" s="30">
        <v>50</v>
      </c>
      <c r="AB263" s="30">
        <v>0</v>
      </c>
      <c r="AC263" s="30">
        <v>0</v>
      </c>
      <c r="AD263" s="30">
        <v>0</v>
      </c>
      <c r="AE263" s="30">
        <v>220</v>
      </c>
      <c r="AF263" s="30">
        <v>56</v>
      </c>
      <c r="AG263" s="33" t="s">
        <v>77</v>
      </c>
      <c r="AH263" s="33" t="s">
        <v>77</v>
      </c>
      <c r="AI263" s="33" t="s">
        <v>77</v>
      </c>
      <c r="AJ263" s="33" t="s">
        <v>76</v>
      </c>
      <c r="AK263" s="33" t="s">
        <v>77</v>
      </c>
      <c r="AL263" s="33" t="s">
        <v>77</v>
      </c>
      <c r="AM263" s="30"/>
      <c r="AN263" s="33" t="s">
        <v>77</v>
      </c>
      <c r="AO263" s="30"/>
      <c r="AP263" s="33" t="s">
        <v>2732</v>
      </c>
      <c r="AQ263" s="30">
        <v>17783221030</v>
      </c>
    </row>
    <row r="264" s="3" customFormat="1" ht="230" customHeight="1" spans="1:43">
      <c r="A264" s="31">
        <f t="shared" si="26"/>
        <v>258</v>
      </c>
      <c r="B264" s="33" t="s">
        <v>2759</v>
      </c>
      <c r="C264" s="33" t="s">
        <v>56</v>
      </c>
      <c r="D264" s="33" t="s">
        <v>57</v>
      </c>
      <c r="E264" s="33" t="s">
        <v>58</v>
      </c>
      <c r="F264" s="33" t="s">
        <v>2760</v>
      </c>
      <c r="G264" s="33" t="s">
        <v>82</v>
      </c>
      <c r="H264" s="33" t="s">
        <v>2712</v>
      </c>
      <c r="I264" s="33" t="s">
        <v>2761</v>
      </c>
      <c r="J264" s="30" t="s">
        <v>2762</v>
      </c>
      <c r="K264" s="33" t="s">
        <v>2763</v>
      </c>
      <c r="L264" s="33" t="s">
        <v>2764</v>
      </c>
      <c r="M264" s="33" t="s">
        <v>286</v>
      </c>
      <c r="N264" s="33" t="s">
        <v>67</v>
      </c>
      <c r="O264" s="33" t="s">
        <v>2765</v>
      </c>
      <c r="P264" s="33" t="s">
        <v>2741</v>
      </c>
      <c r="Q264" s="33" t="s">
        <v>2766</v>
      </c>
      <c r="R264" s="33" t="s">
        <v>2743</v>
      </c>
      <c r="S264" s="33" t="s">
        <v>2071</v>
      </c>
      <c r="T264" s="33" t="s">
        <v>73</v>
      </c>
      <c r="U264" s="33" t="s">
        <v>2720</v>
      </c>
      <c r="V264" s="30" t="s">
        <v>75</v>
      </c>
      <c r="W264" s="33" t="s">
        <v>76</v>
      </c>
      <c r="X264" s="30">
        <v>2024.1</v>
      </c>
      <c r="Y264" s="30">
        <v>2024.12</v>
      </c>
      <c r="Z264" s="28">
        <f t="shared" si="25"/>
        <v>300</v>
      </c>
      <c r="AA264" s="30">
        <v>100</v>
      </c>
      <c r="AB264" s="30">
        <v>0</v>
      </c>
      <c r="AC264" s="30">
        <v>200</v>
      </c>
      <c r="AD264" s="30">
        <v>0</v>
      </c>
      <c r="AE264" s="30">
        <v>70</v>
      </c>
      <c r="AF264" s="30">
        <v>10</v>
      </c>
      <c r="AG264" s="33" t="s">
        <v>77</v>
      </c>
      <c r="AH264" s="33" t="s">
        <v>77</v>
      </c>
      <c r="AI264" s="33" t="s">
        <v>77</v>
      </c>
      <c r="AJ264" s="33" t="s">
        <v>76</v>
      </c>
      <c r="AK264" s="33" t="s">
        <v>76</v>
      </c>
      <c r="AL264" s="33" t="s">
        <v>77</v>
      </c>
      <c r="AM264" s="30"/>
      <c r="AN264" s="33" t="s">
        <v>77</v>
      </c>
      <c r="AO264" s="30"/>
      <c r="AP264" s="33" t="s">
        <v>2732</v>
      </c>
      <c r="AQ264" s="30">
        <v>13896309466</v>
      </c>
    </row>
    <row r="265" s="3" customFormat="1" ht="230" customHeight="1" spans="1:43">
      <c r="A265" s="31">
        <f t="shared" si="26"/>
        <v>259</v>
      </c>
      <c r="B265" s="33" t="s">
        <v>2767</v>
      </c>
      <c r="C265" s="33" t="s">
        <v>56</v>
      </c>
      <c r="D265" s="33" t="s">
        <v>57</v>
      </c>
      <c r="E265" s="33" t="s">
        <v>58</v>
      </c>
      <c r="F265" s="33" t="s">
        <v>2768</v>
      </c>
      <c r="G265" s="33" t="s">
        <v>82</v>
      </c>
      <c r="H265" s="33" t="s">
        <v>2712</v>
      </c>
      <c r="I265" s="33" t="s">
        <v>2761</v>
      </c>
      <c r="J265" s="30" t="s">
        <v>2762</v>
      </c>
      <c r="K265" s="33" t="s">
        <v>2768</v>
      </c>
      <c r="L265" s="33" t="s">
        <v>2769</v>
      </c>
      <c r="M265" s="33" t="s">
        <v>286</v>
      </c>
      <c r="N265" s="33" t="s">
        <v>67</v>
      </c>
      <c r="O265" s="33" t="s">
        <v>2770</v>
      </c>
      <c r="P265" s="33" t="s">
        <v>2741</v>
      </c>
      <c r="Q265" s="33" t="s">
        <v>2766</v>
      </c>
      <c r="R265" s="33" t="s">
        <v>2743</v>
      </c>
      <c r="S265" s="33" t="s">
        <v>2071</v>
      </c>
      <c r="T265" s="33" t="s">
        <v>73</v>
      </c>
      <c r="U265" s="33" t="s">
        <v>2720</v>
      </c>
      <c r="V265" s="30" t="s">
        <v>75</v>
      </c>
      <c r="W265" s="33" t="s">
        <v>76</v>
      </c>
      <c r="X265" s="30">
        <v>2024.1</v>
      </c>
      <c r="Y265" s="30">
        <v>2024.12</v>
      </c>
      <c r="Z265" s="28">
        <f t="shared" si="25"/>
        <v>390</v>
      </c>
      <c r="AA265" s="30">
        <v>390</v>
      </c>
      <c r="AB265" s="30">
        <v>0</v>
      </c>
      <c r="AC265" s="30">
        <v>0</v>
      </c>
      <c r="AD265" s="30">
        <v>0</v>
      </c>
      <c r="AE265" s="30">
        <v>70</v>
      </c>
      <c r="AF265" s="30">
        <v>10</v>
      </c>
      <c r="AG265" s="33" t="s">
        <v>77</v>
      </c>
      <c r="AH265" s="33" t="s">
        <v>77</v>
      </c>
      <c r="AI265" s="33" t="s">
        <v>77</v>
      </c>
      <c r="AJ265" s="33" t="s">
        <v>76</v>
      </c>
      <c r="AK265" s="33" t="s">
        <v>76</v>
      </c>
      <c r="AL265" s="33" t="s">
        <v>77</v>
      </c>
      <c r="AM265" s="30"/>
      <c r="AN265" s="33" t="s">
        <v>77</v>
      </c>
      <c r="AO265" s="30"/>
      <c r="AP265" s="33" t="s">
        <v>2732</v>
      </c>
      <c r="AQ265" s="30">
        <v>13896309466</v>
      </c>
    </row>
    <row r="266" s="3" customFormat="1" ht="230" customHeight="1" spans="1:43">
      <c r="A266" s="31">
        <f t="shared" si="26"/>
        <v>260</v>
      </c>
      <c r="B266" s="33" t="s">
        <v>2771</v>
      </c>
      <c r="C266" s="33" t="s">
        <v>91</v>
      </c>
      <c r="D266" s="33" t="s">
        <v>92</v>
      </c>
      <c r="E266" s="33" t="s">
        <v>93</v>
      </c>
      <c r="F266" s="33" t="s">
        <v>2772</v>
      </c>
      <c r="G266" s="33" t="s">
        <v>82</v>
      </c>
      <c r="H266" s="33" t="s">
        <v>2773</v>
      </c>
      <c r="I266" s="33" t="s">
        <v>2774</v>
      </c>
      <c r="J266" s="33" t="s">
        <v>2775</v>
      </c>
      <c r="K266" s="33" t="s">
        <v>2776</v>
      </c>
      <c r="L266" s="33" t="s">
        <v>2777</v>
      </c>
      <c r="M266" s="33" t="s">
        <v>1297</v>
      </c>
      <c r="N266" s="33" t="s">
        <v>67</v>
      </c>
      <c r="O266" s="33" t="s">
        <v>2729</v>
      </c>
      <c r="P266" s="33" t="s">
        <v>2536</v>
      </c>
      <c r="Q266" s="33" t="s">
        <v>2778</v>
      </c>
      <c r="R266" s="33" t="s">
        <v>2743</v>
      </c>
      <c r="S266" s="33" t="s">
        <v>2071</v>
      </c>
      <c r="T266" s="33" t="s">
        <v>145</v>
      </c>
      <c r="U266" s="33" t="s">
        <v>2720</v>
      </c>
      <c r="V266" s="30" t="s">
        <v>75</v>
      </c>
      <c r="W266" s="33" t="s">
        <v>76</v>
      </c>
      <c r="X266" s="30">
        <v>2024.1</v>
      </c>
      <c r="Y266" s="30">
        <v>2024.12</v>
      </c>
      <c r="Z266" s="28">
        <f t="shared" si="25"/>
        <v>300</v>
      </c>
      <c r="AA266" s="30">
        <v>300</v>
      </c>
      <c r="AB266" s="30">
        <v>0</v>
      </c>
      <c r="AC266" s="30">
        <v>0</v>
      </c>
      <c r="AD266" s="30">
        <v>0</v>
      </c>
      <c r="AE266" s="30">
        <v>3000</v>
      </c>
      <c r="AF266" s="30">
        <v>100</v>
      </c>
      <c r="AG266" s="33" t="s">
        <v>77</v>
      </c>
      <c r="AH266" s="33" t="s">
        <v>77</v>
      </c>
      <c r="AI266" s="33" t="s">
        <v>77</v>
      </c>
      <c r="AJ266" s="33" t="s">
        <v>76</v>
      </c>
      <c r="AK266" s="33" t="s">
        <v>77</v>
      </c>
      <c r="AL266" s="33" t="s">
        <v>77</v>
      </c>
      <c r="AM266" s="30"/>
      <c r="AN266" s="33" t="s">
        <v>77</v>
      </c>
      <c r="AO266" s="30"/>
      <c r="AP266" s="33" t="s">
        <v>2779</v>
      </c>
      <c r="AQ266" s="30">
        <v>13594823188</v>
      </c>
    </row>
    <row r="267" s="3" customFormat="1" ht="230" customHeight="1" spans="1:43">
      <c r="A267" s="31">
        <f t="shared" si="26"/>
        <v>261</v>
      </c>
      <c r="B267" s="33" t="s">
        <v>2780</v>
      </c>
      <c r="C267" s="33" t="s">
        <v>56</v>
      </c>
      <c r="D267" s="33" t="s">
        <v>482</v>
      </c>
      <c r="E267" s="33" t="s">
        <v>1152</v>
      </c>
      <c r="F267" s="33" t="s">
        <v>2781</v>
      </c>
      <c r="G267" s="33" t="s">
        <v>82</v>
      </c>
      <c r="H267" s="33" t="s">
        <v>2712</v>
      </c>
      <c r="I267" s="33" t="s">
        <v>2782</v>
      </c>
      <c r="J267" s="33" t="s">
        <v>2783</v>
      </c>
      <c r="K267" s="33" t="s">
        <v>2784</v>
      </c>
      <c r="L267" s="33" t="s">
        <v>2166</v>
      </c>
      <c r="M267" s="33" t="s">
        <v>2136</v>
      </c>
      <c r="N267" s="33" t="s">
        <v>1404</v>
      </c>
      <c r="O267" s="33" t="s">
        <v>2785</v>
      </c>
      <c r="P267" s="33" t="s">
        <v>2168</v>
      </c>
      <c r="Q267" s="33" t="s">
        <v>2786</v>
      </c>
      <c r="R267" s="33" t="s">
        <v>2170</v>
      </c>
      <c r="S267" s="33" t="s">
        <v>2141</v>
      </c>
      <c r="T267" s="33" t="s">
        <v>73</v>
      </c>
      <c r="U267" s="33" t="s">
        <v>2720</v>
      </c>
      <c r="V267" s="30" t="s">
        <v>75</v>
      </c>
      <c r="W267" s="33" t="s">
        <v>76</v>
      </c>
      <c r="X267" s="30">
        <v>2024.1</v>
      </c>
      <c r="Y267" s="30">
        <v>2024.12</v>
      </c>
      <c r="Z267" s="28">
        <f t="shared" si="25"/>
        <v>40</v>
      </c>
      <c r="AA267" s="30">
        <v>40</v>
      </c>
      <c r="AB267" s="30">
        <v>0</v>
      </c>
      <c r="AC267" s="30">
        <v>0</v>
      </c>
      <c r="AD267" s="30">
        <v>0</v>
      </c>
      <c r="AE267" s="30">
        <v>2000</v>
      </c>
      <c r="AF267" s="30">
        <v>598</v>
      </c>
      <c r="AG267" s="33" t="s">
        <v>77</v>
      </c>
      <c r="AH267" s="33" t="s">
        <v>77</v>
      </c>
      <c r="AI267" s="33" t="s">
        <v>77</v>
      </c>
      <c r="AJ267" s="33" t="s">
        <v>76</v>
      </c>
      <c r="AK267" s="33" t="s">
        <v>76</v>
      </c>
      <c r="AL267" s="33" t="s">
        <v>77</v>
      </c>
      <c r="AM267" s="30"/>
      <c r="AN267" s="33" t="s">
        <v>76</v>
      </c>
      <c r="AO267" s="33" t="s">
        <v>2787</v>
      </c>
      <c r="AP267" s="33" t="s">
        <v>2732</v>
      </c>
      <c r="AQ267" s="30">
        <v>13896309466</v>
      </c>
    </row>
    <row r="268" s="3" customFormat="1" ht="230" customHeight="1" spans="1:43">
      <c r="A268" s="31">
        <f t="shared" si="26"/>
        <v>262</v>
      </c>
      <c r="B268" s="33" t="s">
        <v>2788</v>
      </c>
      <c r="C268" s="33" t="s">
        <v>56</v>
      </c>
      <c r="D268" s="33" t="s">
        <v>57</v>
      </c>
      <c r="E268" s="33" t="s">
        <v>58</v>
      </c>
      <c r="F268" s="33" t="s">
        <v>2789</v>
      </c>
      <c r="G268" s="33" t="s">
        <v>82</v>
      </c>
      <c r="H268" s="33" t="s">
        <v>2790</v>
      </c>
      <c r="I268" s="33" t="s">
        <v>2791</v>
      </c>
      <c r="J268" s="30" t="s">
        <v>2792</v>
      </c>
      <c r="K268" s="33" t="s">
        <v>2793</v>
      </c>
      <c r="L268" s="33" t="s">
        <v>2793</v>
      </c>
      <c r="M268" s="33" t="s">
        <v>286</v>
      </c>
      <c r="N268" s="33" t="s">
        <v>67</v>
      </c>
      <c r="O268" s="33" t="s">
        <v>2794</v>
      </c>
      <c r="P268" s="33" t="s">
        <v>2730</v>
      </c>
      <c r="Q268" s="33" t="s">
        <v>2795</v>
      </c>
      <c r="R268" s="33" t="s">
        <v>290</v>
      </c>
      <c r="S268" s="33" t="s">
        <v>2071</v>
      </c>
      <c r="T268" s="33" t="s">
        <v>73</v>
      </c>
      <c r="U268" s="33" t="s">
        <v>2720</v>
      </c>
      <c r="V268" s="30" t="s">
        <v>75</v>
      </c>
      <c r="W268" s="33" t="s">
        <v>76</v>
      </c>
      <c r="X268" s="30">
        <v>2024.1</v>
      </c>
      <c r="Y268" s="30">
        <v>2024.12</v>
      </c>
      <c r="Z268" s="28">
        <f t="shared" si="25"/>
        <v>6</v>
      </c>
      <c r="AA268" s="30">
        <v>6</v>
      </c>
      <c r="AB268" s="30">
        <v>0</v>
      </c>
      <c r="AC268" s="30">
        <v>0</v>
      </c>
      <c r="AD268" s="30">
        <v>0</v>
      </c>
      <c r="AE268" s="30">
        <v>202</v>
      </c>
      <c r="AF268" s="30">
        <v>20</v>
      </c>
      <c r="AG268" s="33" t="s">
        <v>77</v>
      </c>
      <c r="AH268" s="33" t="s">
        <v>77</v>
      </c>
      <c r="AI268" s="33" t="s">
        <v>77</v>
      </c>
      <c r="AJ268" s="33" t="s">
        <v>76</v>
      </c>
      <c r="AK268" s="33" t="s">
        <v>76</v>
      </c>
      <c r="AL268" s="33" t="s">
        <v>77</v>
      </c>
      <c r="AM268" s="30"/>
      <c r="AN268" s="33" t="s">
        <v>77</v>
      </c>
      <c r="AO268" s="30"/>
      <c r="AP268" s="33" t="s">
        <v>2732</v>
      </c>
      <c r="AQ268" s="30">
        <v>17783221030</v>
      </c>
    </row>
    <row r="269" s="3" customFormat="1" ht="230" customHeight="1" spans="1:43">
      <c r="A269" s="31">
        <f t="shared" si="26"/>
        <v>263</v>
      </c>
      <c r="B269" s="33" t="s">
        <v>2796</v>
      </c>
      <c r="C269" s="33" t="s">
        <v>105</v>
      </c>
      <c r="D269" s="33" t="s">
        <v>106</v>
      </c>
      <c r="E269" s="33" t="s">
        <v>107</v>
      </c>
      <c r="F269" s="33" t="s">
        <v>2797</v>
      </c>
      <c r="G269" s="33" t="s">
        <v>82</v>
      </c>
      <c r="H269" s="33" t="s">
        <v>2798</v>
      </c>
      <c r="I269" s="33" t="s">
        <v>2799</v>
      </c>
      <c r="J269" s="30" t="s">
        <v>2800</v>
      </c>
      <c r="K269" s="33" t="s">
        <v>2801</v>
      </c>
      <c r="L269" s="33" t="s">
        <v>2802</v>
      </c>
      <c r="M269" s="33" t="s">
        <v>2803</v>
      </c>
      <c r="N269" s="33" t="s">
        <v>67</v>
      </c>
      <c r="O269" s="33" t="s">
        <v>2804</v>
      </c>
      <c r="P269" s="33" t="s">
        <v>2805</v>
      </c>
      <c r="Q269" s="33" t="s">
        <v>2806</v>
      </c>
      <c r="R269" s="33" t="s">
        <v>290</v>
      </c>
      <c r="S269" s="33" t="s">
        <v>2071</v>
      </c>
      <c r="T269" s="33" t="s">
        <v>120</v>
      </c>
      <c r="U269" s="33" t="s">
        <v>2720</v>
      </c>
      <c r="V269" s="30" t="s">
        <v>75</v>
      </c>
      <c r="W269" s="33" t="s">
        <v>76</v>
      </c>
      <c r="X269" s="30">
        <v>2024.1</v>
      </c>
      <c r="Y269" s="30">
        <v>2024.12</v>
      </c>
      <c r="Z269" s="28">
        <f t="shared" si="25"/>
        <v>12</v>
      </c>
      <c r="AA269" s="30">
        <v>12</v>
      </c>
      <c r="AB269" s="30">
        <v>0</v>
      </c>
      <c r="AC269" s="30">
        <v>0</v>
      </c>
      <c r="AD269" s="30">
        <v>0</v>
      </c>
      <c r="AE269" s="30">
        <v>5000</v>
      </c>
      <c r="AF269" s="30">
        <v>1496</v>
      </c>
      <c r="AG269" s="33" t="s">
        <v>77</v>
      </c>
      <c r="AH269" s="33" t="s">
        <v>77</v>
      </c>
      <c r="AI269" s="33" t="s">
        <v>77</v>
      </c>
      <c r="AJ269" s="33" t="s">
        <v>76</v>
      </c>
      <c r="AK269" s="33" t="s">
        <v>76</v>
      </c>
      <c r="AL269" s="33" t="s">
        <v>77</v>
      </c>
      <c r="AM269" s="30"/>
      <c r="AN269" s="33" t="s">
        <v>77</v>
      </c>
      <c r="AO269" s="30"/>
      <c r="AP269" s="33" t="s">
        <v>2732</v>
      </c>
      <c r="AQ269" s="30">
        <v>17783221030</v>
      </c>
    </row>
    <row r="270" s="3" customFormat="1" ht="230" customHeight="1" spans="1:43">
      <c r="A270" s="31">
        <f t="shared" si="26"/>
        <v>264</v>
      </c>
      <c r="B270" s="33" t="s">
        <v>2807</v>
      </c>
      <c r="C270" s="33" t="s">
        <v>91</v>
      </c>
      <c r="D270" s="33" t="s">
        <v>122</v>
      </c>
      <c r="E270" s="33" t="s">
        <v>123</v>
      </c>
      <c r="F270" s="33" t="s">
        <v>2808</v>
      </c>
      <c r="G270" s="33" t="s">
        <v>82</v>
      </c>
      <c r="H270" s="33" t="s">
        <v>2724</v>
      </c>
      <c r="I270" s="33" t="s">
        <v>2809</v>
      </c>
      <c r="J270" s="30" t="s">
        <v>2810</v>
      </c>
      <c r="K270" s="33" t="s">
        <v>2811</v>
      </c>
      <c r="L270" s="33" t="s">
        <v>2812</v>
      </c>
      <c r="M270" s="33" t="s">
        <v>2111</v>
      </c>
      <c r="N270" s="33" t="s">
        <v>166</v>
      </c>
      <c r="O270" s="33" t="s">
        <v>2813</v>
      </c>
      <c r="P270" s="33" t="s">
        <v>2814</v>
      </c>
      <c r="Q270" s="33" t="s">
        <v>2815</v>
      </c>
      <c r="R270" s="33" t="s">
        <v>303</v>
      </c>
      <c r="S270" s="33" t="s">
        <v>2071</v>
      </c>
      <c r="T270" s="33" t="s">
        <v>133</v>
      </c>
      <c r="U270" s="33" t="s">
        <v>2720</v>
      </c>
      <c r="V270" s="30" t="s">
        <v>75</v>
      </c>
      <c r="W270" s="33" t="s">
        <v>76</v>
      </c>
      <c r="X270" s="30">
        <v>2024.1</v>
      </c>
      <c r="Y270" s="30">
        <v>2024.12</v>
      </c>
      <c r="Z270" s="28">
        <f t="shared" si="25"/>
        <v>100</v>
      </c>
      <c r="AA270" s="30">
        <v>100</v>
      </c>
      <c r="AB270" s="30">
        <v>0</v>
      </c>
      <c r="AC270" s="30">
        <v>0</v>
      </c>
      <c r="AD270" s="30">
        <v>0</v>
      </c>
      <c r="AE270" s="30">
        <v>300</v>
      </c>
      <c r="AF270" s="30">
        <v>98</v>
      </c>
      <c r="AG270" s="33" t="s">
        <v>77</v>
      </c>
      <c r="AH270" s="33" t="s">
        <v>77</v>
      </c>
      <c r="AI270" s="33" t="s">
        <v>77</v>
      </c>
      <c r="AJ270" s="33" t="s">
        <v>76</v>
      </c>
      <c r="AK270" s="33" t="s">
        <v>76</v>
      </c>
      <c r="AL270" s="33" t="s">
        <v>77</v>
      </c>
      <c r="AM270" s="30"/>
      <c r="AN270" s="33" t="s">
        <v>77</v>
      </c>
      <c r="AO270" s="30"/>
      <c r="AP270" s="33" t="s">
        <v>2732</v>
      </c>
      <c r="AQ270" s="30">
        <v>17783221030</v>
      </c>
    </row>
    <row r="271" s="3" customFormat="1" ht="230" customHeight="1" spans="1:43">
      <c r="A271" s="31">
        <f t="shared" si="26"/>
        <v>265</v>
      </c>
      <c r="B271" s="33" t="s">
        <v>2816</v>
      </c>
      <c r="C271" s="33" t="s">
        <v>91</v>
      </c>
      <c r="D271" s="33" t="s">
        <v>92</v>
      </c>
      <c r="E271" s="33" t="s">
        <v>135</v>
      </c>
      <c r="F271" s="33" t="s">
        <v>2817</v>
      </c>
      <c r="G271" s="33" t="s">
        <v>82</v>
      </c>
      <c r="H271" s="33" t="s">
        <v>2735</v>
      </c>
      <c r="I271" s="33" t="s">
        <v>2818</v>
      </c>
      <c r="J271" s="30" t="s">
        <v>2819</v>
      </c>
      <c r="K271" s="33" t="s">
        <v>2820</v>
      </c>
      <c r="L271" s="33" t="s">
        <v>2821</v>
      </c>
      <c r="M271" s="33" t="s">
        <v>286</v>
      </c>
      <c r="N271" s="33" t="s">
        <v>67</v>
      </c>
      <c r="O271" s="33" t="s">
        <v>2758</v>
      </c>
      <c r="P271" s="33" t="s">
        <v>2536</v>
      </c>
      <c r="Q271" s="33" t="s">
        <v>2822</v>
      </c>
      <c r="R271" s="33" t="s">
        <v>2743</v>
      </c>
      <c r="S271" s="33" t="s">
        <v>2071</v>
      </c>
      <c r="T271" s="33" t="s">
        <v>145</v>
      </c>
      <c r="U271" s="33" t="s">
        <v>2720</v>
      </c>
      <c r="V271" s="30" t="s">
        <v>75</v>
      </c>
      <c r="W271" s="33" t="s">
        <v>76</v>
      </c>
      <c r="X271" s="30">
        <v>2024.1</v>
      </c>
      <c r="Y271" s="30">
        <v>2024.12</v>
      </c>
      <c r="Z271" s="28">
        <f t="shared" si="25"/>
        <v>50</v>
      </c>
      <c r="AA271" s="30">
        <v>50</v>
      </c>
      <c r="AB271" s="30">
        <v>0</v>
      </c>
      <c r="AC271" s="30">
        <v>0</v>
      </c>
      <c r="AD271" s="30">
        <v>0</v>
      </c>
      <c r="AE271" s="30">
        <v>40</v>
      </c>
      <c r="AF271" s="30">
        <v>0</v>
      </c>
      <c r="AG271" s="33" t="s">
        <v>77</v>
      </c>
      <c r="AH271" s="33" t="s">
        <v>77</v>
      </c>
      <c r="AI271" s="33" t="s">
        <v>77</v>
      </c>
      <c r="AJ271" s="33" t="s">
        <v>76</v>
      </c>
      <c r="AK271" s="33" t="s">
        <v>76</v>
      </c>
      <c r="AL271" s="33" t="s">
        <v>77</v>
      </c>
      <c r="AM271" s="30"/>
      <c r="AN271" s="33" t="s">
        <v>77</v>
      </c>
      <c r="AO271" s="30"/>
      <c r="AP271" s="33" t="s">
        <v>2779</v>
      </c>
      <c r="AQ271" s="30">
        <v>13594823188</v>
      </c>
    </row>
    <row r="272" s="3" customFormat="1" ht="230" customHeight="1" spans="1:43">
      <c r="A272" s="31">
        <f t="shared" si="26"/>
        <v>266</v>
      </c>
      <c r="B272" s="33" t="s">
        <v>2823</v>
      </c>
      <c r="C272" s="33" t="s">
        <v>56</v>
      </c>
      <c r="D272" s="33" t="s">
        <v>147</v>
      </c>
      <c r="E272" s="33" t="s">
        <v>148</v>
      </c>
      <c r="F272" s="33" t="s">
        <v>2824</v>
      </c>
      <c r="G272" s="33" t="s">
        <v>82</v>
      </c>
      <c r="H272" s="33" t="s">
        <v>2825</v>
      </c>
      <c r="I272" s="33" t="s">
        <v>2826</v>
      </c>
      <c r="J272" s="30" t="s">
        <v>2827</v>
      </c>
      <c r="K272" s="33" t="s">
        <v>2828</v>
      </c>
      <c r="L272" s="33" t="s">
        <v>2829</v>
      </c>
      <c r="M272" s="33" t="s">
        <v>1297</v>
      </c>
      <c r="N272" s="33" t="s">
        <v>67</v>
      </c>
      <c r="O272" s="33" t="s">
        <v>2830</v>
      </c>
      <c r="P272" s="33" t="s">
        <v>2831</v>
      </c>
      <c r="Q272" s="33" t="s">
        <v>2832</v>
      </c>
      <c r="R272" s="33" t="s">
        <v>2833</v>
      </c>
      <c r="S272" s="33" t="s">
        <v>2071</v>
      </c>
      <c r="T272" s="33" t="s">
        <v>145</v>
      </c>
      <c r="U272" s="33" t="s">
        <v>2720</v>
      </c>
      <c r="V272" s="30" t="s">
        <v>75</v>
      </c>
      <c r="W272" s="33" t="s">
        <v>76</v>
      </c>
      <c r="X272" s="30">
        <v>2024.1</v>
      </c>
      <c r="Y272" s="30">
        <v>2024.12</v>
      </c>
      <c r="Z272" s="28">
        <f t="shared" si="25"/>
        <v>60</v>
      </c>
      <c r="AA272" s="30">
        <v>60</v>
      </c>
      <c r="AB272" s="30">
        <v>0</v>
      </c>
      <c r="AC272" s="30">
        <v>0</v>
      </c>
      <c r="AD272" s="30">
        <v>0</v>
      </c>
      <c r="AE272" s="30">
        <v>60</v>
      </c>
      <c r="AF272" s="30">
        <v>20</v>
      </c>
      <c r="AG272" s="33" t="s">
        <v>77</v>
      </c>
      <c r="AH272" s="33" t="s">
        <v>77</v>
      </c>
      <c r="AI272" s="33" t="s">
        <v>77</v>
      </c>
      <c r="AJ272" s="33" t="s">
        <v>76</v>
      </c>
      <c r="AK272" s="33" t="s">
        <v>77</v>
      </c>
      <c r="AL272" s="33" t="s">
        <v>77</v>
      </c>
      <c r="AM272" s="30"/>
      <c r="AN272" s="33" t="s">
        <v>77</v>
      </c>
      <c r="AO272" s="30"/>
      <c r="AP272" s="33" t="s">
        <v>2779</v>
      </c>
      <c r="AQ272" s="30">
        <v>13594823188</v>
      </c>
    </row>
    <row r="273" s="3" customFormat="1" ht="230" customHeight="1" spans="1:43">
      <c r="A273" s="31">
        <f t="shared" si="26"/>
        <v>267</v>
      </c>
      <c r="B273" s="33" t="s">
        <v>2834</v>
      </c>
      <c r="C273" s="33" t="s">
        <v>91</v>
      </c>
      <c r="D273" s="33" t="s">
        <v>122</v>
      </c>
      <c r="E273" s="33" t="s">
        <v>123</v>
      </c>
      <c r="F273" s="33" t="s">
        <v>2835</v>
      </c>
      <c r="G273" s="33" t="s">
        <v>82</v>
      </c>
      <c r="H273" s="33" t="s">
        <v>2836</v>
      </c>
      <c r="I273" s="33" t="s">
        <v>2837</v>
      </c>
      <c r="J273" s="33" t="s">
        <v>2838</v>
      </c>
      <c r="K273" s="33" t="s">
        <v>2839</v>
      </c>
      <c r="L273" s="33" t="s">
        <v>2840</v>
      </c>
      <c r="M273" s="33" t="s">
        <v>66</v>
      </c>
      <c r="N273" s="33" t="s">
        <v>67</v>
      </c>
      <c r="O273" s="33" t="s">
        <v>2841</v>
      </c>
      <c r="P273" s="33" t="s">
        <v>2842</v>
      </c>
      <c r="Q273" s="33" t="s">
        <v>2843</v>
      </c>
      <c r="R273" s="33" t="s">
        <v>2844</v>
      </c>
      <c r="S273" s="33" t="s">
        <v>2071</v>
      </c>
      <c r="T273" s="33" t="s">
        <v>274</v>
      </c>
      <c r="U273" s="33" t="s">
        <v>2845</v>
      </c>
      <c r="V273" s="30" t="s">
        <v>75</v>
      </c>
      <c r="W273" s="33" t="s">
        <v>76</v>
      </c>
      <c r="X273" s="30">
        <v>2024.01</v>
      </c>
      <c r="Y273" s="30">
        <v>2024.12</v>
      </c>
      <c r="Z273" s="28">
        <f t="shared" si="25"/>
        <v>100</v>
      </c>
      <c r="AA273" s="30">
        <v>100</v>
      </c>
      <c r="AB273" s="30">
        <v>0</v>
      </c>
      <c r="AC273" s="30">
        <v>0</v>
      </c>
      <c r="AD273" s="30">
        <v>0</v>
      </c>
      <c r="AE273" s="30">
        <v>200</v>
      </c>
      <c r="AF273" s="30">
        <v>30</v>
      </c>
      <c r="AG273" s="33" t="s">
        <v>77</v>
      </c>
      <c r="AH273" s="33" t="s">
        <v>77</v>
      </c>
      <c r="AI273" s="33" t="s">
        <v>77</v>
      </c>
      <c r="AJ273" s="30" t="s">
        <v>1687</v>
      </c>
      <c r="AK273" s="33" t="s">
        <v>77</v>
      </c>
      <c r="AL273" s="33" t="s">
        <v>77</v>
      </c>
      <c r="AM273" s="30"/>
      <c r="AN273" s="33" t="s">
        <v>77</v>
      </c>
      <c r="AO273" s="30"/>
      <c r="AP273" s="33" t="s">
        <v>2846</v>
      </c>
      <c r="AQ273" s="30">
        <v>13668437566</v>
      </c>
    </row>
    <row r="274" s="3" customFormat="1" ht="284" customHeight="1" spans="1:43">
      <c r="A274" s="31">
        <f t="shared" si="26"/>
        <v>268</v>
      </c>
      <c r="B274" s="33" t="s">
        <v>2847</v>
      </c>
      <c r="C274" s="33" t="s">
        <v>56</v>
      </c>
      <c r="D274" s="33" t="s">
        <v>57</v>
      </c>
      <c r="E274" s="33" t="s">
        <v>212</v>
      </c>
      <c r="F274" s="33" t="s">
        <v>2848</v>
      </c>
      <c r="G274" s="33" t="s">
        <v>82</v>
      </c>
      <c r="H274" s="33" t="s">
        <v>2849</v>
      </c>
      <c r="I274" s="33" t="s">
        <v>2850</v>
      </c>
      <c r="J274" s="33" t="s">
        <v>2851</v>
      </c>
      <c r="K274" s="33" t="s">
        <v>2852</v>
      </c>
      <c r="L274" s="33" t="s">
        <v>2853</v>
      </c>
      <c r="M274" s="33" t="s">
        <v>2854</v>
      </c>
      <c r="N274" s="33" t="s">
        <v>66</v>
      </c>
      <c r="O274" s="33" t="s">
        <v>2855</v>
      </c>
      <c r="P274" s="33" t="s">
        <v>2842</v>
      </c>
      <c r="Q274" s="33" t="s">
        <v>2856</v>
      </c>
      <c r="R274" s="33" t="s">
        <v>2857</v>
      </c>
      <c r="S274" s="33" t="s">
        <v>2071</v>
      </c>
      <c r="T274" s="33" t="s">
        <v>73</v>
      </c>
      <c r="U274" s="33" t="s">
        <v>2845</v>
      </c>
      <c r="V274" s="30" t="s">
        <v>75</v>
      </c>
      <c r="W274" s="33" t="s">
        <v>76</v>
      </c>
      <c r="X274" s="30">
        <v>2024.01</v>
      </c>
      <c r="Y274" s="30">
        <v>2024.12</v>
      </c>
      <c r="Z274" s="28">
        <f t="shared" si="25"/>
        <v>100</v>
      </c>
      <c r="AA274" s="30">
        <v>100</v>
      </c>
      <c r="AB274" s="30">
        <v>0</v>
      </c>
      <c r="AC274" s="30">
        <v>0</v>
      </c>
      <c r="AD274" s="30">
        <v>0</v>
      </c>
      <c r="AE274" s="30">
        <v>50</v>
      </c>
      <c r="AF274" s="30">
        <v>15</v>
      </c>
      <c r="AG274" s="33" t="s">
        <v>77</v>
      </c>
      <c r="AH274" s="33" t="s">
        <v>77</v>
      </c>
      <c r="AI274" s="33" t="s">
        <v>77</v>
      </c>
      <c r="AJ274" s="30" t="s">
        <v>1687</v>
      </c>
      <c r="AK274" s="33" t="s">
        <v>77</v>
      </c>
      <c r="AL274" s="33" t="s">
        <v>77</v>
      </c>
      <c r="AM274" s="30"/>
      <c r="AN274" s="33" t="s">
        <v>77</v>
      </c>
      <c r="AO274" s="30"/>
      <c r="AP274" s="33" t="s">
        <v>2846</v>
      </c>
      <c r="AQ274" s="30">
        <v>13668437566</v>
      </c>
    </row>
    <row r="275" s="3" customFormat="1" ht="230" customHeight="1" spans="1:43">
      <c r="A275" s="31">
        <f t="shared" si="26"/>
        <v>269</v>
      </c>
      <c r="B275" s="33" t="s">
        <v>2858</v>
      </c>
      <c r="C275" s="33" t="s">
        <v>91</v>
      </c>
      <c r="D275" s="33" t="s">
        <v>92</v>
      </c>
      <c r="E275" s="33" t="s">
        <v>135</v>
      </c>
      <c r="F275" s="33" t="s">
        <v>2859</v>
      </c>
      <c r="G275" s="33" t="s">
        <v>82</v>
      </c>
      <c r="H275" s="33" t="s">
        <v>2836</v>
      </c>
      <c r="I275" s="33" t="s">
        <v>2860</v>
      </c>
      <c r="J275" s="33" t="s">
        <v>2861</v>
      </c>
      <c r="K275" s="33" t="s">
        <v>2862</v>
      </c>
      <c r="L275" s="33" t="s">
        <v>2863</v>
      </c>
      <c r="M275" s="33" t="s">
        <v>66</v>
      </c>
      <c r="N275" s="33" t="s">
        <v>67</v>
      </c>
      <c r="O275" s="33" t="s">
        <v>2864</v>
      </c>
      <c r="P275" s="33" t="s">
        <v>2842</v>
      </c>
      <c r="Q275" s="33" t="s">
        <v>2865</v>
      </c>
      <c r="R275" s="33" t="s">
        <v>2857</v>
      </c>
      <c r="S275" s="33" t="s">
        <v>2071</v>
      </c>
      <c r="T275" s="33" t="s">
        <v>274</v>
      </c>
      <c r="U275" s="33" t="s">
        <v>2845</v>
      </c>
      <c r="V275" s="30" t="s">
        <v>75</v>
      </c>
      <c r="W275" s="33" t="s">
        <v>76</v>
      </c>
      <c r="X275" s="30">
        <v>2024.01</v>
      </c>
      <c r="Y275" s="30">
        <v>2024.12</v>
      </c>
      <c r="Z275" s="28">
        <f t="shared" si="25"/>
        <v>80</v>
      </c>
      <c r="AA275" s="30">
        <v>80</v>
      </c>
      <c r="AB275" s="30">
        <v>0</v>
      </c>
      <c r="AC275" s="30">
        <v>0</v>
      </c>
      <c r="AD275" s="30">
        <v>0</v>
      </c>
      <c r="AE275" s="30">
        <v>100</v>
      </c>
      <c r="AF275" s="30">
        <v>30</v>
      </c>
      <c r="AG275" s="33" t="s">
        <v>77</v>
      </c>
      <c r="AH275" s="33" t="s">
        <v>77</v>
      </c>
      <c r="AI275" s="33" t="s">
        <v>77</v>
      </c>
      <c r="AJ275" s="30" t="s">
        <v>1687</v>
      </c>
      <c r="AK275" s="33" t="s">
        <v>77</v>
      </c>
      <c r="AL275" s="33" t="s">
        <v>77</v>
      </c>
      <c r="AM275" s="30"/>
      <c r="AN275" s="33" t="s">
        <v>77</v>
      </c>
      <c r="AO275" s="30"/>
      <c r="AP275" s="33" t="s">
        <v>2846</v>
      </c>
      <c r="AQ275" s="30">
        <v>13668437566</v>
      </c>
    </row>
    <row r="276" s="3" customFormat="1" ht="230" customHeight="1" spans="1:43">
      <c r="A276" s="31">
        <f t="shared" si="26"/>
        <v>270</v>
      </c>
      <c r="B276" s="33" t="s">
        <v>2866</v>
      </c>
      <c r="C276" s="33" t="s">
        <v>91</v>
      </c>
      <c r="D276" s="33" t="s">
        <v>92</v>
      </c>
      <c r="E276" s="33" t="s">
        <v>135</v>
      </c>
      <c r="F276" s="33" t="s">
        <v>2867</v>
      </c>
      <c r="G276" s="33" t="s">
        <v>60</v>
      </c>
      <c r="H276" s="33" t="s">
        <v>2868</v>
      </c>
      <c r="I276" s="33" t="s">
        <v>2869</v>
      </c>
      <c r="J276" s="33" t="s">
        <v>2870</v>
      </c>
      <c r="K276" s="33" t="s">
        <v>2871</v>
      </c>
      <c r="L276" s="33" t="s">
        <v>2872</v>
      </c>
      <c r="M276" s="33" t="s">
        <v>66</v>
      </c>
      <c r="N276" s="33" t="s">
        <v>67</v>
      </c>
      <c r="O276" s="33" t="s">
        <v>1266</v>
      </c>
      <c r="P276" s="33" t="s">
        <v>2873</v>
      </c>
      <c r="Q276" s="33" t="s">
        <v>2874</v>
      </c>
      <c r="R276" s="33" t="s">
        <v>2844</v>
      </c>
      <c r="S276" s="33" t="s">
        <v>2071</v>
      </c>
      <c r="T276" s="33" t="s">
        <v>458</v>
      </c>
      <c r="U276" s="33" t="s">
        <v>2845</v>
      </c>
      <c r="V276" s="30" t="s">
        <v>75</v>
      </c>
      <c r="W276" s="33" t="s">
        <v>76</v>
      </c>
      <c r="X276" s="30">
        <v>2024.01</v>
      </c>
      <c r="Y276" s="30">
        <v>2024.12</v>
      </c>
      <c r="Z276" s="28">
        <f t="shared" si="25"/>
        <v>80</v>
      </c>
      <c r="AA276" s="30">
        <v>80</v>
      </c>
      <c r="AB276" s="30">
        <v>0</v>
      </c>
      <c r="AC276" s="30">
        <v>0</v>
      </c>
      <c r="AD276" s="30">
        <v>0</v>
      </c>
      <c r="AE276" s="30">
        <v>50</v>
      </c>
      <c r="AF276" s="30">
        <v>10</v>
      </c>
      <c r="AG276" s="33" t="s">
        <v>76</v>
      </c>
      <c r="AH276" s="33" t="s">
        <v>76</v>
      </c>
      <c r="AI276" s="33" t="s">
        <v>77</v>
      </c>
      <c r="AJ276" s="30" t="s">
        <v>1687</v>
      </c>
      <c r="AK276" s="33" t="s">
        <v>77</v>
      </c>
      <c r="AL276" s="33" t="s">
        <v>77</v>
      </c>
      <c r="AM276" s="30"/>
      <c r="AN276" s="33" t="s">
        <v>77</v>
      </c>
      <c r="AO276" s="30"/>
      <c r="AP276" s="33" t="s">
        <v>2846</v>
      </c>
      <c r="AQ276" s="30">
        <v>13668437566</v>
      </c>
    </row>
    <row r="277" s="3" customFormat="1" ht="230" customHeight="1" spans="1:43">
      <c r="A277" s="31">
        <f t="shared" si="26"/>
        <v>271</v>
      </c>
      <c r="B277" s="33" t="s">
        <v>2875</v>
      </c>
      <c r="C277" s="33" t="s">
        <v>56</v>
      </c>
      <c r="D277" s="33" t="s">
        <v>57</v>
      </c>
      <c r="E277" s="33" t="s">
        <v>58</v>
      </c>
      <c r="F277" s="33" t="s">
        <v>2876</v>
      </c>
      <c r="G277" s="33" t="s">
        <v>82</v>
      </c>
      <c r="H277" s="33" t="s">
        <v>2877</v>
      </c>
      <c r="I277" s="33" t="s">
        <v>2878</v>
      </c>
      <c r="J277" s="33" t="s">
        <v>2879</v>
      </c>
      <c r="K277" s="33" t="s">
        <v>2880</v>
      </c>
      <c r="L277" s="33" t="s">
        <v>2880</v>
      </c>
      <c r="M277" s="33" t="s">
        <v>204</v>
      </c>
      <c r="N277" s="33" t="s">
        <v>2881</v>
      </c>
      <c r="O277" s="33" t="s">
        <v>2882</v>
      </c>
      <c r="P277" s="33" t="s">
        <v>2883</v>
      </c>
      <c r="Q277" s="33" t="s">
        <v>2884</v>
      </c>
      <c r="R277" s="33" t="s">
        <v>2885</v>
      </c>
      <c r="S277" s="33" t="s">
        <v>2071</v>
      </c>
      <c r="T277" s="33" t="s">
        <v>73</v>
      </c>
      <c r="U277" s="33" t="s">
        <v>2845</v>
      </c>
      <c r="V277" s="30" t="s">
        <v>75</v>
      </c>
      <c r="W277" s="33" t="s">
        <v>76</v>
      </c>
      <c r="X277" s="30">
        <v>2024.01</v>
      </c>
      <c r="Y277" s="30">
        <v>2024.12</v>
      </c>
      <c r="Z277" s="28">
        <f t="shared" si="25"/>
        <v>80</v>
      </c>
      <c r="AA277" s="30">
        <v>80</v>
      </c>
      <c r="AB277" s="30">
        <v>0</v>
      </c>
      <c r="AC277" s="30">
        <v>0</v>
      </c>
      <c r="AD277" s="30">
        <v>0</v>
      </c>
      <c r="AE277" s="30">
        <v>500</v>
      </c>
      <c r="AF277" s="30">
        <v>200</v>
      </c>
      <c r="AG277" s="33" t="s">
        <v>77</v>
      </c>
      <c r="AH277" s="33" t="s">
        <v>77</v>
      </c>
      <c r="AI277" s="33" t="s">
        <v>77</v>
      </c>
      <c r="AJ277" s="30" t="s">
        <v>1687</v>
      </c>
      <c r="AK277" s="33" t="s">
        <v>77</v>
      </c>
      <c r="AL277" s="33" t="s">
        <v>77</v>
      </c>
      <c r="AM277" s="30"/>
      <c r="AN277" s="33" t="s">
        <v>77</v>
      </c>
      <c r="AO277" s="30"/>
      <c r="AP277" s="33" t="s">
        <v>2846</v>
      </c>
      <c r="AQ277" s="30">
        <v>13668437566</v>
      </c>
    </row>
    <row r="278" s="3" customFormat="1" ht="230" customHeight="1" spans="1:43">
      <c r="A278" s="31">
        <f t="shared" si="26"/>
        <v>272</v>
      </c>
      <c r="B278" s="33" t="s">
        <v>2886</v>
      </c>
      <c r="C278" s="33" t="s">
        <v>56</v>
      </c>
      <c r="D278" s="33" t="s">
        <v>57</v>
      </c>
      <c r="E278" s="33" t="s">
        <v>199</v>
      </c>
      <c r="F278" s="30" t="s">
        <v>2887</v>
      </c>
      <c r="G278" s="33" t="s">
        <v>782</v>
      </c>
      <c r="H278" s="33" t="s">
        <v>2877</v>
      </c>
      <c r="I278" s="33" t="s">
        <v>2888</v>
      </c>
      <c r="J278" s="33" t="s">
        <v>2889</v>
      </c>
      <c r="K278" s="33" t="s">
        <v>2890</v>
      </c>
      <c r="L278" s="33" t="s">
        <v>2890</v>
      </c>
      <c r="M278" s="33" t="s">
        <v>2891</v>
      </c>
      <c r="N278" s="33" t="s">
        <v>67</v>
      </c>
      <c r="O278" s="33" t="s">
        <v>2892</v>
      </c>
      <c r="P278" s="33" t="s">
        <v>2893</v>
      </c>
      <c r="Q278" s="33" t="s">
        <v>2894</v>
      </c>
      <c r="R278" s="33" t="s">
        <v>2857</v>
      </c>
      <c r="S278" s="33" t="s">
        <v>2071</v>
      </c>
      <c r="T278" s="33" t="s">
        <v>73</v>
      </c>
      <c r="U278" s="33" t="s">
        <v>2845</v>
      </c>
      <c r="V278" s="30" t="s">
        <v>75</v>
      </c>
      <c r="W278" s="33" t="s">
        <v>76</v>
      </c>
      <c r="X278" s="30">
        <v>2024.01</v>
      </c>
      <c r="Y278" s="30">
        <v>2024.12</v>
      </c>
      <c r="Z278" s="28">
        <f t="shared" si="25"/>
        <v>80</v>
      </c>
      <c r="AA278" s="30">
        <v>80</v>
      </c>
      <c r="AB278" s="30">
        <v>0</v>
      </c>
      <c r="AC278" s="30">
        <v>0</v>
      </c>
      <c r="AD278" s="30">
        <v>0</v>
      </c>
      <c r="AE278" s="30">
        <v>120</v>
      </c>
      <c r="AF278" s="30">
        <v>30</v>
      </c>
      <c r="AG278" s="33" t="s">
        <v>77</v>
      </c>
      <c r="AH278" s="33" t="s">
        <v>77</v>
      </c>
      <c r="AI278" s="33" t="s">
        <v>77</v>
      </c>
      <c r="AJ278" s="30" t="s">
        <v>1687</v>
      </c>
      <c r="AK278" s="33" t="s">
        <v>77</v>
      </c>
      <c r="AL278" s="33" t="s">
        <v>77</v>
      </c>
      <c r="AM278" s="30"/>
      <c r="AN278" s="33" t="s">
        <v>77</v>
      </c>
      <c r="AO278" s="30"/>
      <c r="AP278" s="33" t="s">
        <v>2846</v>
      </c>
      <c r="AQ278" s="30">
        <v>13668437566</v>
      </c>
    </row>
    <row r="279" s="3" customFormat="1" ht="230" customHeight="1" spans="1:43">
      <c r="A279" s="31">
        <f t="shared" si="26"/>
        <v>273</v>
      </c>
      <c r="B279" s="33" t="s">
        <v>2895</v>
      </c>
      <c r="C279" s="33" t="s">
        <v>91</v>
      </c>
      <c r="D279" s="33" t="s">
        <v>92</v>
      </c>
      <c r="E279" s="33" t="s">
        <v>367</v>
      </c>
      <c r="F279" s="33" t="s">
        <v>2896</v>
      </c>
      <c r="G279" s="33" t="s">
        <v>82</v>
      </c>
      <c r="H279" s="33" t="s">
        <v>2897</v>
      </c>
      <c r="I279" s="33" t="s">
        <v>2898</v>
      </c>
      <c r="J279" s="33" t="s">
        <v>2899</v>
      </c>
      <c r="K279" s="33" t="s">
        <v>2900</v>
      </c>
      <c r="L279" s="33" t="s">
        <v>2900</v>
      </c>
      <c r="M279" s="33" t="s">
        <v>66</v>
      </c>
      <c r="N279" s="33" t="s">
        <v>67</v>
      </c>
      <c r="O279" s="33" t="s">
        <v>373</v>
      </c>
      <c r="P279" s="33" t="s">
        <v>2901</v>
      </c>
      <c r="Q279" s="33" t="s">
        <v>2902</v>
      </c>
      <c r="R279" s="33" t="s">
        <v>2903</v>
      </c>
      <c r="S279" s="33" t="s">
        <v>2904</v>
      </c>
      <c r="T279" s="33" t="s">
        <v>376</v>
      </c>
      <c r="U279" s="33" t="s">
        <v>2845</v>
      </c>
      <c r="V279" s="30" t="s">
        <v>400</v>
      </c>
      <c r="W279" s="33" t="s">
        <v>76</v>
      </c>
      <c r="X279" s="30">
        <v>2023.09</v>
      </c>
      <c r="Y279" s="30">
        <v>2024.12</v>
      </c>
      <c r="Z279" s="28">
        <v>220</v>
      </c>
      <c r="AA279" s="30">
        <f>2.2*40</f>
        <v>88</v>
      </c>
      <c r="AB279" s="30">
        <v>0</v>
      </c>
      <c r="AC279" s="30">
        <f>2.2*60</f>
        <v>132</v>
      </c>
      <c r="AD279" s="30">
        <v>0</v>
      </c>
      <c r="AE279" s="30">
        <v>100</v>
      </c>
      <c r="AF279" s="30">
        <v>15</v>
      </c>
      <c r="AG279" s="33" t="s">
        <v>77</v>
      </c>
      <c r="AH279" s="33" t="s">
        <v>77</v>
      </c>
      <c r="AI279" s="33" t="s">
        <v>77</v>
      </c>
      <c r="AJ279" s="33" t="s">
        <v>76</v>
      </c>
      <c r="AK279" s="33" t="s">
        <v>77</v>
      </c>
      <c r="AL279" s="33" t="s">
        <v>77</v>
      </c>
      <c r="AM279" s="30" t="s">
        <v>401</v>
      </c>
      <c r="AN279" s="33" t="s">
        <v>77</v>
      </c>
      <c r="AO279" s="30" t="s">
        <v>401</v>
      </c>
      <c r="AP279" s="33" t="s">
        <v>2846</v>
      </c>
      <c r="AQ279" s="30">
        <v>13668437566</v>
      </c>
    </row>
    <row r="280" s="3" customFormat="1" ht="230" customHeight="1" spans="1:43">
      <c r="A280" s="31">
        <f t="shared" si="26"/>
        <v>274</v>
      </c>
      <c r="B280" s="33" t="s">
        <v>2905</v>
      </c>
      <c r="C280" s="33" t="s">
        <v>56</v>
      </c>
      <c r="D280" s="33" t="s">
        <v>57</v>
      </c>
      <c r="E280" s="33" t="s">
        <v>58</v>
      </c>
      <c r="F280" s="33" t="s">
        <v>2906</v>
      </c>
      <c r="G280" s="33" t="s">
        <v>82</v>
      </c>
      <c r="H280" s="33" t="s">
        <v>2907</v>
      </c>
      <c r="I280" s="33" t="s">
        <v>2908</v>
      </c>
      <c r="J280" s="33" t="s">
        <v>2909</v>
      </c>
      <c r="K280" s="33" t="s">
        <v>2910</v>
      </c>
      <c r="L280" s="33" t="s">
        <v>2911</v>
      </c>
      <c r="M280" s="33" t="s">
        <v>66</v>
      </c>
      <c r="N280" s="33" t="s">
        <v>67</v>
      </c>
      <c r="O280" s="33" t="s">
        <v>2912</v>
      </c>
      <c r="P280" s="33" t="s">
        <v>2913</v>
      </c>
      <c r="Q280" s="33" t="s">
        <v>2914</v>
      </c>
      <c r="R280" s="33" t="s">
        <v>2885</v>
      </c>
      <c r="S280" s="33" t="s">
        <v>2071</v>
      </c>
      <c r="T280" s="33" t="s">
        <v>73</v>
      </c>
      <c r="U280" s="33" t="s">
        <v>2845</v>
      </c>
      <c r="V280" s="30" t="s">
        <v>75</v>
      </c>
      <c r="W280" s="33" t="s">
        <v>76</v>
      </c>
      <c r="X280" s="30">
        <v>2024.1</v>
      </c>
      <c r="Y280" s="30">
        <v>2024.12</v>
      </c>
      <c r="Z280" s="28">
        <f t="shared" ref="Z280:Z290" si="27">AA280+AB280+AC280+AD280</f>
        <v>100</v>
      </c>
      <c r="AA280" s="30">
        <v>100</v>
      </c>
      <c r="AB280" s="30">
        <v>0</v>
      </c>
      <c r="AC280" s="30">
        <v>0</v>
      </c>
      <c r="AD280" s="30">
        <v>0</v>
      </c>
      <c r="AE280" s="30">
        <v>200</v>
      </c>
      <c r="AF280" s="30">
        <v>30</v>
      </c>
      <c r="AG280" s="33" t="s">
        <v>77</v>
      </c>
      <c r="AH280" s="33" t="s">
        <v>77</v>
      </c>
      <c r="AI280" s="33" t="s">
        <v>77</v>
      </c>
      <c r="AJ280" s="30" t="s">
        <v>1687</v>
      </c>
      <c r="AK280" s="33" t="s">
        <v>77</v>
      </c>
      <c r="AL280" s="33" t="s">
        <v>77</v>
      </c>
      <c r="AM280" s="30"/>
      <c r="AN280" s="33" t="s">
        <v>77</v>
      </c>
      <c r="AO280" s="30"/>
      <c r="AP280" s="33" t="s">
        <v>2846</v>
      </c>
      <c r="AQ280" s="30">
        <v>13668437566</v>
      </c>
    </row>
    <row r="281" s="3" customFormat="1" ht="230" customHeight="1" spans="1:43">
      <c r="A281" s="31">
        <f t="shared" si="26"/>
        <v>275</v>
      </c>
      <c r="B281" s="33" t="s">
        <v>2915</v>
      </c>
      <c r="C281" s="33" t="s">
        <v>105</v>
      </c>
      <c r="D281" s="33" t="s">
        <v>106</v>
      </c>
      <c r="E281" s="33" t="s">
        <v>107</v>
      </c>
      <c r="F281" s="33" t="s">
        <v>2916</v>
      </c>
      <c r="G281" s="33" t="s">
        <v>82</v>
      </c>
      <c r="H281" s="33" t="s">
        <v>2917</v>
      </c>
      <c r="I281" s="33" t="s">
        <v>2918</v>
      </c>
      <c r="J281" s="33" t="s">
        <v>2919</v>
      </c>
      <c r="K281" s="33" t="s">
        <v>2916</v>
      </c>
      <c r="L281" s="33" t="s">
        <v>244</v>
      </c>
      <c r="M281" s="33" t="s">
        <v>2920</v>
      </c>
      <c r="N281" s="33" t="s">
        <v>2921</v>
      </c>
      <c r="O281" s="30" t="s">
        <v>435</v>
      </c>
      <c r="P281" s="33" t="s">
        <v>2922</v>
      </c>
      <c r="Q281" s="33" t="s">
        <v>2923</v>
      </c>
      <c r="R281" s="33" t="s">
        <v>1049</v>
      </c>
      <c r="S281" s="33" t="s">
        <v>2071</v>
      </c>
      <c r="T281" s="33" t="s">
        <v>120</v>
      </c>
      <c r="U281" s="33" t="s">
        <v>2845</v>
      </c>
      <c r="V281" s="30" t="s">
        <v>75</v>
      </c>
      <c r="W281" s="33" t="s">
        <v>76</v>
      </c>
      <c r="X281" s="30">
        <v>2024.01</v>
      </c>
      <c r="Y281" s="30">
        <v>2024.12</v>
      </c>
      <c r="Z281" s="28">
        <f t="shared" si="27"/>
        <v>14</v>
      </c>
      <c r="AA281" s="30">
        <v>14</v>
      </c>
      <c r="AB281" s="30">
        <v>0</v>
      </c>
      <c r="AC281" s="30">
        <v>0</v>
      </c>
      <c r="AD281" s="30">
        <v>0</v>
      </c>
      <c r="AE281" s="30">
        <v>5000</v>
      </c>
      <c r="AF281" s="30">
        <v>1300</v>
      </c>
      <c r="AG281" s="33" t="s">
        <v>77</v>
      </c>
      <c r="AH281" s="33" t="s">
        <v>77</v>
      </c>
      <c r="AI281" s="33" t="s">
        <v>77</v>
      </c>
      <c r="AJ281" s="30" t="s">
        <v>1687</v>
      </c>
      <c r="AK281" s="33" t="s">
        <v>77</v>
      </c>
      <c r="AL281" s="33" t="s">
        <v>77</v>
      </c>
      <c r="AM281" s="30"/>
      <c r="AN281" s="33" t="s">
        <v>77</v>
      </c>
      <c r="AO281" s="30"/>
      <c r="AP281" s="33" t="s">
        <v>2846</v>
      </c>
      <c r="AQ281" s="30">
        <v>13668437566</v>
      </c>
    </row>
    <row r="282" s="3" customFormat="1" ht="230" customHeight="1" spans="1:43">
      <c r="A282" s="31">
        <f t="shared" si="26"/>
        <v>276</v>
      </c>
      <c r="B282" s="33" t="s">
        <v>2924</v>
      </c>
      <c r="C282" s="33" t="s">
        <v>56</v>
      </c>
      <c r="D282" s="33" t="s">
        <v>147</v>
      </c>
      <c r="E282" s="33" t="s">
        <v>148</v>
      </c>
      <c r="F282" s="33" t="s">
        <v>2925</v>
      </c>
      <c r="G282" s="33" t="s">
        <v>82</v>
      </c>
      <c r="H282" s="33" t="s">
        <v>2926</v>
      </c>
      <c r="I282" s="33" t="s">
        <v>2927</v>
      </c>
      <c r="J282" s="33" t="s">
        <v>2909</v>
      </c>
      <c r="K282" s="33" t="s">
        <v>2910</v>
      </c>
      <c r="L282" s="33" t="s">
        <v>2928</v>
      </c>
      <c r="M282" s="33" t="s">
        <v>66</v>
      </c>
      <c r="N282" s="33" t="s">
        <v>67</v>
      </c>
      <c r="O282" s="33" t="s">
        <v>2912</v>
      </c>
      <c r="P282" s="33" t="s">
        <v>2913</v>
      </c>
      <c r="Q282" s="33" t="s">
        <v>2914</v>
      </c>
      <c r="R282" s="33" t="s">
        <v>303</v>
      </c>
      <c r="S282" s="33" t="s">
        <v>2071</v>
      </c>
      <c r="T282" s="33" t="s">
        <v>145</v>
      </c>
      <c r="U282" s="33" t="s">
        <v>2845</v>
      </c>
      <c r="V282" s="30" t="s">
        <v>75</v>
      </c>
      <c r="W282" s="33" t="s">
        <v>76</v>
      </c>
      <c r="X282" s="30">
        <v>2024.01</v>
      </c>
      <c r="Y282" s="30">
        <v>2024.12</v>
      </c>
      <c r="Z282" s="28">
        <f t="shared" si="27"/>
        <v>150</v>
      </c>
      <c r="AA282" s="30">
        <v>150</v>
      </c>
      <c r="AB282" s="30">
        <v>0</v>
      </c>
      <c r="AC282" s="30">
        <v>0</v>
      </c>
      <c r="AD282" s="30">
        <v>0</v>
      </c>
      <c r="AE282" s="30">
        <v>200</v>
      </c>
      <c r="AF282" s="30">
        <v>30</v>
      </c>
      <c r="AG282" s="33" t="s">
        <v>77</v>
      </c>
      <c r="AH282" s="33" t="s">
        <v>77</v>
      </c>
      <c r="AI282" s="33" t="s">
        <v>77</v>
      </c>
      <c r="AJ282" s="30" t="s">
        <v>1687</v>
      </c>
      <c r="AK282" s="33" t="s">
        <v>77</v>
      </c>
      <c r="AL282" s="33" t="s">
        <v>77</v>
      </c>
      <c r="AM282" s="30"/>
      <c r="AN282" s="33" t="s">
        <v>77</v>
      </c>
      <c r="AO282" s="30"/>
      <c r="AP282" s="33" t="s">
        <v>2846</v>
      </c>
      <c r="AQ282" s="30">
        <v>13668437566</v>
      </c>
    </row>
    <row r="283" s="3" customFormat="1" ht="230" customHeight="1" spans="1:43">
      <c r="A283" s="31">
        <f t="shared" si="26"/>
        <v>277</v>
      </c>
      <c r="B283" s="33" t="s">
        <v>2929</v>
      </c>
      <c r="C283" s="33" t="s">
        <v>56</v>
      </c>
      <c r="D283" s="33" t="s">
        <v>57</v>
      </c>
      <c r="E283" s="33" t="s">
        <v>199</v>
      </c>
      <c r="F283" s="30" t="s">
        <v>2930</v>
      </c>
      <c r="G283" s="33" t="s">
        <v>82</v>
      </c>
      <c r="H283" s="33" t="s">
        <v>2926</v>
      </c>
      <c r="I283" s="33" t="s">
        <v>2931</v>
      </c>
      <c r="J283" s="33" t="s">
        <v>2909</v>
      </c>
      <c r="K283" s="33" t="s">
        <v>2932</v>
      </c>
      <c r="L283" s="33" t="s">
        <v>2932</v>
      </c>
      <c r="M283" s="33" t="s">
        <v>66</v>
      </c>
      <c r="N283" s="33" t="s">
        <v>67</v>
      </c>
      <c r="O283" s="33" t="s">
        <v>2912</v>
      </c>
      <c r="P283" s="33" t="s">
        <v>2913</v>
      </c>
      <c r="Q283" s="33" t="s">
        <v>2914</v>
      </c>
      <c r="R283" s="33" t="s">
        <v>303</v>
      </c>
      <c r="S283" s="33" t="s">
        <v>2071</v>
      </c>
      <c r="T283" s="33" t="s">
        <v>73</v>
      </c>
      <c r="U283" s="33" t="s">
        <v>2845</v>
      </c>
      <c r="V283" s="30" t="s">
        <v>75</v>
      </c>
      <c r="W283" s="33" t="s">
        <v>76</v>
      </c>
      <c r="X283" s="30">
        <v>2024.1</v>
      </c>
      <c r="Y283" s="30">
        <v>2024.12</v>
      </c>
      <c r="Z283" s="28">
        <f t="shared" si="27"/>
        <v>397</v>
      </c>
      <c r="AA283" s="30">
        <v>397</v>
      </c>
      <c r="AB283" s="30">
        <v>0</v>
      </c>
      <c r="AC283" s="30">
        <v>0</v>
      </c>
      <c r="AD283" s="30">
        <v>0</v>
      </c>
      <c r="AE283" s="30">
        <v>200</v>
      </c>
      <c r="AF283" s="30">
        <v>30</v>
      </c>
      <c r="AG283" s="33" t="s">
        <v>77</v>
      </c>
      <c r="AH283" s="33" t="s">
        <v>77</v>
      </c>
      <c r="AI283" s="33" t="s">
        <v>77</v>
      </c>
      <c r="AJ283" s="30" t="s">
        <v>1687</v>
      </c>
      <c r="AK283" s="33" t="s">
        <v>77</v>
      </c>
      <c r="AL283" s="33" t="s">
        <v>77</v>
      </c>
      <c r="AM283" s="30"/>
      <c r="AN283" s="33" t="s">
        <v>77</v>
      </c>
      <c r="AO283" s="30"/>
      <c r="AP283" s="33" t="s">
        <v>2846</v>
      </c>
      <c r="AQ283" s="30">
        <v>13668437566</v>
      </c>
    </row>
    <row r="284" s="3" customFormat="1" ht="230" customHeight="1" spans="1:43">
      <c r="A284" s="31">
        <f t="shared" si="26"/>
        <v>278</v>
      </c>
      <c r="B284" s="33" t="s">
        <v>2933</v>
      </c>
      <c r="C284" s="33" t="s">
        <v>56</v>
      </c>
      <c r="D284" s="33" t="s">
        <v>57</v>
      </c>
      <c r="E284" s="33" t="s">
        <v>199</v>
      </c>
      <c r="F284" s="30" t="s">
        <v>2934</v>
      </c>
      <c r="G284" s="33" t="s">
        <v>82</v>
      </c>
      <c r="H284" s="33" t="s">
        <v>2926</v>
      </c>
      <c r="I284" s="33" t="s">
        <v>2908</v>
      </c>
      <c r="J284" s="33" t="s">
        <v>2909</v>
      </c>
      <c r="K284" s="33" t="s">
        <v>2935</v>
      </c>
      <c r="L284" s="33" t="s">
        <v>2935</v>
      </c>
      <c r="M284" s="33" t="s">
        <v>66</v>
      </c>
      <c r="N284" s="33" t="s">
        <v>67</v>
      </c>
      <c r="O284" s="33" t="s">
        <v>2912</v>
      </c>
      <c r="P284" s="33" t="s">
        <v>2913</v>
      </c>
      <c r="Q284" s="33" t="s">
        <v>2914</v>
      </c>
      <c r="R284" s="33" t="s">
        <v>2885</v>
      </c>
      <c r="S284" s="33" t="s">
        <v>2071</v>
      </c>
      <c r="T284" s="33" t="s">
        <v>73</v>
      </c>
      <c r="U284" s="33" t="s">
        <v>2845</v>
      </c>
      <c r="V284" s="30" t="s">
        <v>75</v>
      </c>
      <c r="W284" s="33" t="s">
        <v>76</v>
      </c>
      <c r="X284" s="30">
        <v>2024.1</v>
      </c>
      <c r="Y284" s="30">
        <v>2024.12</v>
      </c>
      <c r="Z284" s="28">
        <f t="shared" si="27"/>
        <v>330</v>
      </c>
      <c r="AA284" s="30">
        <v>330</v>
      </c>
      <c r="AB284" s="30">
        <v>0</v>
      </c>
      <c r="AC284" s="30">
        <v>0</v>
      </c>
      <c r="AD284" s="30">
        <v>0</v>
      </c>
      <c r="AE284" s="30">
        <v>200</v>
      </c>
      <c r="AF284" s="30">
        <v>30</v>
      </c>
      <c r="AG284" s="33" t="s">
        <v>77</v>
      </c>
      <c r="AH284" s="33" t="s">
        <v>77</v>
      </c>
      <c r="AI284" s="33" t="s">
        <v>77</v>
      </c>
      <c r="AJ284" s="30" t="s">
        <v>1687</v>
      </c>
      <c r="AK284" s="33" t="s">
        <v>77</v>
      </c>
      <c r="AL284" s="33" t="s">
        <v>77</v>
      </c>
      <c r="AM284" s="30"/>
      <c r="AN284" s="33" t="s">
        <v>77</v>
      </c>
      <c r="AO284" s="30"/>
      <c r="AP284" s="33" t="s">
        <v>2846</v>
      </c>
      <c r="AQ284" s="30">
        <v>13668437566</v>
      </c>
    </row>
    <row r="285" s="3" customFormat="1" ht="230" customHeight="1" spans="1:43">
      <c r="A285" s="31">
        <f t="shared" si="26"/>
        <v>279</v>
      </c>
      <c r="B285" s="33" t="s">
        <v>2936</v>
      </c>
      <c r="C285" s="33" t="s">
        <v>56</v>
      </c>
      <c r="D285" s="33" t="s">
        <v>57</v>
      </c>
      <c r="E285" s="33" t="s">
        <v>199</v>
      </c>
      <c r="F285" s="33" t="s">
        <v>2937</v>
      </c>
      <c r="G285" s="33" t="s">
        <v>82</v>
      </c>
      <c r="H285" s="33" t="s">
        <v>2926</v>
      </c>
      <c r="I285" s="33" t="s">
        <v>2938</v>
      </c>
      <c r="J285" s="33" t="s">
        <v>2909</v>
      </c>
      <c r="K285" s="33" t="s">
        <v>2937</v>
      </c>
      <c r="L285" s="33" t="s">
        <v>2939</v>
      </c>
      <c r="M285" s="33" t="s">
        <v>66</v>
      </c>
      <c r="N285" s="33" t="s">
        <v>67</v>
      </c>
      <c r="O285" s="33" t="s">
        <v>2912</v>
      </c>
      <c r="P285" s="33" t="s">
        <v>2913</v>
      </c>
      <c r="Q285" s="33" t="s">
        <v>2914</v>
      </c>
      <c r="R285" s="33" t="s">
        <v>303</v>
      </c>
      <c r="S285" s="33" t="s">
        <v>2071</v>
      </c>
      <c r="T285" s="33" t="s">
        <v>73</v>
      </c>
      <c r="U285" s="33" t="s">
        <v>2845</v>
      </c>
      <c r="V285" s="30" t="s">
        <v>75</v>
      </c>
      <c r="W285" s="33" t="s">
        <v>76</v>
      </c>
      <c r="X285" s="30">
        <v>2024.1</v>
      </c>
      <c r="Y285" s="30">
        <v>2024.12</v>
      </c>
      <c r="Z285" s="28">
        <f t="shared" si="27"/>
        <v>240</v>
      </c>
      <c r="AA285" s="30">
        <v>240</v>
      </c>
      <c r="AB285" s="30">
        <v>0</v>
      </c>
      <c r="AC285" s="30">
        <v>0</v>
      </c>
      <c r="AD285" s="30">
        <v>0</v>
      </c>
      <c r="AE285" s="30">
        <v>200</v>
      </c>
      <c r="AF285" s="30">
        <v>30</v>
      </c>
      <c r="AG285" s="33" t="s">
        <v>77</v>
      </c>
      <c r="AH285" s="33" t="s">
        <v>77</v>
      </c>
      <c r="AI285" s="33" t="s">
        <v>77</v>
      </c>
      <c r="AJ285" s="30" t="s">
        <v>1687</v>
      </c>
      <c r="AK285" s="33" t="s">
        <v>77</v>
      </c>
      <c r="AL285" s="33" t="s">
        <v>77</v>
      </c>
      <c r="AM285" s="30"/>
      <c r="AN285" s="33" t="s">
        <v>77</v>
      </c>
      <c r="AO285" s="30"/>
      <c r="AP285" s="33" t="s">
        <v>2846</v>
      </c>
      <c r="AQ285" s="30">
        <v>13668437566</v>
      </c>
    </row>
    <row r="286" s="3" customFormat="1" ht="230" customHeight="1" spans="1:43">
      <c r="A286" s="31">
        <f t="shared" si="26"/>
        <v>280</v>
      </c>
      <c r="B286" s="33" t="s">
        <v>2940</v>
      </c>
      <c r="C286" s="33" t="s">
        <v>91</v>
      </c>
      <c r="D286" s="33" t="s">
        <v>92</v>
      </c>
      <c r="E286" s="33" t="s">
        <v>412</v>
      </c>
      <c r="F286" s="33" t="s">
        <v>2941</v>
      </c>
      <c r="G286" s="33" t="s">
        <v>82</v>
      </c>
      <c r="H286" s="33" t="s">
        <v>2926</v>
      </c>
      <c r="I286" s="33" t="s">
        <v>2942</v>
      </c>
      <c r="J286" s="33" t="s">
        <v>2909</v>
      </c>
      <c r="K286" s="33" t="s">
        <v>2943</v>
      </c>
      <c r="L286" s="33" t="s">
        <v>2944</v>
      </c>
      <c r="M286" s="33" t="s">
        <v>66</v>
      </c>
      <c r="N286" s="33" t="s">
        <v>67</v>
      </c>
      <c r="O286" s="33" t="s">
        <v>2912</v>
      </c>
      <c r="P286" s="33" t="s">
        <v>2913</v>
      </c>
      <c r="Q286" s="33" t="s">
        <v>2914</v>
      </c>
      <c r="R286" s="33" t="s">
        <v>303</v>
      </c>
      <c r="S286" s="33" t="s">
        <v>2071</v>
      </c>
      <c r="T286" s="33" t="s">
        <v>376</v>
      </c>
      <c r="U286" s="33" t="s">
        <v>2845</v>
      </c>
      <c r="V286" s="30" t="s">
        <v>75</v>
      </c>
      <c r="W286" s="33" t="s">
        <v>76</v>
      </c>
      <c r="X286" s="30">
        <v>2024.1</v>
      </c>
      <c r="Y286" s="30">
        <v>2024.12</v>
      </c>
      <c r="Z286" s="28">
        <f t="shared" si="27"/>
        <v>250</v>
      </c>
      <c r="AA286" s="30">
        <v>250</v>
      </c>
      <c r="AB286" s="30">
        <v>0</v>
      </c>
      <c r="AC286" s="30">
        <v>0</v>
      </c>
      <c r="AD286" s="30">
        <v>0</v>
      </c>
      <c r="AE286" s="30">
        <v>200</v>
      </c>
      <c r="AF286" s="30">
        <v>30</v>
      </c>
      <c r="AG286" s="33" t="s">
        <v>77</v>
      </c>
      <c r="AH286" s="33" t="s">
        <v>77</v>
      </c>
      <c r="AI286" s="33" t="s">
        <v>77</v>
      </c>
      <c r="AJ286" s="30" t="s">
        <v>1687</v>
      </c>
      <c r="AK286" s="33" t="s">
        <v>77</v>
      </c>
      <c r="AL286" s="33" t="s">
        <v>77</v>
      </c>
      <c r="AM286" s="30"/>
      <c r="AN286" s="33" t="s">
        <v>77</v>
      </c>
      <c r="AO286" s="30"/>
      <c r="AP286" s="33" t="s">
        <v>2846</v>
      </c>
      <c r="AQ286" s="30">
        <v>13668437566</v>
      </c>
    </row>
    <row r="287" s="3" customFormat="1" ht="283" customHeight="1" spans="1:43">
      <c r="A287" s="31">
        <f t="shared" si="26"/>
        <v>281</v>
      </c>
      <c r="B287" s="33" t="s">
        <v>2945</v>
      </c>
      <c r="C287" s="33" t="s">
        <v>56</v>
      </c>
      <c r="D287" s="33" t="s">
        <v>57</v>
      </c>
      <c r="E287" s="33" t="s">
        <v>2946</v>
      </c>
      <c r="F287" s="33" t="s">
        <v>2947</v>
      </c>
      <c r="G287" s="33" t="s">
        <v>82</v>
      </c>
      <c r="H287" s="33" t="s">
        <v>2948</v>
      </c>
      <c r="I287" s="33" t="s">
        <v>2949</v>
      </c>
      <c r="J287" s="33" t="s">
        <v>2950</v>
      </c>
      <c r="K287" s="33" t="s">
        <v>2951</v>
      </c>
      <c r="L287" s="33" t="s">
        <v>2952</v>
      </c>
      <c r="M287" s="33" t="s">
        <v>2953</v>
      </c>
      <c r="N287" s="33" t="s">
        <v>2954</v>
      </c>
      <c r="O287" s="33" t="s">
        <v>2955</v>
      </c>
      <c r="P287" s="33" t="s">
        <v>2956</v>
      </c>
      <c r="Q287" s="30" t="s">
        <v>2957</v>
      </c>
      <c r="R287" s="33" t="s">
        <v>290</v>
      </c>
      <c r="S287" s="33" t="s">
        <v>2958</v>
      </c>
      <c r="T287" s="33" t="s">
        <v>73</v>
      </c>
      <c r="U287" s="33" t="s">
        <v>2959</v>
      </c>
      <c r="V287" s="30" t="s">
        <v>75</v>
      </c>
      <c r="W287" s="33" t="s">
        <v>76</v>
      </c>
      <c r="X287" s="30">
        <v>2024.1</v>
      </c>
      <c r="Y287" s="30">
        <v>2024.12</v>
      </c>
      <c r="Z287" s="28">
        <f t="shared" si="27"/>
        <v>80</v>
      </c>
      <c r="AA287" s="30">
        <v>80</v>
      </c>
      <c r="AB287" s="30">
        <v>0</v>
      </c>
      <c r="AC287" s="30">
        <v>0</v>
      </c>
      <c r="AD287" s="30">
        <v>0</v>
      </c>
      <c r="AE287" s="30">
        <v>985</v>
      </c>
      <c r="AF287" s="30">
        <v>82</v>
      </c>
      <c r="AG287" s="33" t="s">
        <v>77</v>
      </c>
      <c r="AH287" s="33" t="s">
        <v>77</v>
      </c>
      <c r="AI287" s="33" t="s">
        <v>77</v>
      </c>
      <c r="AJ287" s="33" t="s">
        <v>77</v>
      </c>
      <c r="AK287" s="33" t="s">
        <v>77</v>
      </c>
      <c r="AL287" s="33" t="s">
        <v>77</v>
      </c>
      <c r="AM287" s="30"/>
      <c r="AN287" s="33" t="s">
        <v>77</v>
      </c>
      <c r="AO287" s="30"/>
      <c r="AP287" s="33" t="s">
        <v>2960</v>
      </c>
      <c r="AQ287" s="30">
        <v>15215145990</v>
      </c>
    </row>
    <row r="288" s="3" customFormat="1" ht="283" customHeight="1" spans="1:43">
      <c r="A288" s="31">
        <f t="shared" si="26"/>
        <v>282</v>
      </c>
      <c r="B288" s="33" t="s">
        <v>2961</v>
      </c>
      <c r="C288" s="33" t="s">
        <v>91</v>
      </c>
      <c r="D288" s="33" t="s">
        <v>92</v>
      </c>
      <c r="E288" s="33" t="s">
        <v>135</v>
      </c>
      <c r="F288" s="30" t="s">
        <v>2962</v>
      </c>
      <c r="G288" s="33" t="s">
        <v>82</v>
      </c>
      <c r="H288" s="33" t="s">
        <v>2963</v>
      </c>
      <c r="I288" s="33" t="s">
        <v>2964</v>
      </c>
      <c r="J288" s="33" t="s">
        <v>2965</v>
      </c>
      <c r="K288" s="33" t="s">
        <v>2966</v>
      </c>
      <c r="L288" s="33" t="s">
        <v>2967</v>
      </c>
      <c r="M288" s="33" t="s">
        <v>2111</v>
      </c>
      <c r="N288" s="33" t="s">
        <v>67</v>
      </c>
      <c r="O288" s="33" t="s">
        <v>2968</v>
      </c>
      <c r="P288" s="33" t="s">
        <v>2969</v>
      </c>
      <c r="Q288" s="30" t="s">
        <v>2970</v>
      </c>
      <c r="R288" s="33" t="s">
        <v>2971</v>
      </c>
      <c r="S288" s="33" t="s">
        <v>2958</v>
      </c>
      <c r="T288" s="33" t="s">
        <v>133</v>
      </c>
      <c r="U288" s="33" t="s">
        <v>2959</v>
      </c>
      <c r="V288" s="30" t="s">
        <v>75</v>
      </c>
      <c r="W288" s="33" t="s">
        <v>157</v>
      </c>
      <c r="X288" s="30">
        <v>2024.1</v>
      </c>
      <c r="Y288" s="30">
        <v>2024.12</v>
      </c>
      <c r="Z288" s="28">
        <f t="shared" si="27"/>
        <v>120</v>
      </c>
      <c r="AA288" s="30">
        <v>120</v>
      </c>
      <c r="AB288" s="30">
        <v>0</v>
      </c>
      <c r="AC288" s="30">
        <v>0</v>
      </c>
      <c r="AD288" s="30">
        <v>0</v>
      </c>
      <c r="AE288" s="30">
        <v>529</v>
      </c>
      <c r="AF288" s="30">
        <v>95</v>
      </c>
      <c r="AG288" s="33" t="s">
        <v>77</v>
      </c>
      <c r="AH288" s="33" t="s">
        <v>77</v>
      </c>
      <c r="AI288" s="33" t="s">
        <v>77</v>
      </c>
      <c r="AJ288" s="33" t="s">
        <v>77</v>
      </c>
      <c r="AK288" s="33" t="s">
        <v>77</v>
      </c>
      <c r="AL288" s="33" t="s">
        <v>77</v>
      </c>
      <c r="AM288" s="30"/>
      <c r="AN288" s="33" t="s">
        <v>77</v>
      </c>
      <c r="AO288" s="30"/>
      <c r="AP288" s="33" t="s">
        <v>2960</v>
      </c>
      <c r="AQ288" s="30">
        <v>15215145990</v>
      </c>
    </row>
    <row r="289" s="3" customFormat="1" ht="230" customHeight="1" spans="1:43">
      <c r="A289" s="31">
        <f t="shared" si="26"/>
        <v>283</v>
      </c>
      <c r="B289" s="33" t="s">
        <v>2972</v>
      </c>
      <c r="C289" s="33" t="s">
        <v>91</v>
      </c>
      <c r="D289" s="33" t="s">
        <v>122</v>
      </c>
      <c r="E289" s="33" t="s">
        <v>123</v>
      </c>
      <c r="F289" s="30" t="s">
        <v>2973</v>
      </c>
      <c r="G289" s="33" t="s">
        <v>82</v>
      </c>
      <c r="H289" s="33" t="s">
        <v>2948</v>
      </c>
      <c r="I289" s="33" t="s">
        <v>2974</v>
      </c>
      <c r="J289" s="33" t="s">
        <v>2975</v>
      </c>
      <c r="K289" s="33" t="s">
        <v>2976</v>
      </c>
      <c r="L289" s="33" t="s">
        <v>2977</v>
      </c>
      <c r="M289" s="33" t="s">
        <v>2111</v>
      </c>
      <c r="N289" s="33" t="s">
        <v>67</v>
      </c>
      <c r="O289" s="33" t="s">
        <v>2978</v>
      </c>
      <c r="P289" s="33" t="s">
        <v>2979</v>
      </c>
      <c r="Q289" s="30" t="s">
        <v>2980</v>
      </c>
      <c r="R289" s="33" t="s">
        <v>812</v>
      </c>
      <c r="S289" s="33" t="s">
        <v>2958</v>
      </c>
      <c r="T289" s="33" t="s">
        <v>274</v>
      </c>
      <c r="U289" s="33" t="s">
        <v>2959</v>
      </c>
      <c r="V289" s="30" t="s">
        <v>75</v>
      </c>
      <c r="W289" s="33" t="s">
        <v>76</v>
      </c>
      <c r="X289" s="30">
        <v>2024.1</v>
      </c>
      <c r="Y289" s="30">
        <v>2024.12</v>
      </c>
      <c r="Z289" s="28">
        <f t="shared" si="27"/>
        <v>150</v>
      </c>
      <c r="AA289" s="30">
        <v>150</v>
      </c>
      <c r="AB289" s="30">
        <v>0</v>
      </c>
      <c r="AC289" s="30">
        <v>0</v>
      </c>
      <c r="AD289" s="30">
        <v>0</v>
      </c>
      <c r="AE289" s="30">
        <v>786</v>
      </c>
      <c r="AF289" s="30">
        <v>98</v>
      </c>
      <c r="AG289" s="33" t="s">
        <v>77</v>
      </c>
      <c r="AH289" s="33" t="s">
        <v>77</v>
      </c>
      <c r="AI289" s="33" t="s">
        <v>77</v>
      </c>
      <c r="AJ289" s="33" t="s">
        <v>77</v>
      </c>
      <c r="AK289" s="33" t="s">
        <v>77</v>
      </c>
      <c r="AL289" s="33" t="s">
        <v>77</v>
      </c>
      <c r="AM289" s="30"/>
      <c r="AN289" s="33" t="s">
        <v>77</v>
      </c>
      <c r="AO289" s="30"/>
      <c r="AP289" s="33" t="s">
        <v>2960</v>
      </c>
      <c r="AQ289" s="30">
        <v>15215145990</v>
      </c>
    </row>
    <row r="290" s="3" customFormat="1" ht="398" customHeight="1" spans="1:43">
      <c r="A290" s="31">
        <f t="shared" si="26"/>
        <v>284</v>
      </c>
      <c r="B290" s="33" t="s">
        <v>2981</v>
      </c>
      <c r="C290" s="33" t="s">
        <v>56</v>
      </c>
      <c r="D290" s="33" t="s">
        <v>57</v>
      </c>
      <c r="E290" s="33" t="s">
        <v>199</v>
      </c>
      <c r="F290" s="30" t="s">
        <v>2982</v>
      </c>
      <c r="G290" s="33" t="s">
        <v>82</v>
      </c>
      <c r="H290" s="33" t="s">
        <v>2948</v>
      </c>
      <c r="I290" s="33" t="s">
        <v>2983</v>
      </c>
      <c r="J290" s="33" t="s">
        <v>2984</v>
      </c>
      <c r="K290" s="33" t="s">
        <v>2985</v>
      </c>
      <c r="L290" s="33" t="s">
        <v>2986</v>
      </c>
      <c r="M290" s="33" t="s">
        <v>2953</v>
      </c>
      <c r="N290" s="33" t="s">
        <v>67</v>
      </c>
      <c r="O290" s="33" t="s">
        <v>2987</v>
      </c>
      <c r="P290" s="33" t="s">
        <v>2988</v>
      </c>
      <c r="Q290" s="30" t="s">
        <v>2989</v>
      </c>
      <c r="R290" s="33" t="s">
        <v>303</v>
      </c>
      <c r="S290" s="33" t="s">
        <v>2958</v>
      </c>
      <c r="T290" s="33" t="s">
        <v>73</v>
      </c>
      <c r="U290" s="33" t="s">
        <v>2959</v>
      </c>
      <c r="V290" s="30" t="s">
        <v>75</v>
      </c>
      <c r="W290" s="33" t="s">
        <v>76</v>
      </c>
      <c r="X290" s="30">
        <v>2024.1</v>
      </c>
      <c r="Y290" s="30">
        <v>2024.12</v>
      </c>
      <c r="Z290" s="28">
        <f t="shared" si="27"/>
        <v>100</v>
      </c>
      <c r="AA290" s="30">
        <v>100</v>
      </c>
      <c r="AB290" s="30">
        <v>0</v>
      </c>
      <c r="AC290" s="30">
        <v>0</v>
      </c>
      <c r="AD290" s="30">
        <v>0</v>
      </c>
      <c r="AE290" s="30">
        <v>763</v>
      </c>
      <c r="AF290" s="30">
        <v>118</v>
      </c>
      <c r="AG290" s="33" t="s">
        <v>77</v>
      </c>
      <c r="AH290" s="33" t="s">
        <v>77</v>
      </c>
      <c r="AI290" s="33" t="s">
        <v>77</v>
      </c>
      <c r="AJ290" s="33" t="s">
        <v>77</v>
      </c>
      <c r="AK290" s="33" t="s">
        <v>77</v>
      </c>
      <c r="AL290" s="33" t="s">
        <v>77</v>
      </c>
      <c r="AM290" s="30"/>
      <c r="AN290" s="33" t="s">
        <v>77</v>
      </c>
      <c r="AO290" s="30"/>
      <c r="AP290" s="33" t="s">
        <v>2960</v>
      </c>
      <c r="AQ290" s="30">
        <v>15215145990</v>
      </c>
    </row>
    <row r="291" s="3" customFormat="1" ht="230" customHeight="1" spans="1:43">
      <c r="A291" s="31">
        <f t="shared" si="26"/>
        <v>285</v>
      </c>
      <c r="B291" s="33" t="s">
        <v>2990</v>
      </c>
      <c r="C291" s="33" t="s">
        <v>56</v>
      </c>
      <c r="D291" s="33" t="s">
        <v>717</v>
      </c>
      <c r="E291" s="33" t="s">
        <v>1877</v>
      </c>
      <c r="F291" s="33" t="s">
        <v>2991</v>
      </c>
      <c r="G291" s="33" t="s">
        <v>82</v>
      </c>
      <c r="H291" s="33" t="s">
        <v>2992</v>
      </c>
      <c r="I291" s="33" t="s">
        <v>2993</v>
      </c>
      <c r="J291" s="30" t="s">
        <v>2994</v>
      </c>
      <c r="K291" s="33" t="s">
        <v>2995</v>
      </c>
      <c r="L291" s="33" t="s">
        <v>2993</v>
      </c>
      <c r="M291" s="33" t="s">
        <v>1297</v>
      </c>
      <c r="N291" s="33" t="s">
        <v>67</v>
      </c>
      <c r="O291" s="33" t="s">
        <v>68</v>
      </c>
      <c r="P291" s="33" t="s">
        <v>2996</v>
      </c>
      <c r="Q291" s="33" t="s">
        <v>2997</v>
      </c>
      <c r="R291" s="33" t="s">
        <v>2998</v>
      </c>
      <c r="S291" s="33" t="s">
        <v>2999</v>
      </c>
      <c r="T291" s="33" t="s">
        <v>522</v>
      </c>
      <c r="U291" s="33" t="s">
        <v>2959</v>
      </c>
      <c r="V291" s="30" t="s">
        <v>75</v>
      </c>
      <c r="W291" s="33" t="s">
        <v>76</v>
      </c>
      <c r="X291" s="30">
        <v>2024.1</v>
      </c>
      <c r="Y291" s="30">
        <v>2024.12</v>
      </c>
      <c r="Z291" s="28">
        <v>50</v>
      </c>
      <c r="AA291" s="30">
        <v>50</v>
      </c>
      <c r="AB291" s="30">
        <v>0</v>
      </c>
      <c r="AC291" s="30">
        <v>0</v>
      </c>
      <c r="AD291" s="30">
        <v>0</v>
      </c>
      <c r="AE291" s="30" t="s">
        <v>3000</v>
      </c>
      <c r="AF291" s="30" t="s">
        <v>3001</v>
      </c>
      <c r="AG291" s="33" t="s">
        <v>77</v>
      </c>
      <c r="AH291" s="33" t="s">
        <v>77</v>
      </c>
      <c r="AI291" s="33" t="s">
        <v>77</v>
      </c>
      <c r="AJ291" s="33" t="s">
        <v>76</v>
      </c>
      <c r="AK291" s="33" t="s">
        <v>76</v>
      </c>
      <c r="AL291" s="33" t="s">
        <v>77</v>
      </c>
      <c r="AM291" s="33" t="s">
        <v>77</v>
      </c>
      <c r="AN291" s="33" t="s">
        <v>77</v>
      </c>
      <c r="AO291" s="33" t="s">
        <v>77</v>
      </c>
      <c r="AP291" s="33" t="s">
        <v>3002</v>
      </c>
      <c r="AQ291" s="30">
        <v>15310500502</v>
      </c>
    </row>
    <row r="292" s="3" customFormat="1" ht="360" customHeight="1" spans="1:43">
      <c r="A292" s="31">
        <f t="shared" si="26"/>
        <v>286</v>
      </c>
      <c r="B292" s="33" t="s">
        <v>3003</v>
      </c>
      <c r="C292" s="33" t="s">
        <v>56</v>
      </c>
      <c r="D292" s="33" t="s">
        <v>57</v>
      </c>
      <c r="E292" s="33" t="s">
        <v>212</v>
      </c>
      <c r="F292" s="33" t="s">
        <v>3004</v>
      </c>
      <c r="G292" s="33" t="s">
        <v>82</v>
      </c>
      <c r="H292" s="33" t="s">
        <v>3005</v>
      </c>
      <c r="I292" s="33" t="s">
        <v>3006</v>
      </c>
      <c r="J292" s="33" t="s">
        <v>3007</v>
      </c>
      <c r="K292" s="33" t="s">
        <v>3008</v>
      </c>
      <c r="L292" s="33" t="s">
        <v>3009</v>
      </c>
      <c r="M292" s="33" t="s">
        <v>1297</v>
      </c>
      <c r="N292" s="33" t="s">
        <v>67</v>
      </c>
      <c r="O292" s="33" t="s">
        <v>3010</v>
      </c>
      <c r="P292" s="33" t="s">
        <v>3011</v>
      </c>
      <c r="Q292" s="30" t="s">
        <v>3012</v>
      </c>
      <c r="R292" s="33" t="s">
        <v>812</v>
      </c>
      <c r="S292" s="33" t="s">
        <v>2958</v>
      </c>
      <c r="T292" s="33" t="s">
        <v>522</v>
      </c>
      <c r="U292" s="33" t="s">
        <v>2959</v>
      </c>
      <c r="V292" s="30" t="s">
        <v>75</v>
      </c>
      <c r="W292" s="33" t="s">
        <v>76</v>
      </c>
      <c r="X292" s="30">
        <v>2024.1</v>
      </c>
      <c r="Y292" s="30">
        <v>2024.12</v>
      </c>
      <c r="Z292" s="28">
        <f t="shared" ref="Z292:Z308" si="28">AA292+AB292+AC292+AD292</f>
        <v>200</v>
      </c>
      <c r="AA292" s="30">
        <v>200</v>
      </c>
      <c r="AB292" s="30">
        <v>0</v>
      </c>
      <c r="AC292" s="30">
        <v>0</v>
      </c>
      <c r="AD292" s="30">
        <v>0</v>
      </c>
      <c r="AE292" s="30">
        <v>733</v>
      </c>
      <c r="AF292" s="30">
        <v>224</v>
      </c>
      <c r="AG292" s="33" t="s">
        <v>77</v>
      </c>
      <c r="AH292" s="33" t="s">
        <v>77</v>
      </c>
      <c r="AI292" s="33" t="s">
        <v>77</v>
      </c>
      <c r="AJ292" s="33" t="s">
        <v>76</v>
      </c>
      <c r="AK292" s="33" t="s">
        <v>76</v>
      </c>
      <c r="AL292" s="33" t="s">
        <v>77</v>
      </c>
      <c r="AM292" s="30"/>
      <c r="AN292" s="33" t="s">
        <v>77</v>
      </c>
      <c r="AO292" s="30"/>
      <c r="AP292" s="33" t="s">
        <v>2960</v>
      </c>
      <c r="AQ292" s="30">
        <v>15215145990</v>
      </c>
    </row>
    <row r="293" s="3" customFormat="1" ht="230" customHeight="1" spans="1:43">
      <c r="A293" s="31">
        <f t="shared" si="26"/>
        <v>287</v>
      </c>
      <c r="B293" s="33" t="s">
        <v>3013</v>
      </c>
      <c r="C293" s="33" t="s">
        <v>56</v>
      </c>
      <c r="D293" s="33" t="s">
        <v>57</v>
      </c>
      <c r="E293" s="33" t="s">
        <v>58</v>
      </c>
      <c r="F293" s="30" t="s">
        <v>3014</v>
      </c>
      <c r="G293" s="33" t="s">
        <v>82</v>
      </c>
      <c r="H293" s="33" t="s">
        <v>2948</v>
      </c>
      <c r="I293" s="33" t="s">
        <v>3015</v>
      </c>
      <c r="J293" s="33" t="s">
        <v>3016</v>
      </c>
      <c r="K293" s="33" t="s">
        <v>3017</v>
      </c>
      <c r="L293" s="33" t="s">
        <v>3018</v>
      </c>
      <c r="M293" s="33" t="s">
        <v>1297</v>
      </c>
      <c r="N293" s="33" t="s">
        <v>67</v>
      </c>
      <c r="O293" s="33" t="s">
        <v>3019</v>
      </c>
      <c r="P293" s="33" t="s">
        <v>3020</v>
      </c>
      <c r="Q293" s="30" t="s">
        <v>3021</v>
      </c>
      <c r="R293" s="33" t="s">
        <v>290</v>
      </c>
      <c r="S293" s="33" t="s">
        <v>2958</v>
      </c>
      <c r="T293" s="33" t="s">
        <v>73</v>
      </c>
      <c r="U293" s="33" t="s">
        <v>2959</v>
      </c>
      <c r="V293" s="30" t="s">
        <v>75</v>
      </c>
      <c r="W293" s="33" t="s">
        <v>76</v>
      </c>
      <c r="X293" s="30">
        <v>2024.1</v>
      </c>
      <c r="Y293" s="30">
        <v>2024.12</v>
      </c>
      <c r="Z293" s="28">
        <f t="shared" si="28"/>
        <v>40</v>
      </c>
      <c r="AA293" s="30">
        <v>40</v>
      </c>
      <c r="AB293" s="30">
        <v>0</v>
      </c>
      <c r="AC293" s="30">
        <v>0</v>
      </c>
      <c r="AD293" s="30">
        <v>0</v>
      </c>
      <c r="AE293" s="30">
        <v>575</v>
      </c>
      <c r="AF293" s="30">
        <v>172</v>
      </c>
      <c r="AG293" s="33" t="s">
        <v>77</v>
      </c>
      <c r="AH293" s="33" t="s">
        <v>77</v>
      </c>
      <c r="AI293" s="33" t="s">
        <v>77</v>
      </c>
      <c r="AJ293" s="33" t="s">
        <v>77</v>
      </c>
      <c r="AK293" s="33" t="s">
        <v>76</v>
      </c>
      <c r="AL293" s="33" t="s">
        <v>77</v>
      </c>
      <c r="AM293" s="30"/>
      <c r="AN293" s="33" t="s">
        <v>77</v>
      </c>
      <c r="AO293" s="30"/>
      <c r="AP293" s="33" t="s">
        <v>2960</v>
      </c>
      <c r="AQ293" s="30">
        <v>15215145990</v>
      </c>
    </row>
    <row r="294" s="3" customFormat="1" ht="230" customHeight="1" spans="1:43">
      <c r="A294" s="31">
        <f t="shared" si="26"/>
        <v>288</v>
      </c>
      <c r="B294" s="33" t="s">
        <v>3022</v>
      </c>
      <c r="C294" s="33" t="s">
        <v>56</v>
      </c>
      <c r="D294" s="33" t="s">
        <v>57</v>
      </c>
      <c r="E294" s="33" t="s">
        <v>58</v>
      </c>
      <c r="F294" s="30" t="s">
        <v>3023</v>
      </c>
      <c r="G294" s="33" t="s">
        <v>82</v>
      </c>
      <c r="H294" s="33" t="s">
        <v>2948</v>
      </c>
      <c r="I294" s="33" t="s">
        <v>3024</v>
      </c>
      <c r="J294" s="33" t="s">
        <v>3025</v>
      </c>
      <c r="K294" s="33" t="s">
        <v>3026</v>
      </c>
      <c r="L294" s="33" t="s">
        <v>3027</v>
      </c>
      <c r="M294" s="33" t="s">
        <v>66</v>
      </c>
      <c r="N294" s="33" t="s">
        <v>67</v>
      </c>
      <c r="O294" s="33" t="s">
        <v>3028</v>
      </c>
      <c r="P294" s="33" t="s">
        <v>3029</v>
      </c>
      <c r="Q294" s="30" t="s">
        <v>3030</v>
      </c>
      <c r="R294" s="33" t="s">
        <v>290</v>
      </c>
      <c r="S294" s="33" t="s">
        <v>2958</v>
      </c>
      <c r="T294" s="33" t="s">
        <v>73</v>
      </c>
      <c r="U294" s="33" t="s">
        <v>2959</v>
      </c>
      <c r="V294" s="30" t="s">
        <v>75</v>
      </c>
      <c r="W294" s="33" t="s">
        <v>157</v>
      </c>
      <c r="X294" s="30">
        <v>2024.1</v>
      </c>
      <c r="Y294" s="30">
        <v>2024.12</v>
      </c>
      <c r="Z294" s="28">
        <f t="shared" si="28"/>
        <v>60</v>
      </c>
      <c r="AA294" s="30">
        <v>60</v>
      </c>
      <c r="AB294" s="30">
        <v>0</v>
      </c>
      <c r="AC294" s="30">
        <v>0</v>
      </c>
      <c r="AD294" s="30">
        <v>0</v>
      </c>
      <c r="AE294" s="30">
        <v>875</v>
      </c>
      <c r="AF294" s="30">
        <v>133</v>
      </c>
      <c r="AG294" s="33" t="s">
        <v>77</v>
      </c>
      <c r="AH294" s="33" t="s">
        <v>77</v>
      </c>
      <c r="AI294" s="33" t="s">
        <v>77</v>
      </c>
      <c r="AJ294" s="33" t="s">
        <v>77</v>
      </c>
      <c r="AK294" s="33" t="s">
        <v>77</v>
      </c>
      <c r="AL294" s="33" t="s">
        <v>77</v>
      </c>
      <c r="AM294" s="30"/>
      <c r="AN294" s="33" t="s">
        <v>77</v>
      </c>
      <c r="AO294" s="30"/>
      <c r="AP294" s="33" t="s">
        <v>2960</v>
      </c>
      <c r="AQ294" s="30">
        <v>15215145990</v>
      </c>
    </row>
    <row r="295" s="3" customFormat="1" ht="230" customHeight="1" spans="1:43">
      <c r="A295" s="31">
        <f t="shared" si="26"/>
        <v>289</v>
      </c>
      <c r="B295" s="33" t="s">
        <v>3031</v>
      </c>
      <c r="C295" s="33" t="s">
        <v>492</v>
      </c>
      <c r="D295" s="33" t="s">
        <v>492</v>
      </c>
      <c r="E295" s="30" t="s">
        <v>493</v>
      </c>
      <c r="F295" s="30" t="s">
        <v>3032</v>
      </c>
      <c r="G295" s="33" t="s">
        <v>82</v>
      </c>
      <c r="H295" s="33" t="s">
        <v>3033</v>
      </c>
      <c r="I295" s="33" t="s">
        <v>3034</v>
      </c>
      <c r="J295" s="33" t="s">
        <v>3035</v>
      </c>
      <c r="K295" s="33" t="s">
        <v>3036</v>
      </c>
      <c r="L295" s="33" t="s">
        <v>3037</v>
      </c>
      <c r="M295" s="33" t="s">
        <v>2111</v>
      </c>
      <c r="N295" s="33" t="s">
        <v>67</v>
      </c>
      <c r="O295" s="33" t="s">
        <v>3038</v>
      </c>
      <c r="P295" s="33" t="s">
        <v>3039</v>
      </c>
      <c r="Q295" s="30" t="s">
        <v>3040</v>
      </c>
      <c r="R295" s="33" t="s">
        <v>565</v>
      </c>
      <c r="S295" s="33" t="s">
        <v>776</v>
      </c>
      <c r="T295" s="33" t="s">
        <v>458</v>
      </c>
      <c r="U295" s="33" t="s">
        <v>2959</v>
      </c>
      <c r="V295" s="30" t="s">
        <v>75</v>
      </c>
      <c r="W295" s="33" t="s">
        <v>76</v>
      </c>
      <c r="X295" s="30">
        <v>2024.1</v>
      </c>
      <c r="Y295" s="30">
        <v>2024.12</v>
      </c>
      <c r="Z295" s="28">
        <f t="shared" si="28"/>
        <v>70</v>
      </c>
      <c r="AA295" s="30">
        <v>70</v>
      </c>
      <c r="AB295" s="30">
        <v>0</v>
      </c>
      <c r="AC295" s="30">
        <v>0</v>
      </c>
      <c r="AD295" s="30">
        <v>0</v>
      </c>
      <c r="AE295" s="30">
        <v>86</v>
      </c>
      <c r="AF295" s="30">
        <v>86</v>
      </c>
      <c r="AG295" s="33" t="s">
        <v>77</v>
      </c>
      <c r="AH295" s="33" t="s">
        <v>77</v>
      </c>
      <c r="AI295" s="33" t="s">
        <v>77</v>
      </c>
      <c r="AJ295" s="33" t="s">
        <v>77</v>
      </c>
      <c r="AK295" s="33" t="s">
        <v>76</v>
      </c>
      <c r="AL295" s="33" t="s">
        <v>77</v>
      </c>
      <c r="AM295" s="30"/>
      <c r="AN295" s="33" t="s">
        <v>77</v>
      </c>
      <c r="AO295" s="30"/>
      <c r="AP295" s="33" t="s">
        <v>2960</v>
      </c>
      <c r="AQ295" s="30">
        <v>15215145990</v>
      </c>
    </row>
    <row r="296" s="3" customFormat="1" ht="230" customHeight="1" spans="1:43">
      <c r="A296" s="31">
        <f t="shared" si="26"/>
        <v>290</v>
      </c>
      <c r="B296" s="33" t="s">
        <v>3041</v>
      </c>
      <c r="C296" s="33" t="s">
        <v>56</v>
      </c>
      <c r="D296" s="33" t="s">
        <v>57</v>
      </c>
      <c r="E296" s="33" t="s">
        <v>212</v>
      </c>
      <c r="F296" s="33" t="s">
        <v>3042</v>
      </c>
      <c r="G296" s="33" t="s">
        <v>82</v>
      </c>
      <c r="H296" s="33" t="s">
        <v>3043</v>
      </c>
      <c r="I296" s="33" t="s">
        <v>3044</v>
      </c>
      <c r="J296" s="33" t="s">
        <v>3045</v>
      </c>
      <c r="K296" s="33" t="s">
        <v>3046</v>
      </c>
      <c r="L296" s="33" t="s">
        <v>3047</v>
      </c>
      <c r="M296" s="33" t="s">
        <v>2111</v>
      </c>
      <c r="N296" s="33" t="s">
        <v>67</v>
      </c>
      <c r="O296" s="33" t="s">
        <v>3048</v>
      </c>
      <c r="P296" s="33" t="s">
        <v>3049</v>
      </c>
      <c r="Q296" s="30" t="s">
        <v>3050</v>
      </c>
      <c r="R296" s="33" t="s">
        <v>2971</v>
      </c>
      <c r="S296" s="33" t="s">
        <v>2958</v>
      </c>
      <c r="T296" s="33" t="s">
        <v>376</v>
      </c>
      <c r="U296" s="33" t="s">
        <v>2959</v>
      </c>
      <c r="V296" s="30" t="s">
        <v>75</v>
      </c>
      <c r="W296" s="33" t="s">
        <v>157</v>
      </c>
      <c r="X296" s="30">
        <v>2024.1</v>
      </c>
      <c r="Y296" s="30">
        <v>2024.12</v>
      </c>
      <c r="Z296" s="28">
        <f t="shared" si="28"/>
        <v>150</v>
      </c>
      <c r="AA296" s="30">
        <v>150</v>
      </c>
      <c r="AB296" s="30">
        <v>0</v>
      </c>
      <c r="AC296" s="30">
        <v>0</v>
      </c>
      <c r="AD296" s="30">
        <v>0</v>
      </c>
      <c r="AE296" s="30">
        <v>629</v>
      </c>
      <c r="AF296" s="30">
        <v>45</v>
      </c>
      <c r="AG296" s="33" t="s">
        <v>77</v>
      </c>
      <c r="AH296" s="33" t="s">
        <v>77</v>
      </c>
      <c r="AI296" s="33" t="s">
        <v>77</v>
      </c>
      <c r="AJ296" s="33" t="s">
        <v>77</v>
      </c>
      <c r="AK296" s="33" t="s">
        <v>77</v>
      </c>
      <c r="AL296" s="33" t="s">
        <v>77</v>
      </c>
      <c r="AM296" s="30"/>
      <c r="AN296" s="33" t="s">
        <v>77</v>
      </c>
      <c r="AO296" s="30"/>
      <c r="AP296" s="33" t="s">
        <v>2960</v>
      </c>
      <c r="AQ296" s="30">
        <v>15215145990</v>
      </c>
    </row>
    <row r="297" s="3" customFormat="1" ht="287" customHeight="1" spans="1:43">
      <c r="A297" s="31">
        <f t="shared" si="26"/>
        <v>291</v>
      </c>
      <c r="B297" s="33" t="s">
        <v>3051</v>
      </c>
      <c r="C297" s="33" t="s">
        <v>56</v>
      </c>
      <c r="D297" s="33" t="s">
        <v>482</v>
      </c>
      <c r="E297" s="33" t="s">
        <v>1152</v>
      </c>
      <c r="F297" s="33" t="s">
        <v>3052</v>
      </c>
      <c r="G297" s="33" t="s">
        <v>82</v>
      </c>
      <c r="H297" s="33" t="s">
        <v>3005</v>
      </c>
      <c r="I297" s="33" t="s">
        <v>3053</v>
      </c>
      <c r="J297" s="33" t="s">
        <v>3054</v>
      </c>
      <c r="K297" s="33" t="s">
        <v>3055</v>
      </c>
      <c r="L297" s="33" t="s">
        <v>3056</v>
      </c>
      <c r="M297" s="33" t="s">
        <v>2953</v>
      </c>
      <c r="N297" s="33" t="s">
        <v>2954</v>
      </c>
      <c r="O297" s="33" t="s">
        <v>3057</v>
      </c>
      <c r="P297" s="33" t="s">
        <v>3058</v>
      </c>
      <c r="Q297" s="30" t="s">
        <v>3059</v>
      </c>
      <c r="R297" s="33" t="s">
        <v>812</v>
      </c>
      <c r="S297" s="33" t="s">
        <v>2958</v>
      </c>
      <c r="T297" s="33" t="s">
        <v>522</v>
      </c>
      <c r="U297" s="33" t="s">
        <v>2959</v>
      </c>
      <c r="V297" s="30" t="s">
        <v>75</v>
      </c>
      <c r="W297" s="33" t="s">
        <v>76</v>
      </c>
      <c r="X297" s="30">
        <v>2024.1</v>
      </c>
      <c r="Y297" s="30">
        <v>45627</v>
      </c>
      <c r="Z297" s="28">
        <f t="shared" si="28"/>
        <v>140</v>
      </c>
      <c r="AA297" s="30">
        <v>60</v>
      </c>
      <c r="AB297" s="30">
        <v>0</v>
      </c>
      <c r="AC297" s="30">
        <v>0</v>
      </c>
      <c r="AD297" s="30">
        <v>80</v>
      </c>
      <c r="AE297" s="30">
        <v>1000</v>
      </c>
      <c r="AF297" s="30">
        <v>300</v>
      </c>
      <c r="AG297" s="33" t="s">
        <v>77</v>
      </c>
      <c r="AH297" s="33" t="s">
        <v>77</v>
      </c>
      <c r="AI297" s="33" t="s">
        <v>77</v>
      </c>
      <c r="AJ297" s="33" t="s">
        <v>77</v>
      </c>
      <c r="AK297" s="33" t="s">
        <v>77</v>
      </c>
      <c r="AL297" s="33" t="s">
        <v>77</v>
      </c>
      <c r="AM297" s="30"/>
      <c r="AN297" s="33" t="s">
        <v>77</v>
      </c>
      <c r="AO297" s="30"/>
      <c r="AP297" s="33" t="s">
        <v>2960</v>
      </c>
      <c r="AQ297" s="30">
        <v>15215145990</v>
      </c>
    </row>
    <row r="298" s="3" customFormat="1" ht="230" customHeight="1" spans="1:43">
      <c r="A298" s="31">
        <f t="shared" si="26"/>
        <v>292</v>
      </c>
      <c r="B298" s="33" t="s">
        <v>3060</v>
      </c>
      <c r="C298" s="33" t="s">
        <v>56</v>
      </c>
      <c r="D298" s="33" t="s">
        <v>57</v>
      </c>
      <c r="E298" s="33" t="s">
        <v>199</v>
      </c>
      <c r="F298" s="33" t="s">
        <v>3061</v>
      </c>
      <c r="G298" s="33" t="s">
        <v>82</v>
      </c>
      <c r="H298" s="33" t="s">
        <v>2948</v>
      </c>
      <c r="I298" s="33" t="s">
        <v>3062</v>
      </c>
      <c r="J298" s="33" t="s">
        <v>3063</v>
      </c>
      <c r="K298" s="33" t="s">
        <v>3064</v>
      </c>
      <c r="L298" s="33" t="s">
        <v>3065</v>
      </c>
      <c r="M298" s="33" t="s">
        <v>3066</v>
      </c>
      <c r="N298" s="33" t="s">
        <v>2492</v>
      </c>
      <c r="O298" s="33" t="s">
        <v>3067</v>
      </c>
      <c r="P298" s="33" t="s">
        <v>2286</v>
      </c>
      <c r="Q298" s="33" t="s">
        <v>3068</v>
      </c>
      <c r="R298" s="33" t="s">
        <v>3069</v>
      </c>
      <c r="S298" s="33" t="s">
        <v>3070</v>
      </c>
      <c r="T298" s="33" t="s">
        <v>73</v>
      </c>
      <c r="U298" s="33" t="s">
        <v>2959</v>
      </c>
      <c r="V298" s="30" t="s">
        <v>75</v>
      </c>
      <c r="W298" s="33" t="s">
        <v>76</v>
      </c>
      <c r="X298" s="30">
        <v>2024.2</v>
      </c>
      <c r="Y298" s="30">
        <v>2024.14</v>
      </c>
      <c r="Z298" s="28">
        <f t="shared" si="28"/>
        <v>50</v>
      </c>
      <c r="AA298" s="30">
        <v>50</v>
      </c>
      <c r="AB298" s="30">
        <v>0</v>
      </c>
      <c r="AC298" s="30">
        <v>0</v>
      </c>
      <c r="AD298" s="30">
        <v>0</v>
      </c>
      <c r="AE298" s="30">
        <v>3913</v>
      </c>
      <c r="AF298" s="30">
        <v>758</v>
      </c>
      <c r="AG298" s="33" t="s">
        <v>77</v>
      </c>
      <c r="AH298" s="33" t="s">
        <v>77</v>
      </c>
      <c r="AI298" s="30"/>
      <c r="AJ298" s="30" t="s">
        <v>1687</v>
      </c>
      <c r="AK298" s="33" t="s">
        <v>77</v>
      </c>
      <c r="AL298" s="33" t="s">
        <v>77</v>
      </c>
      <c r="AM298" s="33" t="s">
        <v>77</v>
      </c>
      <c r="AN298" s="33" t="s">
        <v>77</v>
      </c>
      <c r="AO298" s="33" t="s">
        <v>77</v>
      </c>
      <c r="AP298" s="33" t="s">
        <v>3002</v>
      </c>
      <c r="AQ298" s="30">
        <v>15310500502</v>
      </c>
    </row>
    <row r="299" s="3" customFormat="1" ht="290" customHeight="1" spans="1:43">
      <c r="A299" s="31">
        <f t="shared" si="26"/>
        <v>293</v>
      </c>
      <c r="B299" s="33" t="s">
        <v>3071</v>
      </c>
      <c r="C299" s="33" t="s">
        <v>56</v>
      </c>
      <c r="D299" s="33" t="s">
        <v>57</v>
      </c>
      <c r="E299" s="33" t="s">
        <v>212</v>
      </c>
      <c r="F299" s="33" t="s">
        <v>3072</v>
      </c>
      <c r="G299" s="33" t="s">
        <v>82</v>
      </c>
      <c r="H299" s="33" t="s">
        <v>3005</v>
      </c>
      <c r="I299" s="33" t="s">
        <v>3073</v>
      </c>
      <c r="J299" s="33" t="s">
        <v>3074</v>
      </c>
      <c r="K299" s="33" t="s">
        <v>3075</v>
      </c>
      <c r="L299" s="33" t="s">
        <v>3076</v>
      </c>
      <c r="M299" s="33" t="s">
        <v>2111</v>
      </c>
      <c r="N299" s="33" t="s">
        <v>67</v>
      </c>
      <c r="O299" s="33" t="s">
        <v>3010</v>
      </c>
      <c r="P299" s="33" t="s">
        <v>3077</v>
      </c>
      <c r="Q299" s="30" t="s">
        <v>3078</v>
      </c>
      <c r="R299" s="33" t="s">
        <v>2833</v>
      </c>
      <c r="S299" s="33" t="s">
        <v>2958</v>
      </c>
      <c r="T299" s="33" t="s">
        <v>376</v>
      </c>
      <c r="U299" s="33" t="s">
        <v>2959</v>
      </c>
      <c r="V299" s="30" t="s">
        <v>75</v>
      </c>
      <c r="W299" s="33" t="s">
        <v>157</v>
      </c>
      <c r="X299" s="30">
        <v>2024.1</v>
      </c>
      <c r="Y299" s="30">
        <v>2024.12</v>
      </c>
      <c r="Z299" s="28">
        <f t="shared" si="28"/>
        <v>200</v>
      </c>
      <c r="AA299" s="30">
        <v>200</v>
      </c>
      <c r="AB299" s="30">
        <v>0</v>
      </c>
      <c r="AC299" s="30">
        <v>0</v>
      </c>
      <c r="AD299" s="30">
        <v>0</v>
      </c>
      <c r="AE299" s="30">
        <v>214</v>
      </c>
      <c r="AF299" s="30">
        <v>84</v>
      </c>
      <c r="AG299" s="33" t="s">
        <v>77</v>
      </c>
      <c r="AH299" s="33" t="s">
        <v>77</v>
      </c>
      <c r="AI299" s="33" t="s">
        <v>77</v>
      </c>
      <c r="AJ299" s="33" t="s">
        <v>77</v>
      </c>
      <c r="AK299" s="33" t="s">
        <v>77</v>
      </c>
      <c r="AL299" s="33" t="s">
        <v>77</v>
      </c>
      <c r="AM299" s="30"/>
      <c r="AN299" s="33" t="s">
        <v>77</v>
      </c>
      <c r="AO299" s="30"/>
      <c r="AP299" s="33" t="s">
        <v>2960</v>
      </c>
      <c r="AQ299" s="30">
        <v>15215145990</v>
      </c>
    </row>
    <row r="300" s="3" customFormat="1" ht="230" customHeight="1" spans="1:43">
      <c r="A300" s="31">
        <f t="shared" si="26"/>
        <v>294</v>
      </c>
      <c r="B300" s="33" t="s">
        <v>3079</v>
      </c>
      <c r="C300" s="33" t="s">
        <v>56</v>
      </c>
      <c r="D300" s="60" t="s">
        <v>482</v>
      </c>
      <c r="E300" s="33" t="s">
        <v>1152</v>
      </c>
      <c r="F300" s="30" t="s">
        <v>3080</v>
      </c>
      <c r="G300" s="60" t="s">
        <v>82</v>
      </c>
      <c r="H300" s="60" t="s">
        <v>3081</v>
      </c>
      <c r="I300" s="33" t="s">
        <v>3082</v>
      </c>
      <c r="J300" s="60" t="s">
        <v>3083</v>
      </c>
      <c r="K300" s="33" t="s">
        <v>3084</v>
      </c>
      <c r="L300" s="33" t="s">
        <v>3085</v>
      </c>
      <c r="M300" s="33" t="s">
        <v>1297</v>
      </c>
      <c r="N300" s="33" t="s">
        <v>165</v>
      </c>
      <c r="O300" s="33" t="s">
        <v>3028</v>
      </c>
      <c r="P300" s="33" t="s">
        <v>3086</v>
      </c>
      <c r="Q300" s="30" t="s">
        <v>3087</v>
      </c>
      <c r="R300" s="33" t="s">
        <v>812</v>
      </c>
      <c r="S300" s="33" t="s">
        <v>2958</v>
      </c>
      <c r="T300" s="33" t="s">
        <v>73</v>
      </c>
      <c r="U300" s="60" t="s">
        <v>2959</v>
      </c>
      <c r="V300" s="30" t="s">
        <v>75</v>
      </c>
      <c r="W300" s="33" t="s">
        <v>76</v>
      </c>
      <c r="X300" s="30">
        <v>2024.1</v>
      </c>
      <c r="Y300" s="30">
        <v>2024.12</v>
      </c>
      <c r="Z300" s="28">
        <f t="shared" si="28"/>
        <v>50</v>
      </c>
      <c r="AA300" s="30">
        <v>50</v>
      </c>
      <c r="AB300" s="30">
        <v>0</v>
      </c>
      <c r="AC300" s="30">
        <v>0</v>
      </c>
      <c r="AD300" s="30">
        <v>0</v>
      </c>
      <c r="AE300" s="30">
        <v>895</v>
      </c>
      <c r="AF300" s="30">
        <v>211</v>
      </c>
      <c r="AG300" s="33" t="s">
        <v>77</v>
      </c>
      <c r="AH300" s="33" t="s">
        <v>77</v>
      </c>
      <c r="AI300" s="33" t="s">
        <v>77</v>
      </c>
      <c r="AJ300" s="33" t="s">
        <v>77</v>
      </c>
      <c r="AK300" s="33" t="s">
        <v>77</v>
      </c>
      <c r="AL300" s="33" t="s">
        <v>76</v>
      </c>
      <c r="AM300" s="33" t="s">
        <v>3088</v>
      </c>
      <c r="AN300" s="60" t="s">
        <v>76</v>
      </c>
      <c r="AO300" s="33" t="s">
        <v>3089</v>
      </c>
      <c r="AP300" s="33" t="s">
        <v>2960</v>
      </c>
      <c r="AQ300" s="30">
        <v>15215145990</v>
      </c>
    </row>
    <row r="301" s="3" customFormat="1" ht="230" customHeight="1" spans="1:43">
      <c r="A301" s="31">
        <f t="shared" si="26"/>
        <v>295</v>
      </c>
      <c r="B301" s="33" t="s">
        <v>3090</v>
      </c>
      <c r="C301" s="33" t="s">
        <v>56</v>
      </c>
      <c r="D301" s="60" t="s">
        <v>57</v>
      </c>
      <c r="E301" s="33" t="s">
        <v>58</v>
      </c>
      <c r="F301" s="30" t="s">
        <v>3091</v>
      </c>
      <c r="G301" s="60" t="s">
        <v>82</v>
      </c>
      <c r="H301" s="60" t="s">
        <v>2948</v>
      </c>
      <c r="I301" s="33" t="s">
        <v>3092</v>
      </c>
      <c r="J301" s="60" t="s">
        <v>3093</v>
      </c>
      <c r="K301" s="33" t="s">
        <v>3094</v>
      </c>
      <c r="L301" s="33" t="s">
        <v>3095</v>
      </c>
      <c r="M301" s="33" t="s">
        <v>2111</v>
      </c>
      <c r="N301" s="33" t="s">
        <v>67</v>
      </c>
      <c r="O301" s="33" t="s">
        <v>3096</v>
      </c>
      <c r="P301" s="33" t="s">
        <v>3097</v>
      </c>
      <c r="Q301" s="30" t="s">
        <v>3098</v>
      </c>
      <c r="R301" s="33" t="s">
        <v>290</v>
      </c>
      <c r="S301" s="33" t="s">
        <v>2958</v>
      </c>
      <c r="T301" s="33" t="s">
        <v>73</v>
      </c>
      <c r="U301" s="60" t="s">
        <v>2959</v>
      </c>
      <c r="V301" s="30" t="s">
        <v>75</v>
      </c>
      <c r="W301" s="33" t="s">
        <v>76</v>
      </c>
      <c r="X301" s="30">
        <v>2024.1</v>
      </c>
      <c r="Y301" s="30">
        <v>2024.12</v>
      </c>
      <c r="Z301" s="28">
        <f t="shared" si="28"/>
        <v>13</v>
      </c>
      <c r="AA301" s="30">
        <v>13</v>
      </c>
      <c r="AB301" s="30">
        <v>0</v>
      </c>
      <c r="AC301" s="30">
        <v>0</v>
      </c>
      <c r="AD301" s="30">
        <v>0</v>
      </c>
      <c r="AE301" s="30">
        <v>1025</v>
      </c>
      <c r="AF301" s="30">
        <v>212</v>
      </c>
      <c r="AG301" s="33" t="s">
        <v>77</v>
      </c>
      <c r="AH301" s="33" t="s">
        <v>77</v>
      </c>
      <c r="AI301" s="33" t="s">
        <v>77</v>
      </c>
      <c r="AJ301" s="33" t="s">
        <v>77</v>
      </c>
      <c r="AK301" s="33" t="s">
        <v>76</v>
      </c>
      <c r="AL301" s="33" t="s">
        <v>77</v>
      </c>
      <c r="AM301" s="30"/>
      <c r="AN301" s="60" t="s">
        <v>77</v>
      </c>
      <c r="AO301" s="30"/>
      <c r="AP301" s="33" t="s">
        <v>2960</v>
      </c>
      <c r="AQ301" s="30">
        <v>15215145990</v>
      </c>
    </row>
    <row r="302" s="3" customFormat="1" ht="248" customHeight="1" spans="1:43">
      <c r="A302" s="31">
        <f t="shared" si="26"/>
        <v>296</v>
      </c>
      <c r="B302" s="33" t="s">
        <v>3099</v>
      </c>
      <c r="C302" s="33" t="s">
        <v>105</v>
      </c>
      <c r="D302" s="60" t="s">
        <v>106</v>
      </c>
      <c r="E302" s="33" t="s">
        <v>3100</v>
      </c>
      <c r="F302" s="30" t="s">
        <v>3101</v>
      </c>
      <c r="G302" s="60" t="s">
        <v>82</v>
      </c>
      <c r="H302" s="60" t="s">
        <v>2948</v>
      </c>
      <c r="I302" s="33" t="s">
        <v>3102</v>
      </c>
      <c r="J302" s="60" t="s">
        <v>3103</v>
      </c>
      <c r="K302" s="33" t="s">
        <v>3104</v>
      </c>
      <c r="L302" s="33" t="s">
        <v>3105</v>
      </c>
      <c r="M302" s="33" t="s">
        <v>2111</v>
      </c>
      <c r="N302" s="33" t="s">
        <v>67</v>
      </c>
      <c r="O302" s="33" t="s">
        <v>3106</v>
      </c>
      <c r="P302" s="33" t="s">
        <v>3107</v>
      </c>
      <c r="Q302" s="30" t="s">
        <v>3108</v>
      </c>
      <c r="R302" s="33" t="s">
        <v>170</v>
      </c>
      <c r="S302" s="33" t="s">
        <v>2071</v>
      </c>
      <c r="T302" s="33" t="s">
        <v>120</v>
      </c>
      <c r="U302" s="60" t="s">
        <v>2959</v>
      </c>
      <c r="V302" s="30" t="s">
        <v>75</v>
      </c>
      <c r="W302" s="33" t="s">
        <v>76</v>
      </c>
      <c r="X302" s="30">
        <v>2024.01</v>
      </c>
      <c r="Y302" s="30">
        <v>2024.12</v>
      </c>
      <c r="Z302" s="28">
        <f t="shared" si="28"/>
        <v>27</v>
      </c>
      <c r="AA302" s="30">
        <v>27</v>
      </c>
      <c r="AB302" s="30">
        <v>0</v>
      </c>
      <c r="AC302" s="30">
        <v>0</v>
      </c>
      <c r="AD302" s="30">
        <v>0</v>
      </c>
      <c r="AE302" s="30">
        <v>2025</v>
      </c>
      <c r="AF302" s="30">
        <v>512</v>
      </c>
      <c r="AG302" s="33" t="s">
        <v>77</v>
      </c>
      <c r="AH302" s="33" t="s">
        <v>77</v>
      </c>
      <c r="AI302" s="33" t="s">
        <v>77</v>
      </c>
      <c r="AJ302" s="33" t="s">
        <v>77</v>
      </c>
      <c r="AK302" s="33" t="s">
        <v>77</v>
      </c>
      <c r="AL302" s="33" t="s">
        <v>77</v>
      </c>
      <c r="AM302" s="30"/>
      <c r="AN302" s="60" t="s">
        <v>77</v>
      </c>
      <c r="AO302" s="30"/>
      <c r="AP302" s="33" t="s">
        <v>2960</v>
      </c>
      <c r="AQ302" s="30">
        <v>15215145990</v>
      </c>
    </row>
    <row r="303" s="3" customFormat="1" ht="313" customHeight="1" spans="1:43">
      <c r="A303" s="31">
        <f t="shared" si="26"/>
        <v>297</v>
      </c>
      <c r="B303" s="33" t="s">
        <v>3109</v>
      </c>
      <c r="C303" s="33" t="s">
        <v>56</v>
      </c>
      <c r="D303" s="60" t="s">
        <v>482</v>
      </c>
      <c r="E303" s="33" t="s">
        <v>1152</v>
      </c>
      <c r="F303" s="33" t="s">
        <v>3110</v>
      </c>
      <c r="G303" s="60" t="s">
        <v>82</v>
      </c>
      <c r="H303" s="60" t="s">
        <v>3111</v>
      </c>
      <c r="I303" s="33" t="s">
        <v>3112</v>
      </c>
      <c r="J303" s="60" t="s">
        <v>3113</v>
      </c>
      <c r="K303" s="33" t="s">
        <v>3114</v>
      </c>
      <c r="L303" s="33" t="s">
        <v>3115</v>
      </c>
      <c r="M303" s="33" t="s">
        <v>165</v>
      </c>
      <c r="N303" s="33" t="s">
        <v>166</v>
      </c>
      <c r="O303" s="33" t="s">
        <v>3116</v>
      </c>
      <c r="P303" s="33" t="s">
        <v>3117</v>
      </c>
      <c r="Q303" s="33" t="s">
        <v>3118</v>
      </c>
      <c r="R303" s="33" t="s">
        <v>317</v>
      </c>
      <c r="S303" s="33" t="s">
        <v>171</v>
      </c>
      <c r="T303" s="33" t="s">
        <v>73</v>
      </c>
      <c r="U303" s="60" t="s">
        <v>3119</v>
      </c>
      <c r="V303" s="30" t="s">
        <v>75</v>
      </c>
      <c r="W303" s="33" t="s">
        <v>76</v>
      </c>
      <c r="X303" s="30">
        <v>2024.01</v>
      </c>
      <c r="Y303" s="30">
        <v>2024.12</v>
      </c>
      <c r="Z303" s="28">
        <f t="shared" si="28"/>
        <v>358.5</v>
      </c>
      <c r="AA303" s="30">
        <v>358.5</v>
      </c>
      <c r="AB303" s="30"/>
      <c r="AC303" s="30"/>
      <c r="AD303" s="30"/>
      <c r="AE303" s="30">
        <v>519</v>
      </c>
      <c r="AF303" s="30">
        <v>84</v>
      </c>
      <c r="AG303" s="33" t="s">
        <v>77</v>
      </c>
      <c r="AH303" s="33" t="s">
        <v>77</v>
      </c>
      <c r="AI303" s="33" t="s">
        <v>77</v>
      </c>
      <c r="AJ303" s="33" t="s">
        <v>76</v>
      </c>
      <c r="AK303" s="33" t="s">
        <v>77</v>
      </c>
      <c r="AL303" s="33" t="s">
        <v>76</v>
      </c>
      <c r="AM303" s="30" t="s">
        <v>401</v>
      </c>
      <c r="AN303" s="60" t="s">
        <v>77</v>
      </c>
      <c r="AO303" s="30" t="s">
        <v>401</v>
      </c>
      <c r="AP303" s="33" t="s">
        <v>3120</v>
      </c>
      <c r="AQ303" s="30" t="s">
        <v>3121</v>
      </c>
    </row>
    <row r="304" s="3" customFormat="1" ht="230" customHeight="1" spans="1:43">
      <c r="A304" s="31">
        <f t="shared" si="26"/>
        <v>298</v>
      </c>
      <c r="B304" s="33" t="s">
        <v>3122</v>
      </c>
      <c r="C304" s="60" t="s">
        <v>56</v>
      </c>
      <c r="D304" s="60" t="s">
        <v>717</v>
      </c>
      <c r="E304" s="60" t="s">
        <v>1877</v>
      </c>
      <c r="F304" s="60" t="s">
        <v>3123</v>
      </c>
      <c r="G304" s="60" t="s">
        <v>82</v>
      </c>
      <c r="H304" s="60" t="s">
        <v>3111</v>
      </c>
      <c r="I304" s="33" t="s">
        <v>3124</v>
      </c>
      <c r="J304" s="60" t="s">
        <v>3125</v>
      </c>
      <c r="K304" s="60" t="s">
        <v>3126</v>
      </c>
      <c r="L304" s="60" t="s">
        <v>3126</v>
      </c>
      <c r="M304" s="33" t="s">
        <v>2953</v>
      </c>
      <c r="N304" s="33" t="s">
        <v>2881</v>
      </c>
      <c r="O304" s="33" t="s">
        <v>3127</v>
      </c>
      <c r="P304" s="60" t="s">
        <v>3128</v>
      </c>
      <c r="Q304" s="33" t="s">
        <v>3118</v>
      </c>
      <c r="R304" s="33" t="s">
        <v>317</v>
      </c>
      <c r="S304" s="33" t="s">
        <v>171</v>
      </c>
      <c r="T304" s="33" t="s">
        <v>488</v>
      </c>
      <c r="U304" s="60" t="s">
        <v>3119</v>
      </c>
      <c r="V304" s="30" t="s">
        <v>75</v>
      </c>
      <c r="W304" s="33" t="s">
        <v>76</v>
      </c>
      <c r="X304" s="30">
        <v>2024.01</v>
      </c>
      <c r="Y304" s="30">
        <v>2024.12</v>
      </c>
      <c r="Z304" s="28">
        <f t="shared" si="28"/>
        <v>30</v>
      </c>
      <c r="AA304" s="30">
        <v>30</v>
      </c>
      <c r="AB304" s="30"/>
      <c r="AC304" s="30"/>
      <c r="AD304" s="30"/>
      <c r="AE304" s="30">
        <v>538</v>
      </c>
      <c r="AF304" s="30">
        <v>92</v>
      </c>
      <c r="AG304" s="33" t="s">
        <v>77</v>
      </c>
      <c r="AH304" s="33" t="s">
        <v>77</v>
      </c>
      <c r="AI304" s="33" t="s">
        <v>77</v>
      </c>
      <c r="AJ304" s="33" t="s">
        <v>76</v>
      </c>
      <c r="AK304" s="33" t="s">
        <v>77</v>
      </c>
      <c r="AL304" s="33" t="s">
        <v>77</v>
      </c>
      <c r="AM304" s="30" t="s">
        <v>401</v>
      </c>
      <c r="AN304" s="33" t="s">
        <v>77</v>
      </c>
      <c r="AO304" s="30" t="s">
        <v>401</v>
      </c>
      <c r="AP304" s="33" t="s">
        <v>3120</v>
      </c>
      <c r="AQ304" s="30" t="s">
        <v>3121</v>
      </c>
    </row>
    <row r="305" s="3" customFormat="1" ht="230" customHeight="1" spans="1:43">
      <c r="A305" s="31">
        <f t="shared" si="26"/>
        <v>299</v>
      </c>
      <c r="B305" s="33" t="s">
        <v>3129</v>
      </c>
      <c r="C305" s="60" t="s">
        <v>56</v>
      </c>
      <c r="D305" s="60" t="s">
        <v>717</v>
      </c>
      <c r="E305" s="33" t="s">
        <v>1877</v>
      </c>
      <c r="F305" s="33" t="s">
        <v>3130</v>
      </c>
      <c r="G305" s="60" t="s">
        <v>60</v>
      </c>
      <c r="H305" s="60" t="s">
        <v>3111</v>
      </c>
      <c r="I305" s="33" t="s">
        <v>3131</v>
      </c>
      <c r="J305" s="60" t="s">
        <v>3132</v>
      </c>
      <c r="K305" s="33" t="s">
        <v>3133</v>
      </c>
      <c r="L305" s="33" t="s">
        <v>3133</v>
      </c>
      <c r="M305" s="33" t="s">
        <v>3134</v>
      </c>
      <c r="N305" s="33" t="s">
        <v>3135</v>
      </c>
      <c r="O305" s="60" t="s">
        <v>3136</v>
      </c>
      <c r="P305" s="60" t="s">
        <v>3137</v>
      </c>
      <c r="Q305" s="33" t="s">
        <v>3118</v>
      </c>
      <c r="R305" s="33" t="s">
        <v>1478</v>
      </c>
      <c r="S305" s="33" t="s">
        <v>171</v>
      </c>
      <c r="T305" s="33" t="s">
        <v>488</v>
      </c>
      <c r="U305" s="60" t="s">
        <v>3119</v>
      </c>
      <c r="V305" s="30" t="s">
        <v>75</v>
      </c>
      <c r="W305" s="33" t="s">
        <v>76</v>
      </c>
      <c r="X305" s="30">
        <v>2024.01</v>
      </c>
      <c r="Y305" s="30">
        <v>2024.12</v>
      </c>
      <c r="Z305" s="28">
        <f t="shared" si="28"/>
        <v>30</v>
      </c>
      <c r="AA305" s="30">
        <v>30</v>
      </c>
      <c r="AB305" s="30"/>
      <c r="AC305" s="30"/>
      <c r="AD305" s="30"/>
      <c r="AE305" s="30">
        <v>1375</v>
      </c>
      <c r="AF305" s="30">
        <v>329</v>
      </c>
      <c r="AG305" s="33" t="s">
        <v>77</v>
      </c>
      <c r="AH305" s="33" t="s">
        <v>77</v>
      </c>
      <c r="AI305" s="33" t="s">
        <v>77</v>
      </c>
      <c r="AJ305" s="33" t="s">
        <v>76</v>
      </c>
      <c r="AK305" s="33" t="s">
        <v>77</v>
      </c>
      <c r="AL305" s="33" t="s">
        <v>77</v>
      </c>
      <c r="AM305" s="30" t="s">
        <v>401</v>
      </c>
      <c r="AN305" s="33" t="s">
        <v>77</v>
      </c>
      <c r="AO305" s="30" t="s">
        <v>401</v>
      </c>
      <c r="AP305" s="33" t="s">
        <v>3120</v>
      </c>
      <c r="AQ305" s="30" t="s">
        <v>3121</v>
      </c>
    </row>
    <row r="306" s="3" customFormat="1" ht="230" customHeight="1" spans="1:43">
      <c r="A306" s="31">
        <f t="shared" si="26"/>
        <v>300</v>
      </c>
      <c r="B306" s="60" t="s">
        <v>3138</v>
      </c>
      <c r="C306" s="60" t="s">
        <v>56</v>
      </c>
      <c r="D306" s="60" t="s">
        <v>57</v>
      </c>
      <c r="E306" s="60" t="s">
        <v>58</v>
      </c>
      <c r="F306" s="33" t="s">
        <v>3139</v>
      </c>
      <c r="G306" s="60" t="s">
        <v>60</v>
      </c>
      <c r="H306" s="60" t="s">
        <v>3140</v>
      </c>
      <c r="I306" s="33" t="s">
        <v>3141</v>
      </c>
      <c r="J306" s="60" t="s">
        <v>3142</v>
      </c>
      <c r="K306" s="33" t="s">
        <v>3143</v>
      </c>
      <c r="L306" s="33" t="s">
        <v>3143</v>
      </c>
      <c r="M306" s="33" t="s">
        <v>165</v>
      </c>
      <c r="N306" s="33" t="s">
        <v>166</v>
      </c>
      <c r="O306" s="60" t="s">
        <v>3144</v>
      </c>
      <c r="P306" s="60" t="s">
        <v>3145</v>
      </c>
      <c r="Q306" s="33" t="s">
        <v>3146</v>
      </c>
      <c r="R306" s="33" t="s">
        <v>290</v>
      </c>
      <c r="S306" s="33" t="s">
        <v>171</v>
      </c>
      <c r="T306" s="33" t="s">
        <v>73</v>
      </c>
      <c r="U306" s="60" t="s">
        <v>3119</v>
      </c>
      <c r="V306" s="30" t="s">
        <v>75</v>
      </c>
      <c r="W306" s="33" t="s">
        <v>76</v>
      </c>
      <c r="X306" s="30">
        <v>2024.01</v>
      </c>
      <c r="Y306" s="30">
        <v>2024.12</v>
      </c>
      <c r="Z306" s="28">
        <f t="shared" si="28"/>
        <v>150</v>
      </c>
      <c r="AA306" s="30">
        <v>150</v>
      </c>
      <c r="AB306" s="30"/>
      <c r="AC306" s="30"/>
      <c r="AD306" s="30"/>
      <c r="AE306" s="30">
        <v>202</v>
      </c>
      <c r="AF306" s="30">
        <v>37</v>
      </c>
      <c r="AG306" s="33" t="s">
        <v>77</v>
      </c>
      <c r="AH306" s="33" t="s">
        <v>77</v>
      </c>
      <c r="AI306" s="33" t="s">
        <v>77</v>
      </c>
      <c r="AJ306" s="33" t="s">
        <v>76</v>
      </c>
      <c r="AK306" s="33" t="s">
        <v>77</v>
      </c>
      <c r="AL306" s="33" t="s">
        <v>76</v>
      </c>
      <c r="AM306" s="30" t="s">
        <v>401</v>
      </c>
      <c r="AN306" s="60" t="s">
        <v>76</v>
      </c>
      <c r="AO306" s="30" t="s">
        <v>401</v>
      </c>
      <c r="AP306" s="33" t="s">
        <v>3120</v>
      </c>
      <c r="AQ306" s="30" t="s">
        <v>3121</v>
      </c>
    </row>
    <row r="307" s="3" customFormat="1" ht="230" customHeight="1" spans="1:43">
      <c r="A307" s="31">
        <f t="shared" si="26"/>
        <v>301</v>
      </c>
      <c r="B307" s="33" t="s">
        <v>3147</v>
      </c>
      <c r="C307" s="33" t="s">
        <v>91</v>
      </c>
      <c r="D307" s="60" t="s">
        <v>122</v>
      </c>
      <c r="E307" s="60" t="s">
        <v>123</v>
      </c>
      <c r="F307" s="33" t="s">
        <v>3148</v>
      </c>
      <c r="G307" s="33" t="s">
        <v>82</v>
      </c>
      <c r="H307" s="33" t="s">
        <v>3149</v>
      </c>
      <c r="I307" s="33" t="s">
        <v>3150</v>
      </c>
      <c r="J307" s="60" t="s">
        <v>3151</v>
      </c>
      <c r="K307" s="33" t="s">
        <v>3152</v>
      </c>
      <c r="L307" s="33" t="s">
        <v>3152</v>
      </c>
      <c r="M307" s="33" t="s">
        <v>165</v>
      </c>
      <c r="N307" s="33" t="s">
        <v>166</v>
      </c>
      <c r="O307" s="52" t="s">
        <v>3153</v>
      </c>
      <c r="P307" s="33" t="s">
        <v>3154</v>
      </c>
      <c r="Q307" s="33" t="s">
        <v>3155</v>
      </c>
      <c r="R307" s="33" t="s">
        <v>303</v>
      </c>
      <c r="S307" s="33" t="s">
        <v>171</v>
      </c>
      <c r="T307" s="33" t="s">
        <v>133</v>
      </c>
      <c r="U307" s="60" t="s">
        <v>3119</v>
      </c>
      <c r="V307" s="30" t="s">
        <v>75</v>
      </c>
      <c r="W307" s="33" t="s">
        <v>76</v>
      </c>
      <c r="X307" s="30">
        <v>2024.01</v>
      </c>
      <c r="Y307" s="30">
        <v>2024.12</v>
      </c>
      <c r="Z307" s="28">
        <f t="shared" si="28"/>
        <v>150</v>
      </c>
      <c r="AA307" s="30">
        <v>150</v>
      </c>
      <c r="AB307" s="30"/>
      <c r="AC307" s="30"/>
      <c r="AD307" s="30"/>
      <c r="AE307" s="30">
        <v>485</v>
      </c>
      <c r="AF307" s="30">
        <v>68</v>
      </c>
      <c r="AG307" s="33" t="s">
        <v>77</v>
      </c>
      <c r="AH307" s="33" t="s">
        <v>77</v>
      </c>
      <c r="AI307" s="33" t="s">
        <v>77</v>
      </c>
      <c r="AJ307" s="33" t="s">
        <v>76</v>
      </c>
      <c r="AK307" s="33" t="s">
        <v>77</v>
      </c>
      <c r="AL307" s="33" t="s">
        <v>77</v>
      </c>
      <c r="AM307" s="30" t="s">
        <v>401</v>
      </c>
      <c r="AN307" s="33" t="s">
        <v>77</v>
      </c>
      <c r="AO307" s="30" t="s">
        <v>401</v>
      </c>
      <c r="AP307" s="33" t="s">
        <v>3120</v>
      </c>
      <c r="AQ307" s="30" t="s">
        <v>3121</v>
      </c>
    </row>
    <row r="308" s="3" customFormat="1" ht="230" customHeight="1" spans="1:43">
      <c r="A308" s="31">
        <f t="shared" si="26"/>
        <v>302</v>
      </c>
      <c r="B308" s="33" t="s">
        <v>3156</v>
      </c>
      <c r="C308" s="33" t="s">
        <v>56</v>
      </c>
      <c r="D308" s="60" t="s">
        <v>57</v>
      </c>
      <c r="E308" s="60" t="s">
        <v>58</v>
      </c>
      <c r="F308" s="33" t="s">
        <v>3157</v>
      </c>
      <c r="G308" s="33" t="s">
        <v>82</v>
      </c>
      <c r="H308" s="33" t="s">
        <v>3111</v>
      </c>
      <c r="I308" s="33" t="s">
        <v>3158</v>
      </c>
      <c r="J308" s="33" t="s">
        <v>3159</v>
      </c>
      <c r="K308" s="33" t="s">
        <v>3160</v>
      </c>
      <c r="L308" s="33" t="s">
        <v>3160</v>
      </c>
      <c r="M308" s="33" t="s">
        <v>2953</v>
      </c>
      <c r="N308" s="33" t="s">
        <v>2881</v>
      </c>
      <c r="O308" s="33" t="s">
        <v>3161</v>
      </c>
      <c r="P308" s="33" t="s">
        <v>3162</v>
      </c>
      <c r="Q308" s="33" t="s">
        <v>3118</v>
      </c>
      <c r="R308" s="33" t="s">
        <v>290</v>
      </c>
      <c r="S308" s="33" t="s">
        <v>171</v>
      </c>
      <c r="T308" s="33" t="s">
        <v>73</v>
      </c>
      <c r="U308" s="60" t="s">
        <v>3119</v>
      </c>
      <c r="V308" s="30" t="s">
        <v>75</v>
      </c>
      <c r="W308" s="33" t="s">
        <v>76</v>
      </c>
      <c r="X308" s="30">
        <v>2024.01</v>
      </c>
      <c r="Y308" s="30">
        <v>2024.12</v>
      </c>
      <c r="Z308" s="28">
        <f t="shared" si="28"/>
        <v>100</v>
      </c>
      <c r="AA308" s="30">
        <v>100</v>
      </c>
      <c r="AB308" s="30"/>
      <c r="AC308" s="30"/>
      <c r="AD308" s="30"/>
      <c r="AE308" s="30">
        <v>572</v>
      </c>
      <c r="AF308" s="30">
        <v>105</v>
      </c>
      <c r="AG308" s="33" t="s">
        <v>77</v>
      </c>
      <c r="AH308" s="33" t="s">
        <v>77</v>
      </c>
      <c r="AI308" s="33" t="s">
        <v>77</v>
      </c>
      <c r="AJ308" s="33" t="s">
        <v>76</v>
      </c>
      <c r="AK308" s="33" t="s">
        <v>77</v>
      </c>
      <c r="AL308" s="33" t="s">
        <v>76</v>
      </c>
      <c r="AM308" s="30" t="s">
        <v>401</v>
      </c>
      <c r="AN308" s="33" t="s">
        <v>77</v>
      </c>
      <c r="AO308" s="30" t="s">
        <v>401</v>
      </c>
      <c r="AP308" s="33" t="s">
        <v>3120</v>
      </c>
      <c r="AQ308" s="30" t="s">
        <v>3121</v>
      </c>
    </row>
    <row r="309" s="3" customFormat="1" ht="230" customHeight="1" spans="1:43">
      <c r="A309" s="31">
        <f t="shared" si="26"/>
        <v>303</v>
      </c>
      <c r="B309" s="33" t="s">
        <v>3163</v>
      </c>
      <c r="C309" s="33" t="s">
        <v>56</v>
      </c>
      <c r="D309" s="33" t="s">
        <v>717</v>
      </c>
      <c r="E309" s="33" t="s">
        <v>1877</v>
      </c>
      <c r="F309" s="33" t="s">
        <v>3164</v>
      </c>
      <c r="G309" s="33" t="s">
        <v>82</v>
      </c>
      <c r="H309" s="33" t="s">
        <v>3165</v>
      </c>
      <c r="I309" s="33" t="s">
        <v>3166</v>
      </c>
      <c r="J309" s="30" t="s">
        <v>3167</v>
      </c>
      <c r="K309" s="33" t="s">
        <v>3164</v>
      </c>
      <c r="L309" s="33" t="s">
        <v>3164</v>
      </c>
      <c r="M309" s="33" t="s">
        <v>204</v>
      </c>
      <c r="N309" s="33" t="s">
        <v>1384</v>
      </c>
      <c r="O309" s="30" t="s">
        <v>3168</v>
      </c>
      <c r="P309" s="33" t="s">
        <v>3169</v>
      </c>
      <c r="Q309" s="30" t="s">
        <v>3170</v>
      </c>
      <c r="R309" s="33" t="s">
        <v>3171</v>
      </c>
      <c r="S309" s="33" t="s">
        <v>3172</v>
      </c>
      <c r="T309" s="33" t="s">
        <v>522</v>
      </c>
      <c r="U309" s="33" t="s">
        <v>3119</v>
      </c>
      <c r="V309" s="30" t="s">
        <v>75</v>
      </c>
      <c r="W309" s="33" t="s">
        <v>76</v>
      </c>
      <c r="X309" s="30">
        <v>2024.2</v>
      </c>
      <c r="Y309" s="30">
        <v>2024.11</v>
      </c>
      <c r="Z309" s="28">
        <v>30</v>
      </c>
      <c r="AA309" s="30">
        <v>30</v>
      </c>
      <c r="AB309" s="30">
        <v>0</v>
      </c>
      <c r="AC309" s="30">
        <v>0</v>
      </c>
      <c r="AD309" s="30">
        <v>0</v>
      </c>
      <c r="AE309" s="30">
        <v>365</v>
      </c>
      <c r="AF309" s="30">
        <v>185</v>
      </c>
      <c r="AG309" s="33" t="s">
        <v>77</v>
      </c>
      <c r="AH309" s="33" t="s">
        <v>77</v>
      </c>
      <c r="AI309" s="33" t="s">
        <v>77</v>
      </c>
      <c r="AJ309" s="33" t="s">
        <v>76</v>
      </c>
      <c r="AK309" s="33" t="s">
        <v>77</v>
      </c>
      <c r="AL309" s="33" t="s">
        <v>77</v>
      </c>
      <c r="AM309" s="30"/>
      <c r="AN309" s="33" t="s">
        <v>77</v>
      </c>
      <c r="AO309" s="30"/>
      <c r="AP309" s="33" t="s">
        <v>3120</v>
      </c>
      <c r="AQ309" s="30" t="s">
        <v>3121</v>
      </c>
    </row>
    <row r="310" s="3" customFormat="1" ht="230" customHeight="1" spans="1:43">
      <c r="A310" s="31">
        <f t="shared" si="26"/>
        <v>304</v>
      </c>
      <c r="B310" s="33" t="s">
        <v>3173</v>
      </c>
      <c r="C310" s="33" t="s">
        <v>56</v>
      </c>
      <c r="D310" s="33" t="s">
        <v>57</v>
      </c>
      <c r="E310" s="33" t="s">
        <v>511</v>
      </c>
      <c r="F310" s="33" t="s">
        <v>3174</v>
      </c>
      <c r="G310" s="33" t="s">
        <v>60</v>
      </c>
      <c r="H310" s="33" t="s">
        <v>3175</v>
      </c>
      <c r="I310" s="33" t="s">
        <v>3176</v>
      </c>
      <c r="J310" s="30" t="s">
        <v>3177</v>
      </c>
      <c r="K310" s="33" t="s">
        <v>3178</v>
      </c>
      <c r="L310" s="33" t="s">
        <v>3179</v>
      </c>
      <c r="M310" s="33" t="s">
        <v>204</v>
      </c>
      <c r="N310" s="33" t="s">
        <v>1384</v>
      </c>
      <c r="O310" s="30" t="s">
        <v>3180</v>
      </c>
      <c r="P310" s="33" t="s">
        <v>3181</v>
      </c>
      <c r="Q310" s="30" t="s">
        <v>3182</v>
      </c>
      <c r="R310" s="33" t="s">
        <v>3183</v>
      </c>
      <c r="S310" s="33" t="s">
        <v>1816</v>
      </c>
      <c r="T310" s="33" t="s">
        <v>522</v>
      </c>
      <c r="U310" s="33" t="s">
        <v>3119</v>
      </c>
      <c r="V310" s="30" t="s">
        <v>75</v>
      </c>
      <c r="W310" s="33" t="s">
        <v>76</v>
      </c>
      <c r="X310" s="30">
        <v>2024.2</v>
      </c>
      <c r="Y310" s="30">
        <v>2024.11</v>
      </c>
      <c r="Z310" s="28">
        <v>10</v>
      </c>
      <c r="AA310" s="30">
        <v>10</v>
      </c>
      <c r="AB310" s="30">
        <v>0</v>
      </c>
      <c r="AC310" s="30">
        <v>0</v>
      </c>
      <c r="AD310" s="30">
        <v>0</v>
      </c>
      <c r="AE310" s="30">
        <v>187</v>
      </c>
      <c r="AF310" s="30">
        <v>55</v>
      </c>
      <c r="AG310" s="33" t="s">
        <v>77</v>
      </c>
      <c r="AH310" s="33" t="s">
        <v>77</v>
      </c>
      <c r="AI310" s="33" t="s">
        <v>77</v>
      </c>
      <c r="AJ310" s="33" t="s">
        <v>76</v>
      </c>
      <c r="AK310" s="33" t="s">
        <v>77</v>
      </c>
      <c r="AL310" s="33" t="s">
        <v>77</v>
      </c>
      <c r="AM310" s="30"/>
      <c r="AN310" s="33" t="s">
        <v>76</v>
      </c>
      <c r="AO310" s="30"/>
      <c r="AP310" s="33" t="s">
        <v>3120</v>
      </c>
      <c r="AQ310" s="30" t="s">
        <v>3121</v>
      </c>
    </row>
    <row r="311" s="3" customFormat="1" ht="230" customHeight="1" spans="1:43">
      <c r="A311" s="31">
        <f t="shared" si="26"/>
        <v>305</v>
      </c>
      <c r="B311" s="33" t="s">
        <v>3184</v>
      </c>
      <c r="C311" s="33" t="s">
        <v>56</v>
      </c>
      <c r="D311" s="33" t="s">
        <v>57</v>
      </c>
      <c r="E311" s="33" t="s">
        <v>58</v>
      </c>
      <c r="F311" s="33" t="s">
        <v>3185</v>
      </c>
      <c r="G311" s="33" t="s">
        <v>82</v>
      </c>
      <c r="H311" s="33" t="s">
        <v>3186</v>
      </c>
      <c r="I311" s="33" t="s">
        <v>3187</v>
      </c>
      <c r="J311" s="30" t="s">
        <v>3188</v>
      </c>
      <c r="K311" s="33" t="s">
        <v>3185</v>
      </c>
      <c r="L311" s="33" t="s">
        <v>3189</v>
      </c>
      <c r="M311" s="33" t="s">
        <v>286</v>
      </c>
      <c r="N311" s="33" t="s">
        <v>67</v>
      </c>
      <c r="O311" s="33" t="s">
        <v>3190</v>
      </c>
      <c r="P311" s="33" t="s">
        <v>3191</v>
      </c>
      <c r="Q311" s="30" t="s">
        <v>3192</v>
      </c>
      <c r="R311" s="33" t="s">
        <v>3171</v>
      </c>
      <c r="S311" s="33" t="s">
        <v>1816</v>
      </c>
      <c r="T311" s="33" t="s">
        <v>522</v>
      </c>
      <c r="U311" s="33" t="s">
        <v>3119</v>
      </c>
      <c r="V311" s="30" t="s">
        <v>75</v>
      </c>
      <c r="W311" s="33" t="s">
        <v>76</v>
      </c>
      <c r="X311" s="30">
        <v>2024.2</v>
      </c>
      <c r="Y311" s="30">
        <v>2024.11</v>
      </c>
      <c r="Z311" s="28">
        <v>50</v>
      </c>
      <c r="AA311" s="30">
        <v>50</v>
      </c>
      <c r="AB311" s="30">
        <v>0</v>
      </c>
      <c r="AC311" s="30">
        <v>0</v>
      </c>
      <c r="AD311" s="30">
        <v>0</v>
      </c>
      <c r="AE311" s="30">
        <v>127</v>
      </c>
      <c r="AF311" s="30">
        <v>63</v>
      </c>
      <c r="AG311" s="33" t="s">
        <v>77</v>
      </c>
      <c r="AH311" s="33" t="s">
        <v>77</v>
      </c>
      <c r="AI311" s="33" t="s">
        <v>77</v>
      </c>
      <c r="AJ311" s="33" t="s">
        <v>76</v>
      </c>
      <c r="AK311" s="33" t="s">
        <v>77</v>
      </c>
      <c r="AL311" s="33" t="s">
        <v>77</v>
      </c>
      <c r="AM311" s="30"/>
      <c r="AN311" s="33" t="s">
        <v>76</v>
      </c>
      <c r="AO311" s="30"/>
      <c r="AP311" s="33" t="s">
        <v>3120</v>
      </c>
      <c r="AQ311" s="30" t="s">
        <v>3121</v>
      </c>
    </row>
    <row r="312" s="3" customFormat="1" ht="230" customHeight="1" spans="1:43">
      <c r="A312" s="31">
        <f t="shared" si="26"/>
        <v>306</v>
      </c>
      <c r="B312" s="33" t="s">
        <v>3193</v>
      </c>
      <c r="C312" s="60" t="s">
        <v>56</v>
      </c>
      <c r="D312" s="33" t="s">
        <v>57</v>
      </c>
      <c r="E312" s="33" t="s">
        <v>58</v>
      </c>
      <c r="F312" s="60" t="s">
        <v>3194</v>
      </c>
      <c r="G312" s="60" t="s">
        <v>82</v>
      </c>
      <c r="H312" s="60" t="s">
        <v>3186</v>
      </c>
      <c r="I312" s="33" t="s">
        <v>3195</v>
      </c>
      <c r="J312" s="60" t="s">
        <v>3196</v>
      </c>
      <c r="K312" s="60" t="s">
        <v>3194</v>
      </c>
      <c r="L312" s="60" t="s">
        <v>3194</v>
      </c>
      <c r="M312" s="33" t="s">
        <v>165</v>
      </c>
      <c r="N312" s="33" t="s">
        <v>166</v>
      </c>
      <c r="O312" s="60" t="s">
        <v>3197</v>
      </c>
      <c r="P312" s="33" t="s">
        <v>3198</v>
      </c>
      <c r="Q312" s="33" t="s">
        <v>3199</v>
      </c>
      <c r="R312" s="33" t="s">
        <v>290</v>
      </c>
      <c r="S312" s="33" t="s">
        <v>171</v>
      </c>
      <c r="T312" s="33" t="s">
        <v>522</v>
      </c>
      <c r="U312" s="60" t="s">
        <v>3119</v>
      </c>
      <c r="V312" s="30" t="s">
        <v>75</v>
      </c>
      <c r="W312" s="33" t="s">
        <v>76</v>
      </c>
      <c r="X312" s="30">
        <v>2024.01</v>
      </c>
      <c r="Y312" s="30">
        <v>2024.12</v>
      </c>
      <c r="Z312" s="28">
        <f t="shared" ref="Z312:Z331" si="29">AA312+AB312+AC312+AD312</f>
        <v>70</v>
      </c>
      <c r="AA312" s="30">
        <v>70</v>
      </c>
      <c r="AB312" s="30"/>
      <c r="AC312" s="30"/>
      <c r="AD312" s="30"/>
      <c r="AE312" s="30">
        <v>127</v>
      </c>
      <c r="AF312" s="30">
        <v>23</v>
      </c>
      <c r="AG312" s="33" t="s">
        <v>77</v>
      </c>
      <c r="AH312" s="33" t="s">
        <v>77</v>
      </c>
      <c r="AI312" s="33" t="s">
        <v>77</v>
      </c>
      <c r="AJ312" s="33" t="s">
        <v>76</v>
      </c>
      <c r="AK312" s="33" t="s">
        <v>77</v>
      </c>
      <c r="AL312" s="33" t="s">
        <v>77</v>
      </c>
      <c r="AM312" s="30" t="s">
        <v>401</v>
      </c>
      <c r="AN312" s="33" t="s">
        <v>76</v>
      </c>
      <c r="AO312" s="30" t="s">
        <v>401</v>
      </c>
      <c r="AP312" s="33" t="s">
        <v>3120</v>
      </c>
      <c r="AQ312" s="30" t="s">
        <v>3121</v>
      </c>
    </row>
    <row r="313" s="3" customFormat="1" ht="230" customHeight="1" spans="1:43">
      <c r="A313" s="31">
        <f t="shared" si="26"/>
        <v>307</v>
      </c>
      <c r="B313" s="33" t="s">
        <v>3200</v>
      </c>
      <c r="C313" s="33" t="s">
        <v>56</v>
      </c>
      <c r="D313" s="33" t="s">
        <v>57</v>
      </c>
      <c r="E313" s="33" t="s">
        <v>511</v>
      </c>
      <c r="F313" s="33" t="s">
        <v>3201</v>
      </c>
      <c r="G313" s="33" t="s">
        <v>60</v>
      </c>
      <c r="H313" s="33" t="s">
        <v>3202</v>
      </c>
      <c r="I313" s="33" t="s">
        <v>3203</v>
      </c>
      <c r="J313" s="30" t="s">
        <v>3204</v>
      </c>
      <c r="K313" s="33" t="s">
        <v>3201</v>
      </c>
      <c r="L313" s="33" t="s">
        <v>3205</v>
      </c>
      <c r="M313" s="33" t="s">
        <v>204</v>
      </c>
      <c r="N313" s="33" t="s">
        <v>1384</v>
      </c>
      <c r="O313" s="30" t="s">
        <v>3206</v>
      </c>
      <c r="P313" s="33" t="s">
        <v>3207</v>
      </c>
      <c r="Q313" s="30" t="s">
        <v>3208</v>
      </c>
      <c r="R313" s="33" t="s">
        <v>3183</v>
      </c>
      <c r="S313" s="33" t="s">
        <v>3172</v>
      </c>
      <c r="T313" s="33" t="s">
        <v>522</v>
      </c>
      <c r="U313" s="33" t="s">
        <v>3119</v>
      </c>
      <c r="V313" s="30" t="s">
        <v>75</v>
      </c>
      <c r="W313" s="33" t="s">
        <v>76</v>
      </c>
      <c r="X313" s="30">
        <v>2024.2</v>
      </c>
      <c r="Y313" s="30">
        <v>2024.11</v>
      </c>
      <c r="Z313" s="28">
        <v>30</v>
      </c>
      <c r="AA313" s="30">
        <v>30</v>
      </c>
      <c r="AB313" s="30">
        <v>0</v>
      </c>
      <c r="AC313" s="30">
        <v>0</v>
      </c>
      <c r="AD313" s="30">
        <v>0</v>
      </c>
      <c r="AE313" s="30">
        <v>85</v>
      </c>
      <c r="AF313" s="30">
        <v>41</v>
      </c>
      <c r="AG313" s="33" t="s">
        <v>77</v>
      </c>
      <c r="AH313" s="33" t="s">
        <v>77</v>
      </c>
      <c r="AI313" s="33" t="s">
        <v>77</v>
      </c>
      <c r="AJ313" s="33" t="s">
        <v>76</v>
      </c>
      <c r="AK313" s="33" t="s">
        <v>77</v>
      </c>
      <c r="AL313" s="33" t="s">
        <v>77</v>
      </c>
      <c r="AM313" s="30"/>
      <c r="AN313" s="33" t="s">
        <v>76</v>
      </c>
      <c r="AO313" s="30"/>
      <c r="AP313" s="33" t="s">
        <v>3120</v>
      </c>
      <c r="AQ313" s="30" t="s">
        <v>3121</v>
      </c>
    </row>
    <row r="314" s="3" customFormat="1" ht="230" customHeight="1" spans="1:43">
      <c r="A314" s="31">
        <f t="shared" si="26"/>
        <v>308</v>
      </c>
      <c r="B314" s="33" t="s">
        <v>3209</v>
      </c>
      <c r="C314" s="60" t="s">
        <v>91</v>
      </c>
      <c r="D314" s="33" t="s">
        <v>92</v>
      </c>
      <c r="E314" s="33" t="s">
        <v>367</v>
      </c>
      <c r="F314" s="33" t="s">
        <v>3210</v>
      </c>
      <c r="G314" s="33" t="s">
        <v>82</v>
      </c>
      <c r="H314" s="33" t="s">
        <v>3211</v>
      </c>
      <c r="I314" s="33" t="s">
        <v>3212</v>
      </c>
      <c r="J314" s="30" t="s">
        <v>3213</v>
      </c>
      <c r="K314" s="33" t="s">
        <v>3214</v>
      </c>
      <c r="L314" s="33" t="s">
        <v>3215</v>
      </c>
      <c r="M314" s="33" t="s">
        <v>286</v>
      </c>
      <c r="N314" s="33" t="s">
        <v>67</v>
      </c>
      <c r="O314" s="33" t="s">
        <v>373</v>
      </c>
      <c r="P314" s="33" t="s">
        <v>3216</v>
      </c>
      <c r="Q314" s="30" t="s">
        <v>3217</v>
      </c>
      <c r="R314" s="33" t="s">
        <v>398</v>
      </c>
      <c r="S314" s="33" t="s">
        <v>399</v>
      </c>
      <c r="T314" s="33" t="s">
        <v>376</v>
      </c>
      <c r="U314" s="33" t="s">
        <v>3119</v>
      </c>
      <c r="V314" s="30" t="s">
        <v>400</v>
      </c>
      <c r="W314" s="33" t="s">
        <v>76</v>
      </c>
      <c r="X314" s="30">
        <v>2023.09</v>
      </c>
      <c r="Y314" s="30">
        <v>2024.12</v>
      </c>
      <c r="Z314" s="28">
        <v>500</v>
      </c>
      <c r="AA314" s="30">
        <f>5*40</f>
        <v>200</v>
      </c>
      <c r="AB314" s="30">
        <v>0</v>
      </c>
      <c r="AC314" s="30">
        <f>5*60</f>
        <v>300</v>
      </c>
      <c r="AD314" s="30">
        <v>0</v>
      </c>
      <c r="AE314" s="30" t="s">
        <v>3218</v>
      </c>
      <c r="AF314" s="30" t="s">
        <v>3219</v>
      </c>
      <c r="AG314" s="33" t="s">
        <v>77</v>
      </c>
      <c r="AH314" s="33" t="s">
        <v>77</v>
      </c>
      <c r="AI314" s="33" t="s">
        <v>77</v>
      </c>
      <c r="AJ314" s="33" t="s">
        <v>76</v>
      </c>
      <c r="AK314" s="33" t="s">
        <v>77</v>
      </c>
      <c r="AL314" s="33" t="s">
        <v>77</v>
      </c>
      <c r="AM314" s="30" t="s">
        <v>401</v>
      </c>
      <c r="AN314" s="33" t="s">
        <v>77</v>
      </c>
      <c r="AO314" s="30" t="s">
        <v>401</v>
      </c>
      <c r="AP314" s="33" t="s">
        <v>3120</v>
      </c>
      <c r="AQ314" s="30">
        <v>17783989100</v>
      </c>
    </row>
    <row r="315" s="3" customFormat="1" ht="230" customHeight="1" spans="1:43">
      <c r="A315" s="31">
        <f t="shared" si="26"/>
        <v>309</v>
      </c>
      <c r="B315" s="60" t="s">
        <v>3220</v>
      </c>
      <c r="C315" s="60" t="s">
        <v>91</v>
      </c>
      <c r="D315" s="33" t="s">
        <v>92</v>
      </c>
      <c r="E315" s="33" t="s">
        <v>93</v>
      </c>
      <c r="F315" s="60" t="s">
        <v>3221</v>
      </c>
      <c r="G315" s="60" t="s">
        <v>82</v>
      </c>
      <c r="H315" s="33" t="s">
        <v>3222</v>
      </c>
      <c r="I315" s="60" t="s">
        <v>3223</v>
      </c>
      <c r="J315" s="60" t="s">
        <v>3224</v>
      </c>
      <c r="K315" s="33" t="s">
        <v>3225</v>
      </c>
      <c r="L315" s="33" t="s">
        <v>3225</v>
      </c>
      <c r="M315" s="33" t="s">
        <v>165</v>
      </c>
      <c r="N315" s="33" t="s">
        <v>166</v>
      </c>
      <c r="O315" s="52" t="s">
        <v>3153</v>
      </c>
      <c r="P315" s="60" t="s">
        <v>3226</v>
      </c>
      <c r="Q315" s="33" t="s">
        <v>3155</v>
      </c>
      <c r="R315" s="33" t="s">
        <v>303</v>
      </c>
      <c r="S315" s="33" t="s">
        <v>171</v>
      </c>
      <c r="T315" s="33" t="s">
        <v>145</v>
      </c>
      <c r="U315" s="60" t="s">
        <v>3119</v>
      </c>
      <c r="V315" s="30" t="s">
        <v>75</v>
      </c>
      <c r="W315" s="33" t="s">
        <v>76</v>
      </c>
      <c r="X315" s="30">
        <v>2024.01</v>
      </c>
      <c r="Y315" s="30">
        <v>2024.12</v>
      </c>
      <c r="Z315" s="28">
        <f t="shared" si="29"/>
        <v>20</v>
      </c>
      <c r="AA315" s="30">
        <v>20</v>
      </c>
      <c r="AB315" s="30"/>
      <c r="AC315" s="30"/>
      <c r="AD315" s="30"/>
      <c r="AE315" s="30">
        <v>415</v>
      </c>
      <c r="AF315" s="30">
        <v>92</v>
      </c>
      <c r="AG315" s="33" t="s">
        <v>77</v>
      </c>
      <c r="AH315" s="33" t="s">
        <v>77</v>
      </c>
      <c r="AI315" s="33" t="s">
        <v>77</v>
      </c>
      <c r="AJ315" s="33" t="s">
        <v>76</v>
      </c>
      <c r="AK315" s="33" t="s">
        <v>77</v>
      </c>
      <c r="AL315" s="33" t="s">
        <v>77</v>
      </c>
      <c r="AM315" s="30" t="s">
        <v>401</v>
      </c>
      <c r="AN315" s="33" t="s">
        <v>77</v>
      </c>
      <c r="AO315" s="30" t="s">
        <v>401</v>
      </c>
      <c r="AP315" s="33" t="s">
        <v>3120</v>
      </c>
      <c r="AQ315" s="30" t="s">
        <v>3121</v>
      </c>
    </row>
    <row r="316" s="3" customFormat="1" ht="230" customHeight="1" spans="1:43">
      <c r="A316" s="31">
        <f t="shared" si="26"/>
        <v>310</v>
      </c>
      <c r="B316" s="33" t="s">
        <v>3227</v>
      </c>
      <c r="C316" s="33" t="s">
        <v>105</v>
      </c>
      <c r="D316" s="33" t="s">
        <v>106</v>
      </c>
      <c r="E316" s="33" t="s">
        <v>239</v>
      </c>
      <c r="F316" s="33" t="s">
        <v>3228</v>
      </c>
      <c r="G316" s="33" t="s">
        <v>82</v>
      </c>
      <c r="H316" s="33" t="s">
        <v>3229</v>
      </c>
      <c r="I316" s="33" t="s">
        <v>3230</v>
      </c>
      <c r="J316" s="33" t="s">
        <v>3231</v>
      </c>
      <c r="K316" s="33" t="s">
        <v>3232</v>
      </c>
      <c r="L316" s="33" t="s">
        <v>3232</v>
      </c>
      <c r="M316" s="33" t="s">
        <v>3134</v>
      </c>
      <c r="N316" s="33" t="s">
        <v>3135</v>
      </c>
      <c r="O316" s="52" t="s">
        <v>3233</v>
      </c>
      <c r="P316" s="60" t="s">
        <v>3234</v>
      </c>
      <c r="Q316" s="33" t="s">
        <v>3235</v>
      </c>
      <c r="R316" s="33" t="s">
        <v>290</v>
      </c>
      <c r="S316" s="33" t="s">
        <v>171</v>
      </c>
      <c r="T316" s="33" t="s">
        <v>120</v>
      </c>
      <c r="U316" s="60" t="s">
        <v>3119</v>
      </c>
      <c r="V316" s="30" t="s">
        <v>75</v>
      </c>
      <c r="W316" s="33" t="s">
        <v>76</v>
      </c>
      <c r="X316" s="30">
        <v>2024.01</v>
      </c>
      <c r="Y316" s="30">
        <v>2024.12</v>
      </c>
      <c r="Z316" s="28">
        <f t="shared" si="29"/>
        <v>12</v>
      </c>
      <c r="AA316" s="30">
        <v>12</v>
      </c>
      <c r="AB316" s="30"/>
      <c r="AC316" s="30"/>
      <c r="AD316" s="30"/>
      <c r="AE316" s="30">
        <v>2667</v>
      </c>
      <c r="AF316" s="30">
        <v>447</v>
      </c>
      <c r="AG316" s="33" t="s">
        <v>77</v>
      </c>
      <c r="AH316" s="33" t="s">
        <v>77</v>
      </c>
      <c r="AI316" s="33" t="s">
        <v>77</v>
      </c>
      <c r="AJ316" s="33" t="s">
        <v>76</v>
      </c>
      <c r="AK316" s="33" t="s">
        <v>77</v>
      </c>
      <c r="AL316" s="33" t="s">
        <v>77</v>
      </c>
      <c r="AM316" s="30" t="s">
        <v>401</v>
      </c>
      <c r="AN316" s="33" t="s">
        <v>77</v>
      </c>
      <c r="AO316" s="30" t="s">
        <v>401</v>
      </c>
      <c r="AP316" s="33" t="s">
        <v>3120</v>
      </c>
      <c r="AQ316" s="30" t="s">
        <v>3121</v>
      </c>
    </row>
    <row r="317" s="3" customFormat="1" ht="230" customHeight="1" spans="1:43">
      <c r="A317" s="31">
        <f t="shared" si="26"/>
        <v>311</v>
      </c>
      <c r="B317" s="33" t="s">
        <v>3236</v>
      </c>
      <c r="C317" s="33" t="s">
        <v>56</v>
      </c>
      <c r="D317" s="33" t="s">
        <v>57</v>
      </c>
      <c r="E317" s="33" t="s">
        <v>58</v>
      </c>
      <c r="F317" s="33" t="s">
        <v>3237</v>
      </c>
      <c r="G317" s="33" t="s">
        <v>82</v>
      </c>
      <c r="H317" s="33" t="s">
        <v>3238</v>
      </c>
      <c r="I317" s="33" t="s">
        <v>3239</v>
      </c>
      <c r="J317" s="33" t="s">
        <v>3240</v>
      </c>
      <c r="K317" s="33" t="s">
        <v>3241</v>
      </c>
      <c r="L317" s="33" t="s">
        <v>3242</v>
      </c>
      <c r="M317" s="33" t="s">
        <v>165</v>
      </c>
      <c r="N317" s="33" t="s">
        <v>166</v>
      </c>
      <c r="O317" s="30" t="s">
        <v>503</v>
      </c>
      <c r="P317" s="33" t="s">
        <v>3243</v>
      </c>
      <c r="Q317" s="33" t="s">
        <v>3244</v>
      </c>
      <c r="R317" s="33" t="s">
        <v>290</v>
      </c>
      <c r="S317" s="33" t="s">
        <v>776</v>
      </c>
      <c r="T317" s="33" t="s">
        <v>73</v>
      </c>
      <c r="U317" s="33" t="s">
        <v>3245</v>
      </c>
      <c r="V317" s="30" t="s">
        <v>75</v>
      </c>
      <c r="W317" s="33" t="s">
        <v>76</v>
      </c>
      <c r="X317" s="30">
        <v>2024.01</v>
      </c>
      <c r="Y317" s="30">
        <v>2024.12</v>
      </c>
      <c r="Z317" s="28">
        <f t="shared" si="29"/>
        <v>30</v>
      </c>
      <c r="AA317" s="30">
        <v>30</v>
      </c>
      <c r="AB317" s="30">
        <v>0</v>
      </c>
      <c r="AC317" s="30">
        <v>0</v>
      </c>
      <c r="AD317" s="30">
        <v>0</v>
      </c>
      <c r="AE317" s="30">
        <v>2000</v>
      </c>
      <c r="AF317" s="30">
        <v>500</v>
      </c>
      <c r="AG317" s="33" t="s">
        <v>77</v>
      </c>
      <c r="AH317" s="33" t="s">
        <v>77</v>
      </c>
      <c r="AI317" s="33" t="s">
        <v>77</v>
      </c>
      <c r="AJ317" s="30" t="s">
        <v>1687</v>
      </c>
      <c r="AK317" s="33" t="s">
        <v>77</v>
      </c>
      <c r="AL317" s="33" t="s">
        <v>77</v>
      </c>
      <c r="AM317" s="30"/>
      <c r="AN317" s="33" t="s">
        <v>77</v>
      </c>
      <c r="AO317" s="30"/>
      <c r="AP317" s="33" t="s">
        <v>3246</v>
      </c>
      <c r="AQ317" s="30">
        <v>18108380805</v>
      </c>
    </row>
    <row r="318" s="3" customFormat="1" ht="408" customHeight="1" spans="1:43">
      <c r="A318" s="31">
        <f t="shared" si="26"/>
        <v>312</v>
      </c>
      <c r="B318" s="33" t="s">
        <v>3247</v>
      </c>
      <c r="C318" s="33" t="s">
        <v>56</v>
      </c>
      <c r="D318" s="33" t="s">
        <v>57</v>
      </c>
      <c r="E318" s="33" t="s">
        <v>58</v>
      </c>
      <c r="F318" s="33" t="s">
        <v>3248</v>
      </c>
      <c r="G318" s="33" t="s">
        <v>82</v>
      </c>
      <c r="H318" s="33" t="s">
        <v>3238</v>
      </c>
      <c r="I318" s="30" t="s">
        <v>3249</v>
      </c>
      <c r="J318" s="30" t="s">
        <v>3250</v>
      </c>
      <c r="K318" s="33" t="s">
        <v>3251</v>
      </c>
      <c r="L318" s="33" t="s">
        <v>3252</v>
      </c>
      <c r="M318" s="33" t="s">
        <v>165</v>
      </c>
      <c r="N318" s="33" t="s">
        <v>166</v>
      </c>
      <c r="O318" s="33" t="s">
        <v>3253</v>
      </c>
      <c r="P318" s="33" t="s">
        <v>3254</v>
      </c>
      <c r="Q318" s="33" t="s">
        <v>3255</v>
      </c>
      <c r="R318" s="33" t="s">
        <v>272</v>
      </c>
      <c r="S318" s="33" t="s">
        <v>954</v>
      </c>
      <c r="T318" s="33" t="s">
        <v>73</v>
      </c>
      <c r="U318" s="33" t="s">
        <v>3245</v>
      </c>
      <c r="V318" s="30" t="s">
        <v>75</v>
      </c>
      <c r="W318" s="33" t="s">
        <v>76</v>
      </c>
      <c r="X318" s="30">
        <v>2024.01</v>
      </c>
      <c r="Y318" s="30">
        <v>2024.12</v>
      </c>
      <c r="Z318" s="28">
        <f t="shared" si="29"/>
        <v>130</v>
      </c>
      <c r="AA318" s="30">
        <v>130</v>
      </c>
      <c r="AB318" s="30">
        <v>0</v>
      </c>
      <c r="AC318" s="30">
        <v>0</v>
      </c>
      <c r="AD318" s="30">
        <v>0</v>
      </c>
      <c r="AE318" s="30">
        <v>4000</v>
      </c>
      <c r="AF318" s="30">
        <v>500</v>
      </c>
      <c r="AG318" s="33" t="s">
        <v>77</v>
      </c>
      <c r="AH318" s="33" t="s">
        <v>77</v>
      </c>
      <c r="AI318" s="33" t="s">
        <v>77</v>
      </c>
      <c r="AJ318" s="30" t="s">
        <v>1687</v>
      </c>
      <c r="AK318" s="33" t="s">
        <v>77</v>
      </c>
      <c r="AL318" s="33" t="s">
        <v>77</v>
      </c>
      <c r="AM318" s="30"/>
      <c r="AN318" s="33" t="s">
        <v>77</v>
      </c>
      <c r="AO318" s="30"/>
      <c r="AP318" s="33" t="s">
        <v>3246</v>
      </c>
      <c r="AQ318" s="30">
        <v>18108380805</v>
      </c>
    </row>
    <row r="319" s="3" customFormat="1" ht="230" customHeight="1" spans="1:43">
      <c r="A319" s="31">
        <f t="shared" si="26"/>
        <v>313</v>
      </c>
      <c r="B319" s="33" t="s">
        <v>3256</v>
      </c>
      <c r="C319" s="33" t="s">
        <v>56</v>
      </c>
      <c r="D319" s="33" t="s">
        <v>57</v>
      </c>
      <c r="E319" s="33" t="s">
        <v>58</v>
      </c>
      <c r="F319" s="33" t="s">
        <v>3257</v>
      </c>
      <c r="G319" s="33" t="s">
        <v>82</v>
      </c>
      <c r="H319" s="33" t="s">
        <v>3258</v>
      </c>
      <c r="I319" s="33" t="s">
        <v>3259</v>
      </c>
      <c r="J319" s="33" t="s">
        <v>3260</v>
      </c>
      <c r="K319" s="33" t="s">
        <v>3261</v>
      </c>
      <c r="L319" s="33" t="s">
        <v>3262</v>
      </c>
      <c r="M319" s="33" t="s">
        <v>165</v>
      </c>
      <c r="N319" s="33" t="s">
        <v>166</v>
      </c>
      <c r="O319" s="30" t="s">
        <v>503</v>
      </c>
      <c r="P319" s="33" t="s">
        <v>3263</v>
      </c>
      <c r="Q319" s="33" t="s">
        <v>3264</v>
      </c>
      <c r="R319" s="33" t="s">
        <v>290</v>
      </c>
      <c r="S319" s="33" t="s">
        <v>776</v>
      </c>
      <c r="T319" s="33" t="s">
        <v>73</v>
      </c>
      <c r="U319" s="33" t="s">
        <v>3245</v>
      </c>
      <c r="V319" s="30" t="s">
        <v>75</v>
      </c>
      <c r="W319" s="33" t="s">
        <v>76</v>
      </c>
      <c r="X319" s="30">
        <v>2024.01</v>
      </c>
      <c r="Y319" s="30">
        <v>2024.12</v>
      </c>
      <c r="Z319" s="28">
        <f t="shared" si="29"/>
        <v>4.5</v>
      </c>
      <c r="AA319" s="30">
        <v>4.5</v>
      </c>
      <c r="AB319" s="30">
        <v>0</v>
      </c>
      <c r="AC319" s="30">
        <v>0</v>
      </c>
      <c r="AD319" s="30">
        <v>0</v>
      </c>
      <c r="AE319" s="30">
        <v>1000</v>
      </c>
      <c r="AF319" s="30">
        <v>110</v>
      </c>
      <c r="AG319" s="33" t="s">
        <v>77</v>
      </c>
      <c r="AH319" s="33" t="s">
        <v>77</v>
      </c>
      <c r="AI319" s="33" t="s">
        <v>77</v>
      </c>
      <c r="AJ319" s="30" t="s">
        <v>1687</v>
      </c>
      <c r="AK319" s="33" t="s">
        <v>77</v>
      </c>
      <c r="AL319" s="33" t="s">
        <v>77</v>
      </c>
      <c r="AM319" s="30"/>
      <c r="AN319" s="33" t="s">
        <v>77</v>
      </c>
      <c r="AO319" s="30"/>
      <c r="AP319" s="33" t="s">
        <v>3246</v>
      </c>
      <c r="AQ319" s="30">
        <v>18108380805</v>
      </c>
    </row>
    <row r="320" s="3" customFormat="1" ht="265" customHeight="1" spans="1:43">
      <c r="A320" s="31">
        <f t="shared" si="26"/>
        <v>314</v>
      </c>
      <c r="B320" s="33" t="s">
        <v>3265</v>
      </c>
      <c r="C320" s="33" t="s">
        <v>56</v>
      </c>
      <c r="D320" s="33" t="s">
        <v>57</v>
      </c>
      <c r="E320" s="33" t="s">
        <v>58</v>
      </c>
      <c r="F320" s="33" t="s">
        <v>3266</v>
      </c>
      <c r="G320" s="33" t="s">
        <v>82</v>
      </c>
      <c r="H320" s="33" t="s">
        <v>3267</v>
      </c>
      <c r="I320" s="33" t="s">
        <v>3268</v>
      </c>
      <c r="J320" s="33" t="s">
        <v>3269</v>
      </c>
      <c r="K320" s="33" t="s">
        <v>3270</v>
      </c>
      <c r="L320" s="30" t="s">
        <v>3271</v>
      </c>
      <c r="M320" s="33" t="s">
        <v>165</v>
      </c>
      <c r="N320" s="33" t="s">
        <v>166</v>
      </c>
      <c r="O320" s="30" t="s">
        <v>503</v>
      </c>
      <c r="P320" s="33" t="s">
        <v>3272</v>
      </c>
      <c r="Q320" s="33" t="s">
        <v>3273</v>
      </c>
      <c r="R320" s="33" t="s">
        <v>272</v>
      </c>
      <c r="S320" s="33" t="s">
        <v>776</v>
      </c>
      <c r="T320" s="33" t="s">
        <v>522</v>
      </c>
      <c r="U320" s="33" t="s">
        <v>3245</v>
      </c>
      <c r="V320" s="30" t="s">
        <v>75</v>
      </c>
      <c r="W320" s="33" t="s">
        <v>76</v>
      </c>
      <c r="X320" s="30">
        <v>2024.01</v>
      </c>
      <c r="Y320" s="30">
        <v>2024.12</v>
      </c>
      <c r="Z320" s="28">
        <f t="shared" si="29"/>
        <v>75</v>
      </c>
      <c r="AA320" s="30">
        <v>75</v>
      </c>
      <c r="AB320" s="30">
        <v>0</v>
      </c>
      <c r="AC320" s="30">
        <v>0</v>
      </c>
      <c r="AD320" s="30">
        <v>0</v>
      </c>
      <c r="AE320" s="30">
        <v>6600</v>
      </c>
      <c r="AF320" s="30">
        <v>1148</v>
      </c>
      <c r="AG320" s="33" t="s">
        <v>77</v>
      </c>
      <c r="AH320" s="33" t="s">
        <v>77</v>
      </c>
      <c r="AI320" s="33" t="s">
        <v>77</v>
      </c>
      <c r="AJ320" s="30" t="s">
        <v>1687</v>
      </c>
      <c r="AK320" s="33" t="s">
        <v>77</v>
      </c>
      <c r="AL320" s="33" t="s">
        <v>77</v>
      </c>
      <c r="AM320" s="30"/>
      <c r="AN320" s="33" t="s">
        <v>77</v>
      </c>
      <c r="AO320" s="30"/>
      <c r="AP320" s="33" t="s">
        <v>3246</v>
      </c>
      <c r="AQ320" s="30">
        <v>18108380805</v>
      </c>
    </row>
    <row r="321" s="3" customFormat="1" ht="230" customHeight="1" spans="1:43">
      <c r="A321" s="31">
        <f t="shared" si="26"/>
        <v>315</v>
      </c>
      <c r="B321" s="33" t="s">
        <v>3274</v>
      </c>
      <c r="C321" s="33" t="s">
        <v>56</v>
      </c>
      <c r="D321" s="33" t="s">
        <v>57</v>
      </c>
      <c r="E321" s="33" t="s">
        <v>58</v>
      </c>
      <c r="F321" s="33" t="s">
        <v>3275</v>
      </c>
      <c r="G321" s="33" t="s">
        <v>82</v>
      </c>
      <c r="H321" s="33" t="s">
        <v>3238</v>
      </c>
      <c r="I321" s="33" t="s">
        <v>3276</v>
      </c>
      <c r="J321" s="33" t="s">
        <v>3277</v>
      </c>
      <c r="K321" s="33" t="s">
        <v>3278</v>
      </c>
      <c r="L321" s="33" t="s">
        <v>3279</v>
      </c>
      <c r="M321" s="33" t="s">
        <v>165</v>
      </c>
      <c r="N321" s="33" t="s">
        <v>166</v>
      </c>
      <c r="O321" s="30" t="s">
        <v>503</v>
      </c>
      <c r="P321" s="33" t="s">
        <v>3280</v>
      </c>
      <c r="Q321" s="33" t="s">
        <v>3281</v>
      </c>
      <c r="R321" s="33" t="s">
        <v>290</v>
      </c>
      <c r="S321" s="33" t="s">
        <v>776</v>
      </c>
      <c r="T321" s="33" t="s">
        <v>522</v>
      </c>
      <c r="U321" s="33" t="s">
        <v>3245</v>
      </c>
      <c r="V321" s="30" t="s">
        <v>75</v>
      </c>
      <c r="W321" s="33" t="s">
        <v>76</v>
      </c>
      <c r="X321" s="30">
        <v>2024.01</v>
      </c>
      <c r="Y321" s="30">
        <v>2024.12</v>
      </c>
      <c r="Z321" s="28">
        <f t="shared" si="29"/>
        <v>50</v>
      </c>
      <c r="AA321" s="30">
        <v>50</v>
      </c>
      <c r="AB321" s="30">
        <v>0</v>
      </c>
      <c r="AC321" s="30">
        <v>0</v>
      </c>
      <c r="AD321" s="30">
        <v>0</v>
      </c>
      <c r="AE321" s="30">
        <v>3000</v>
      </c>
      <c r="AF321" s="30">
        <v>500</v>
      </c>
      <c r="AG321" s="33" t="s">
        <v>77</v>
      </c>
      <c r="AH321" s="33" t="s">
        <v>77</v>
      </c>
      <c r="AI321" s="33" t="s">
        <v>77</v>
      </c>
      <c r="AJ321" s="30" t="s">
        <v>1687</v>
      </c>
      <c r="AK321" s="33" t="s">
        <v>77</v>
      </c>
      <c r="AL321" s="33" t="s">
        <v>77</v>
      </c>
      <c r="AM321" s="30"/>
      <c r="AN321" s="33" t="s">
        <v>77</v>
      </c>
      <c r="AO321" s="30"/>
      <c r="AP321" s="33" t="s">
        <v>3246</v>
      </c>
      <c r="AQ321" s="30">
        <v>18108380805</v>
      </c>
    </row>
    <row r="322" s="3" customFormat="1" ht="293" customHeight="1" spans="1:43">
      <c r="A322" s="31">
        <f t="shared" si="26"/>
        <v>316</v>
      </c>
      <c r="B322" s="33" t="s">
        <v>3282</v>
      </c>
      <c r="C322" s="33" t="s">
        <v>91</v>
      </c>
      <c r="D322" s="33" t="s">
        <v>122</v>
      </c>
      <c r="E322" s="33" t="s">
        <v>123</v>
      </c>
      <c r="F322" s="33" t="s">
        <v>3283</v>
      </c>
      <c r="G322" s="33" t="s">
        <v>82</v>
      </c>
      <c r="H322" s="33" t="s">
        <v>3284</v>
      </c>
      <c r="I322" s="33" t="s">
        <v>3285</v>
      </c>
      <c r="J322" s="33" t="s">
        <v>3286</v>
      </c>
      <c r="K322" s="33" t="s">
        <v>3287</v>
      </c>
      <c r="L322" s="33" t="s">
        <v>3288</v>
      </c>
      <c r="M322" s="33" t="s">
        <v>165</v>
      </c>
      <c r="N322" s="33" t="s">
        <v>166</v>
      </c>
      <c r="O322" s="33" t="s">
        <v>3289</v>
      </c>
      <c r="P322" s="33" t="s">
        <v>3290</v>
      </c>
      <c r="Q322" s="33" t="s">
        <v>3291</v>
      </c>
      <c r="R322" s="33" t="s">
        <v>812</v>
      </c>
      <c r="S322" s="33" t="s">
        <v>776</v>
      </c>
      <c r="T322" s="33" t="s">
        <v>133</v>
      </c>
      <c r="U322" s="33" t="s">
        <v>3245</v>
      </c>
      <c r="V322" s="30" t="s">
        <v>75</v>
      </c>
      <c r="W322" s="33" t="s">
        <v>76</v>
      </c>
      <c r="X322" s="30">
        <v>2024.01</v>
      </c>
      <c r="Y322" s="30">
        <v>2024.12</v>
      </c>
      <c r="Z322" s="28">
        <f t="shared" si="29"/>
        <v>100</v>
      </c>
      <c r="AA322" s="30">
        <v>100</v>
      </c>
      <c r="AB322" s="30">
        <v>0</v>
      </c>
      <c r="AC322" s="30">
        <v>0</v>
      </c>
      <c r="AD322" s="30">
        <v>0</v>
      </c>
      <c r="AE322" s="30">
        <v>1500</v>
      </c>
      <c r="AF322" s="30">
        <v>328</v>
      </c>
      <c r="AG322" s="33" t="s">
        <v>77</v>
      </c>
      <c r="AH322" s="33" t="s">
        <v>77</v>
      </c>
      <c r="AI322" s="33" t="s">
        <v>77</v>
      </c>
      <c r="AJ322" s="30" t="s">
        <v>1687</v>
      </c>
      <c r="AK322" s="33" t="s">
        <v>77</v>
      </c>
      <c r="AL322" s="33" t="s">
        <v>77</v>
      </c>
      <c r="AM322" s="30"/>
      <c r="AN322" s="33" t="s">
        <v>77</v>
      </c>
      <c r="AO322" s="30"/>
      <c r="AP322" s="33" t="s">
        <v>3246</v>
      </c>
      <c r="AQ322" s="30">
        <v>18108380805</v>
      </c>
    </row>
    <row r="323" s="3" customFormat="1" ht="259" customHeight="1" spans="1:43">
      <c r="A323" s="31">
        <f t="shared" si="26"/>
        <v>317</v>
      </c>
      <c r="B323" s="33" t="s">
        <v>3292</v>
      </c>
      <c r="C323" s="33" t="s">
        <v>56</v>
      </c>
      <c r="D323" s="33" t="s">
        <v>57</v>
      </c>
      <c r="E323" s="33" t="s">
        <v>58</v>
      </c>
      <c r="F323" s="33" t="s">
        <v>3293</v>
      </c>
      <c r="G323" s="33" t="s">
        <v>82</v>
      </c>
      <c r="H323" s="33" t="s">
        <v>3294</v>
      </c>
      <c r="I323" s="33" t="s">
        <v>3295</v>
      </c>
      <c r="J323" s="33" t="s">
        <v>3296</v>
      </c>
      <c r="K323" s="33" t="s">
        <v>3293</v>
      </c>
      <c r="L323" s="33" t="s">
        <v>3297</v>
      </c>
      <c r="M323" s="33" t="s">
        <v>165</v>
      </c>
      <c r="N323" s="33" t="s">
        <v>166</v>
      </c>
      <c r="O323" s="33" t="s">
        <v>3298</v>
      </c>
      <c r="P323" s="33" t="s">
        <v>3299</v>
      </c>
      <c r="Q323" s="33" t="s">
        <v>3300</v>
      </c>
      <c r="R323" s="33" t="s">
        <v>303</v>
      </c>
      <c r="S323" s="33" t="s">
        <v>776</v>
      </c>
      <c r="T323" s="33" t="s">
        <v>145</v>
      </c>
      <c r="U323" s="33" t="s">
        <v>3245</v>
      </c>
      <c r="V323" s="30" t="s">
        <v>75</v>
      </c>
      <c r="W323" s="33" t="s">
        <v>76</v>
      </c>
      <c r="X323" s="30">
        <v>2024.01</v>
      </c>
      <c r="Y323" s="30">
        <v>2024.12</v>
      </c>
      <c r="Z323" s="28">
        <f t="shared" si="29"/>
        <v>40</v>
      </c>
      <c r="AA323" s="30">
        <v>40</v>
      </c>
      <c r="AB323" s="30">
        <v>0</v>
      </c>
      <c r="AC323" s="30">
        <v>0</v>
      </c>
      <c r="AD323" s="30">
        <v>0</v>
      </c>
      <c r="AE323" s="30">
        <v>300</v>
      </c>
      <c r="AF323" s="30">
        <v>45</v>
      </c>
      <c r="AG323" s="33" t="s">
        <v>77</v>
      </c>
      <c r="AH323" s="33" t="s">
        <v>77</v>
      </c>
      <c r="AI323" s="33" t="s">
        <v>77</v>
      </c>
      <c r="AJ323" s="30" t="s">
        <v>1687</v>
      </c>
      <c r="AK323" s="33" t="s">
        <v>77</v>
      </c>
      <c r="AL323" s="33" t="s">
        <v>77</v>
      </c>
      <c r="AM323" s="30"/>
      <c r="AN323" s="33" t="s">
        <v>77</v>
      </c>
      <c r="AO323" s="30"/>
      <c r="AP323" s="33" t="s">
        <v>3246</v>
      </c>
      <c r="AQ323" s="30">
        <v>18108380805</v>
      </c>
    </row>
    <row r="324" s="3" customFormat="1" ht="308" customHeight="1" spans="1:43">
      <c r="A324" s="31">
        <f t="shared" si="26"/>
        <v>318</v>
      </c>
      <c r="B324" s="60" t="s">
        <v>3301</v>
      </c>
      <c r="C324" s="33" t="s">
        <v>105</v>
      </c>
      <c r="D324" s="33" t="s">
        <v>106</v>
      </c>
      <c r="E324" s="33" t="s">
        <v>1454</v>
      </c>
      <c r="F324" s="33" t="s">
        <v>3302</v>
      </c>
      <c r="G324" s="33" t="s">
        <v>82</v>
      </c>
      <c r="H324" s="33" t="s">
        <v>3258</v>
      </c>
      <c r="I324" s="33" t="s">
        <v>3303</v>
      </c>
      <c r="J324" s="33" t="s">
        <v>3304</v>
      </c>
      <c r="K324" s="33" t="s">
        <v>3305</v>
      </c>
      <c r="L324" s="33" t="s">
        <v>3306</v>
      </c>
      <c r="M324" s="33" t="s">
        <v>165</v>
      </c>
      <c r="N324" s="33" t="s">
        <v>166</v>
      </c>
      <c r="O324" s="33" t="s">
        <v>3307</v>
      </c>
      <c r="P324" s="33" t="s">
        <v>3308</v>
      </c>
      <c r="Q324" s="33" t="s">
        <v>3309</v>
      </c>
      <c r="R324" s="33" t="s">
        <v>303</v>
      </c>
      <c r="S324" s="33" t="s">
        <v>776</v>
      </c>
      <c r="T324" s="33" t="s">
        <v>120</v>
      </c>
      <c r="U324" s="33" t="s">
        <v>3245</v>
      </c>
      <c r="V324" s="30" t="s">
        <v>75</v>
      </c>
      <c r="W324" s="33" t="s">
        <v>76</v>
      </c>
      <c r="X324" s="30">
        <v>2024.01</v>
      </c>
      <c r="Y324" s="30">
        <v>2024.12</v>
      </c>
      <c r="Z324" s="28">
        <f t="shared" si="29"/>
        <v>65</v>
      </c>
      <c r="AA324" s="30">
        <v>65</v>
      </c>
      <c r="AB324" s="30">
        <v>0</v>
      </c>
      <c r="AC324" s="30">
        <v>0</v>
      </c>
      <c r="AD324" s="30">
        <v>0</v>
      </c>
      <c r="AE324" s="30">
        <v>1000</v>
      </c>
      <c r="AF324" s="30">
        <v>308</v>
      </c>
      <c r="AG324" s="33" t="s">
        <v>77</v>
      </c>
      <c r="AH324" s="33" t="s">
        <v>77</v>
      </c>
      <c r="AI324" s="33" t="s">
        <v>77</v>
      </c>
      <c r="AJ324" s="30" t="s">
        <v>1687</v>
      </c>
      <c r="AK324" s="33" t="s">
        <v>77</v>
      </c>
      <c r="AL324" s="33" t="s">
        <v>77</v>
      </c>
      <c r="AM324" s="30"/>
      <c r="AN324" s="33" t="s">
        <v>77</v>
      </c>
      <c r="AO324" s="30"/>
      <c r="AP324" s="33" t="s">
        <v>3246</v>
      </c>
      <c r="AQ324" s="30">
        <v>18108380805</v>
      </c>
    </row>
    <row r="325" s="3" customFormat="1" ht="230" customHeight="1" spans="1:43">
      <c r="A325" s="31">
        <f t="shared" si="26"/>
        <v>319</v>
      </c>
      <c r="B325" s="33" t="s">
        <v>3310</v>
      </c>
      <c r="C325" s="33" t="s">
        <v>91</v>
      </c>
      <c r="D325" s="33" t="s">
        <v>92</v>
      </c>
      <c r="E325" s="33" t="s">
        <v>412</v>
      </c>
      <c r="F325" s="33" t="s">
        <v>3311</v>
      </c>
      <c r="G325" s="33" t="s">
        <v>463</v>
      </c>
      <c r="H325" s="33" t="s">
        <v>3312</v>
      </c>
      <c r="I325" s="33" t="s">
        <v>3313</v>
      </c>
      <c r="J325" s="33" t="s">
        <v>3314</v>
      </c>
      <c r="K325" s="33" t="s">
        <v>3313</v>
      </c>
      <c r="L325" s="33" t="s">
        <v>3313</v>
      </c>
      <c r="M325" s="33" t="s">
        <v>165</v>
      </c>
      <c r="N325" s="33" t="s">
        <v>166</v>
      </c>
      <c r="O325" s="30" t="s">
        <v>3315</v>
      </c>
      <c r="P325" s="33" t="s">
        <v>3316</v>
      </c>
      <c r="Q325" s="33" t="s">
        <v>3317</v>
      </c>
      <c r="R325" s="33" t="s">
        <v>303</v>
      </c>
      <c r="S325" s="33" t="s">
        <v>776</v>
      </c>
      <c r="T325" s="33" t="s">
        <v>376</v>
      </c>
      <c r="U325" s="33" t="s">
        <v>3245</v>
      </c>
      <c r="V325" s="30" t="s">
        <v>75</v>
      </c>
      <c r="W325" s="33" t="s">
        <v>76</v>
      </c>
      <c r="X325" s="30">
        <v>2024.01</v>
      </c>
      <c r="Y325" s="30">
        <v>2024.12</v>
      </c>
      <c r="Z325" s="28">
        <f t="shared" si="29"/>
        <v>48</v>
      </c>
      <c r="AA325" s="30">
        <v>48</v>
      </c>
      <c r="AB325" s="30">
        <v>0</v>
      </c>
      <c r="AC325" s="30">
        <v>0</v>
      </c>
      <c r="AD325" s="30">
        <v>0</v>
      </c>
      <c r="AE325" s="30">
        <v>100</v>
      </c>
      <c r="AF325" s="30">
        <v>20</v>
      </c>
      <c r="AG325" s="33" t="s">
        <v>77</v>
      </c>
      <c r="AH325" s="33" t="s">
        <v>77</v>
      </c>
      <c r="AI325" s="33" t="s">
        <v>77</v>
      </c>
      <c r="AJ325" s="30" t="s">
        <v>1687</v>
      </c>
      <c r="AK325" s="33" t="s">
        <v>77</v>
      </c>
      <c r="AL325" s="33" t="s">
        <v>77</v>
      </c>
      <c r="AM325" s="30"/>
      <c r="AN325" s="33" t="s">
        <v>77</v>
      </c>
      <c r="AO325" s="30"/>
      <c r="AP325" s="33" t="s">
        <v>3246</v>
      </c>
      <c r="AQ325" s="30">
        <v>18108380805</v>
      </c>
    </row>
    <row r="326" s="3" customFormat="1" ht="230" customHeight="1" spans="1:43">
      <c r="A326" s="31">
        <f t="shared" si="26"/>
        <v>320</v>
      </c>
      <c r="B326" s="33" t="s">
        <v>3318</v>
      </c>
      <c r="C326" s="33" t="s">
        <v>56</v>
      </c>
      <c r="D326" s="33" t="s">
        <v>57</v>
      </c>
      <c r="E326" s="33" t="s">
        <v>58</v>
      </c>
      <c r="F326" s="33" t="s">
        <v>3319</v>
      </c>
      <c r="G326" s="33" t="s">
        <v>82</v>
      </c>
      <c r="H326" s="33" t="s">
        <v>3320</v>
      </c>
      <c r="I326" s="33" t="s">
        <v>3321</v>
      </c>
      <c r="J326" s="33" t="s">
        <v>3322</v>
      </c>
      <c r="K326" s="33" t="s">
        <v>3323</v>
      </c>
      <c r="L326" s="33" t="s">
        <v>3324</v>
      </c>
      <c r="M326" s="33" t="s">
        <v>165</v>
      </c>
      <c r="N326" s="33" t="s">
        <v>166</v>
      </c>
      <c r="O326" s="60" t="s">
        <v>3325</v>
      </c>
      <c r="P326" s="60" t="s">
        <v>3326</v>
      </c>
      <c r="Q326" s="33" t="s">
        <v>3327</v>
      </c>
      <c r="R326" s="33" t="s">
        <v>290</v>
      </c>
      <c r="S326" s="33" t="s">
        <v>776</v>
      </c>
      <c r="T326" s="33" t="s">
        <v>73</v>
      </c>
      <c r="U326" s="60" t="s">
        <v>3245</v>
      </c>
      <c r="V326" s="30" t="s">
        <v>75</v>
      </c>
      <c r="W326" s="33" t="s">
        <v>76</v>
      </c>
      <c r="X326" s="30">
        <v>2024.01</v>
      </c>
      <c r="Y326" s="30">
        <v>2024.12</v>
      </c>
      <c r="Z326" s="28">
        <f t="shared" si="29"/>
        <v>89.4</v>
      </c>
      <c r="AA326" s="30">
        <v>89.4</v>
      </c>
      <c r="AB326" s="30">
        <v>0</v>
      </c>
      <c r="AC326" s="30">
        <v>0</v>
      </c>
      <c r="AD326" s="30">
        <v>0</v>
      </c>
      <c r="AE326" s="30">
        <v>1000</v>
      </c>
      <c r="AF326" s="30">
        <v>300</v>
      </c>
      <c r="AG326" s="33" t="s">
        <v>77</v>
      </c>
      <c r="AH326" s="33" t="s">
        <v>77</v>
      </c>
      <c r="AI326" s="33" t="s">
        <v>77</v>
      </c>
      <c r="AJ326" s="30" t="s">
        <v>1687</v>
      </c>
      <c r="AK326" s="33" t="s">
        <v>77</v>
      </c>
      <c r="AL326" s="33" t="s">
        <v>77</v>
      </c>
      <c r="AM326" s="30"/>
      <c r="AN326" s="33" t="s">
        <v>77</v>
      </c>
      <c r="AO326" s="30"/>
      <c r="AP326" s="33" t="s">
        <v>3246</v>
      </c>
      <c r="AQ326" s="30">
        <v>18108380805</v>
      </c>
    </row>
    <row r="327" s="3" customFormat="1" ht="274" customHeight="1" spans="1:43">
      <c r="A327" s="31">
        <f t="shared" ref="A327:A351" si="30">ROW()-6</f>
        <v>321</v>
      </c>
      <c r="B327" s="33" t="s">
        <v>3328</v>
      </c>
      <c r="C327" s="33" t="s">
        <v>105</v>
      </c>
      <c r="D327" s="33" t="s">
        <v>106</v>
      </c>
      <c r="E327" s="33" t="s">
        <v>3329</v>
      </c>
      <c r="F327" s="33" t="s">
        <v>3330</v>
      </c>
      <c r="G327" s="33" t="s">
        <v>82</v>
      </c>
      <c r="H327" s="33" t="s">
        <v>3238</v>
      </c>
      <c r="I327" s="33" t="s">
        <v>3331</v>
      </c>
      <c r="J327" s="33" t="s">
        <v>3332</v>
      </c>
      <c r="K327" s="33" t="s">
        <v>3330</v>
      </c>
      <c r="L327" s="33" t="s">
        <v>2552</v>
      </c>
      <c r="M327" s="33" t="s">
        <v>2111</v>
      </c>
      <c r="N327" s="33" t="s">
        <v>166</v>
      </c>
      <c r="O327" s="52" t="s">
        <v>3333</v>
      </c>
      <c r="P327" s="60" t="s">
        <v>3334</v>
      </c>
      <c r="Q327" s="33" t="s">
        <v>3335</v>
      </c>
      <c r="R327" s="33" t="s">
        <v>290</v>
      </c>
      <c r="S327" s="33" t="s">
        <v>776</v>
      </c>
      <c r="T327" s="33" t="s">
        <v>120</v>
      </c>
      <c r="U327" s="60" t="s">
        <v>3245</v>
      </c>
      <c r="V327" s="30" t="s">
        <v>75</v>
      </c>
      <c r="W327" s="33" t="s">
        <v>76</v>
      </c>
      <c r="X327" s="30">
        <v>2024.01</v>
      </c>
      <c r="Y327" s="30">
        <v>2024.12</v>
      </c>
      <c r="Z327" s="28">
        <f t="shared" si="29"/>
        <v>12</v>
      </c>
      <c r="AA327" s="30">
        <v>12</v>
      </c>
      <c r="AB327" s="30">
        <v>0</v>
      </c>
      <c r="AC327" s="30">
        <v>0</v>
      </c>
      <c r="AD327" s="30">
        <v>0</v>
      </c>
      <c r="AE327" s="30">
        <v>7000</v>
      </c>
      <c r="AF327" s="30">
        <v>1050</v>
      </c>
      <c r="AG327" s="33" t="s">
        <v>77</v>
      </c>
      <c r="AH327" s="33" t="s">
        <v>77</v>
      </c>
      <c r="AI327" s="33" t="s">
        <v>77</v>
      </c>
      <c r="AJ327" s="30" t="s">
        <v>1687</v>
      </c>
      <c r="AK327" s="33" t="s">
        <v>77</v>
      </c>
      <c r="AL327" s="33" t="s">
        <v>77</v>
      </c>
      <c r="AM327" s="30"/>
      <c r="AN327" s="33" t="s">
        <v>77</v>
      </c>
      <c r="AO327" s="30"/>
      <c r="AP327" s="33" t="s">
        <v>3246</v>
      </c>
      <c r="AQ327" s="30">
        <v>18108380805</v>
      </c>
    </row>
    <row r="328" s="4" customFormat="1" ht="230" customHeight="1" spans="1:43">
      <c r="A328" s="31">
        <f t="shared" si="30"/>
        <v>322</v>
      </c>
      <c r="B328" s="33" t="s">
        <v>3336</v>
      </c>
      <c r="C328" s="33" t="s">
        <v>56</v>
      </c>
      <c r="D328" s="33" t="s">
        <v>57</v>
      </c>
      <c r="E328" s="33" t="s">
        <v>3337</v>
      </c>
      <c r="F328" s="30" t="s">
        <v>3338</v>
      </c>
      <c r="G328" s="33" t="s">
        <v>82</v>
      </c>
      <c r="H328" s="33" t="s">
        <v>3339</v>
      </c>
      <c r="I328" s="30" t="s">
        <v>3340</v>
      </c>
      <c r="J328" s="33" t="s">
        <v>3341</v>
      </c>
      <c r="K328" s="33" t="s">
        <v>3342</v>
      </c>
      <c r="L328" s="33" t="s">
        <v>3342</v>
      </c>
      <c r="M328" s="33" t="s">
        <v>2285</v>
      </c>
      <c r="N328" s="33" t="s">
        <v>67</v>
      </c>
      <c r="O328" s="33" t="s">
        <v>68</v>
      </c>
      <c r="P328" s="33" t="s">
        <v>3343</v>
      </c>
      <c r="Q328" s="33" t="s">
        <v>3344</v>
      </c>
      <c r="R328" s="33" t="s">
        <v>3345</v>
      </c>
      <c r="S328" s="33" t="s">
        <v>3346</v>
      </c>
      <c r="T328" s="33" t="s">
        <v>73</v>
      </c>
      <c r="U328" s="33" t="s">
        <v>73</v>
      </c>
      <c r="V328" s="30" t="s">
        <v>75</v>
      </c>
      <c r="W328" s="33" t="s">
        <v>76</v>
      </c>
      <c r="X328" s="30">
        <v>2024.1</v>
      </c>
      <c r="Y328" s="30">
        <v>2024.12</v>
      </c>
      <c r="Z328" s="28">
        <f t="shared" si="29"/>
        <v>1000</v>
      </c>
      <c r="AA328" s="30">
        <v>1000</v>
      </c>
      <c r="AB328" s="30"/>
      <c r="AC328" s="30"/>
      <c r="AD328" s="30">
        <v>0</v>
      </c>
      <c r="AE328" s="30">
        <v>400</v>
      </c>
      <c r="AF328" s="30">
        <v>30</v>
      </c>
      <c r="AG328" s="33" t="s">
        <v>77</v>
      </c>
      <c r="AH328" s="33" t="s">
        <v>77</v>
      </c>
      <c r="AI328" s="33" t="s">
        <v>77</v>
      </c>
      <c r="AJ328" s="33" t="s">
        <v>77</v>
      </c>
      <c r="AK328" s="33" t="s">
        <v>77</v>
      </c>
      <c r="AL328" s="33" t="s">
        <v>77</v>
      </c>
      <c r="AM328" s="33" t="s">
        <v>77</v>
      </c>
      <c r="AN328" s="33" t="s">
        <v>77</v>
      </c>
      <c r="AO328" s="33" t="s">
        <v>77</v>
      </c>
      <c r="AP328" s="33" t="s">
        <v>3347</v>
      </c>
      <c r="AQ328" s="30">
        <v>17783538859</v>
      </c>
    </row>
    <row r="329" s="3" customFormat="1" ht="230" customHeight="1" spans="1:43">
      <c r="A329" s="31">
        <f t="shared" si="30"/>
        <v>323</v>
      </c>
      <c r="B329" s="33" t="s">
        <v>3348</v>
      </c>
      <c r="C329" s="33" t="s">
        <v>56</v>
      </c>
      <c r="D329" s="33" t="s">
        <v>57</v>
      </c>
      <c r="E329" s="33" t="s">
        <v>3349</v>
      </c>
      <c r="F329" s="33" t="s">
        <v>3350</v>
      </c>
      <c r="G329" s="33" t="s">
        <v>82</v>
      </c>
      <c r="H329" s="30" t="s">
        <v>3351</v>
      </c>
      <c r="I329" s="33" t="s">
        <v>3352</v>
      </c>
      <c r="J329" s="30" t="s">
        <v>3353</v>
      </c>
      <c r="K329" s="33" t="s">
        <v>3354</v>
      </c>
      <c r="L329" s="33" t="s">
        <v>3355</v>
      </c>
      <c r="M329" s="33" t="s">
        <v>3356</v>
      </c>
      <c r="N329" s="33" t="s">
        <v>2881</v>
      </c>
      <c r="O329" s="60" t="s">
        <v>3357</v>
      </c>
      <c r="P329" s="60" t="s">
        <v>3358</v>
      </c>
      <c r="Q329" s="33" t="s">
        <v>3359</v>
      </c>
      <c r="R329" s="33" t="s">
        <v>3360</v>
      </c>
      <c r="S329" s="33" t="s">
        <v>3361</v>
      </c>
      <c r="T329" s="33" t="s">
        <v>73</v>
      </c>
      <c r="U329" s="33" t="s">
        <v>73</v>
      </c>
      <c r="V329" s="30" t="s">
        <v>75</v>
      </c>
      <c r="W329" s="33" t="s">
        <v>157</v>
      </c>
      <c r="X329" s="30">
        <v>2024.01</v>
      </c>
      <c r="Y329" s="30">
        <v>2024.12</v>
      </c>
      <c r="Z329" s="28">
        <f t="shared" si="29"/>
        <v>4000</v>
      </c>
      <c r="AA329" s="30">
        <v>4000</v>
      </c>
      <c r="AB329" s="30">
        <v>0</v>
      </c>
      <c r="AC329" s="30">
        <v>0</v>
      </c>
      <c r="AD329" s="30">
        <v>0</v>
      </c>
      <c r="AE329" s="30">
        <v>10000</v>
      </c>
      <c r="AF329" s="30">
        <v>8000</v>
      </c>
      <c r="AG329" s="33" t="s">
        <v>77</v>
      </c>
      <c r="AH329" s="33" t="s">
        <v>77</v>
      </c>
      <c r="AI329" s="33" t="s">
        <v>77</v>
      </c>
      <c r="AJ329" s="33" t="s">
        <v>77</v>
      </c>
      <c r="AK329" s="33" t="s">
        <v>77</v>
      </c>
      <c r="AL329" s="33" t="s">
        <v>77</v>
      </c>
      <c r="AM329" s="30"/>
      <c r="AN329" s="33" t="s">
        <v>77</v>
      </c>
      <c r="AO329" s="30"/>
      <c r="AP329" s="33" t="s">
        <v>3362</v>
      </c>
      <c r="AQ329" s="30">
        <v>18996616193</v>
      </c>
    </row>
    <row r="330" s="3" customFormat="1" ht="230" customHeight="1" spans="1:43">
      <c r="A330" s="31">
        <f t="shared" si="30"/>
        <v>324</v>
      </c>
      <c r="B330" s="33" t="s">
        <v>3363</v>
      </c>
      <c r="C330" s="33" t="s">
        <v>56</v>
      </c>
      <c r="D330" s="33" t="s">
        <v>482</v>
      </c>
      <c r="E330" s="33" t="s">
        <v>1152</v>
      </c>
      <c r="F330" s="33" t="s">
        <v>3364</v>
      </c>
      <c r="G330" s="33" t="s">
        <v>82</v>
      </c>
      <c r="H330" s="30" t="s">
        <v>3351</v>
      </c>
      <c r="I330" s="33" t="s">
        <v>3365</v>
      </c>
      <c r="J330" s="33" t="s">
        <v>3366</v>
      </c>
      <c r="K330" s="33" t="s">
        <v>3367</v>
      </c>
      <c r="L330" s="33" t="s">
        <v>3368</v>
      </c>
      <c r="M330" s="33" t="s">
        <v>3356</v>
      </c>
      <c r="N330" s="33" t="s">
        <v>2881</v>
      </c>
      <c r="O330" s="60" t="s">
        <v>3369</v>
      </c>
      <c r="P330" s="60" t="s">
        <v>3370</v>
      </c>
      <c r="Q330" s="33" t="s">
        <v>3371</v>
      </c>
      <c r="R330" s="33" t="s">
        <v>3372</v>
      </c>
      <c r="S330" s="33" t="s">
        <v>3361</v>
      </c>
      <c r="T330" s="33" t="s">
        <v>73</v>
      </c>
      <c r="U330" s="33" t="s">
        <v>73</v>
      </c>
      <c r="V330" s="30" t="s">
        <v>75</v>
      </c>
      <c r="W330" s="33" t="s">
        <v>157</v>
      </c>
      <c r="X330" s="30">
        <v>2024.01</v>
      </c>
      <c r="Y330" s="30">
        <v>2024.12</v>
      </c>
      <c r="Z330" s="28">
        <f t="shared" si="29"/>
        <v>200</v>
      </c>
      <c r="AA330" s="30">
        <v>200</v>
      </c>
      <c r="AB330" s="30">
        <v>0</v>
      </c>
      <c r="AC330" s="30">
        <v>0</v>
      </c>
      <c r="AD330" s="30">
        <v>0</v>
      </c>
      <c r="AE330" s="30">
        <v>20</v>
      </c>
      <c r="AF330" s="30">
        <v>2</v>
      </c>
      <c r="AG330" s="33" t="s">
        <v>77</v>
      </c>
      <c r="AH330" s="33" t="s">
        <v>77</v>
      </c>
      <c r="AI330" s="33" t="s">
        <v>77</v>
      </c>
      <c r="AJ330" s="33" t="s">
        <v>77</v>
      </c>
      <c r="AK330" s="33" t="s">
        <v>77</v>
      </c>
      <c r="AL330" s="33" t="s">
        <v>77</v>
      </c>
      <c r="AM330" s="30"/>
      <c r="AN330" s="33" t="s">
        <v>77</v>
      </c>
      <c r="AO330" s="30"/>
      <c r="AP330" s="33" t="s">
        <v>3362</v>
      </c>
      <c r="AQ330" s="30">
        <v>18996616193</v>
      </c>
    </row>
    <row r="331" s="3" customFormat="1" ht="230" customHeight="1" spans="1:43">
      <c r="A331" s="31">
        <f t="shared" si="30"/>
        <v>325</v>
      </c>
      <c r="B331" s="33" t="s">
        <v>3373</v>
      </c>
      <c r="C331" s="33" t="s">
        <v>56</v>
      </c>
      <c r="D331" s="33" t="s">
        <v>717</v>
      </c>
      <c r="E331" s="33" t="s">
        <v>718</v>
      </c>
      <c r="F331" s="33" t="s">
        <v>3374</v>
      </c>
      <c r="G331" s="33" t="s">
        <v>82</v>
      </c>
      <c r="H331" s="30" t="s">
        <v>3351</v>
      </c>
      <c r="I331" s="33" t="s">
        <v>3375</v>
      </c>
      <c r="J331" s="33" t="s">
        <v>3376</v>
      </c>
      <c r="K331" s="33" t="s">
        <v>3374</v>
      </c>
      <c r="L331" s="33" t="s">
        <v>3377</v>
      </c>
      <c r="M331" s="33" t="s">
        <v>3356</v>
      </c>
      <c r="N331" s="33" t="s">
        <v>2881</v>
      </c>
      <c r="O331" s="60" t="s">
        <v>3378</v>
      </c>
      <c r="P331" s="60" t="s">
        <v>3379</v>
      </c>
      <c r="Q331" s="33" t="s">
        <v>3380</v>
      </c>
      <c r="R331" s="33" t="s">
        <v>3360</v>
      </c>
      <c r="S331" s="33" t="s">
        <v>3361</v>
      </c>
      <c r="T331" s="33" t="s">
        <v>73</v>
      </c>
      <c r="U331" s="33" t="s">
        <v>73</v>
      </c>
      <c r="V331" s="30" t="s">
        <v>75</v>
      </c>
      <c r="W331" s="33" t="s">
        <v>157</v>
      </c>
      <c r="X331" s="30">
        <v>2024.01</v>
      </c>
      <c r="Y331" s="30">
        <v>2024.12</v>
      </c>
      <c r="Z331" s="28">
        <f t="shared" si="29"/>
        <v>100</v>
      </c>
      <c r="AA331" s="30">
        <v>100</v>
      </c>
      <c r="AB331" s="30">
        <v>0</v>
      </c>
      <c r="AC331" s="30">
        <v>0</v>
      </c>
      <c r="AD331" s="30">
        <v>0</v>
      </c>
      <c r="AE331" s="30">
        <v>50</v>
      </c>
      <c r="AF331" s="30">
        <v>5</v>
      </c>
      <c r="AG331" s="33" t="s">
        <v>77</v>
      </c>
      <c r="AH331" s="33" t="s">
        <v>77</v>
      </c>
      <c r="AI331" s="33" t="s">
        <v>77</v>
      </c>
      <c r="AJ331" s="33" t="s">
        <v>77</v>
      </c>
      <c r="AK331" s="33" t="s">
        <v>77</v>
      </c>
      <c r="AL331" s="33" t="s">
        <v>77</v>
      </c>
      <c r="AM331" s="30"/>
      <c r="AN331" s="33" t="s">
        <v>77</v>
      </c>
      <c r="AO331" s="30"/>
      <c r="AP331" s="33" t="s">
        <v>3362</v>
      </c>
      <c r="AQ331" s="30">
        <v>18996616193</v>
      </c>
    </row>
    <row r="332" s="3" customFormat="1" ht="230" customHeight="1" spans="1:43">
      <c r="A332" s="31">
        <f t="shared" si="30"/>
        <v>326</v>
      </c>
      <c r="B332" s="33" t="s">
        <v>3381</v>
      </c>
      <c r="C332" s="33" t="s">
        <v>56</v>
      </c>
      <c r="D332" s="33" t="s">
        <v>3382</v>
      </c>
      <c r="E332" s="33" t="s">
        <v>3383</v>
      </c>
      <c r="F332" s="33" t="s">
        <v>3384</v>
      </c>
      <c r="G332" s="33" t="s">
        <v>82</v>
      </c>
      <c r="H332" s="33" t="s">
        <v>3385</v>
      </c>
      <c r="I332" s="33" t="s">
        <v>3386</v>
      </c>
      <c r="J332" s="33" t="s">
        <v>3387</v>
      </c>
      <c r="K332" s="33" t="s">
        <v>3388</v>
      </c>
      <c r="L332" s="33" t="s">
        <v>3389</v>
      </c>
      <c r="M332" s="33" t="s">
        <v>3390</v>
      </c>
      <c r="N332" s="30" t="s">
        <v>3391</v>
      </c>
      <c r="O332" s="60" t="s">
        <v>3392</v>
      </c>
      <c r="P332" s="60" t="s">
        <v>3393</v>
      </c>
      <c r="Q332" s="33" t="s">
        <v>3394</v>
      </c>
      <c r="R332" s="33" t="s">
        <v>3360</v>
      </c>
      <c r="S332" s="33" t="s">
        <v>3395</v>
      </c>
      <c r="T332" s="33" t="s">
        <v>73</v>
      </c>
      <c r="U332" s="33" t="s">
        <v>73</v>
      </c>
      <c r="V332" s="30" t="s">
        <v>75</v>
      </c>
      <c r="W332" s="33" t="s">
        <v>76</v>
      </c>
      <c r="X332" s="30">
        <v>2024.2</v>
      </c>
      <c r="Y332" s="30">
        <v>2024.12</v>
      </c>
      <c r="Z332" s="28">
        <v>400</v>
      </c>
      <c r="AA332" s="30">
        <v>400</v>
      </c>
      <c r="AB332" s="30">
        <v>0</v>
      </c>
      <c r="AC332" s="30">
        <v>0</v>
      </c>
      <c r="AD332" s="30">
        <v>0</v>
      </c>
      <c r="AE332" s="30">
        <v>100</v>
      </c>
      <c r="AF332" s="30">
        <v>5</v>
      </c>
      <c r="AG332" s="33" t="s">
        <v>77</v>
      </c>
      <c r="AH332" s="33" t="s">
        <v>77</v>
      </c>
      <c r="AI332" s="33" t="s">
        <v>77</v>
      </c>
      <c r="AJ332" s="33" t="s">
        <v>76</v>
      </c>
      <c r="AK332" s="33" t="s">
        <v>76</v>
      </c>
      <c r="AL332" s="33" t="s">
        <v>77</v>
      </c>
      <c r="AM332" s="30"/>
      <c r="AN332" s="33" t="s">
        <v>77</v>
      </c>
      <c r="AO332" s="30"/>
      <c r="AP332" s="33" t="s">
        <v>3396</v>
      </c>
      <c r="AQ332" s="30">
        <v>18166360237</v>
      </c>
    </row>
    <row r="333" s="3" customFormat="1" ht="230" customHeight="1" spans="1:43">
      <c r="A333" s="31">
        <f t="shared" si="30"/>
        <v>327</v>
      </c>
      <c r="B333" s="33" t="s">
        <v>3397</v>
      </c>
      <c r="C333" s="33" t="s">
        <v>56</v>
      </c>
      <c r="D333" s="33" t="s">
        <v>3382</v>
      </c>
      <c r="E333" s="33" t="s">
        <v>3383</v>
      </c>
      <c r="F333" s="33" t="s">
        <v>3398</v>
      </c>
      <c r="G333" s="33" t="s">
        <v>82</v>
      </c>
      <c r="H333" s="33" t="s">
        <v>3385</v>
      </c>
      <c r="I333" s="30" t="s">
        <v>3399</v>
      </c>
      <c r="J333" s="33" t="s">
        <v>3400</v>
      </c>
      <c r="K333" s="33" t="s">
        <v>3401</v>
      </c>
      <c r="L333" s="33" t="s">
        <v>3402</v>
      </c>
      <c r="M333" s="33" t="s">
        <v>3403</v>
      </c>
      <c r="N333" s="30" t="s">
        <v>3404</v>
      </c>
      <c r="O333" s="60" t="s">
        <v>3405</v>
      </c>
      <c r="P333" s="60" t="s">
        <v>3406</v>
      </c>
      <c r="Q333" s="33" t="s">
        <v>3407</v>
      </c>
      <c r="R333" s="33" t="s">
        <v>3360</v>
      </c>
      <c r="S333" s="33" t="s">
        <v>3395</v>
      </c>
      <c r="T333" s="33" t="s">
        <v>73</v>
      </c>
      <c r="U333" s="33" t="s">
        <v>73</v>
      </c>
      <c r="V333" s="30" t="s">
        <v>75</v>
      </c>
      <c r="W333" s="33" t="s">
        <v>76</v>
      </c>
      <c r="X333" s="30">
        <v>2024.1</v>
      </c>
      <c r="Y333" s="30">
        <v>2024.12</v>
      </c>
      <c r="Z333" s="28">
        <f t="shared" ref="Z333:Z350" si="31">AA333+AB333+AC333+AD333</f>
        <v>1100</v>
      </c>
      <c r="AA333" s="30">
        <v>1100</v>
      </c>
      <c r="AB333" s="30">
        <v>0</v>
      </c>
      <c r="AC333" s="30">
        <v>0</v>
      </c>
      <c r="AD333" s="30">
        <v>0</v>
      </c>
      <c r="AE333" s="30">
        <v>50000</v>
      </c>
      <c r="AF333" s="30">
        <v>5000</v>
      </c>
      <c r="AG333" s="33" t="s">
        <v>77</v>
      </c>
      <c r="AH333" s="33" t="s">
        <v>77</v>
      </c>
      <c r="AI333" s="33" t="s">
        <v>77</v>
      </c>
      <c r="AJ333" s="33" t="s">
        <v>76</v>
      </c>
      <c r="AK333" s="33" t="s">
        <v>77</v>
      </c>
      <c r="AL333" s="33" t="s">
        <v>77</v>
      </c>
      <c r="AM333" s="30"/>
      <c r="AN333" s="33" t="s">
        <v>77</v>
      </c>
      <c r="AO333" s="30"/>
      <c r="AP333" s="33" t="s">
        <v>3396</v>
      </c>
      <c r="AQ333" s="30">
        <v>18166360237</v>
      </c>
    </row>
    <row r="334" s="3" customFormat="1" ht="230" customHeight="1" spans="1:43">
      <c r="A334" s="31">
        <f t="shared" si="30"/>
        <v>328</v>
      </c>
      <c r="B334" s="33" t="s">
        <v>3408</v>
      </c>
      <c r="C334" s="33" t="s">
        <v>56</v>
      </c>
      <c r="D334" s="33" t="s">
        <v>717</v>
      </c>
      <c r="E334" s="33" t="s">
        <v>718</v>
      </c>
      <c r="F334" s="33" t="s">
        <v>3409</v>
      </c>
      <c r="G334" s="33" t="s">
        <v>82</v>
      </c>
      <c r="H334" s="30" t="s">
        <v>3410</v>
      </c>
      <c r="I334" s="33" t="s">
        <v>3411</v>
      </c>
      <c r="J334" s="33" t="s">
        <v>3412</v>
      </c>
      <c r="K334" s="33" t="s">
        <v>3413</v>
      </c>
      <c r="L334" s="33" t="s">
        <v>3413</v>
      </c>
      <c r="M334" s="33" t="s">
        <v>2953</v>
      </c>
      <c r="N334" s="33" t="s">
        <v>2492</v>
      </c>
      <c r="O334" s="60" t="s">
        <v>3414</v>
      </c>
      <c r="P334" s="60" t="s">
        <v>3415</v>
      </c>
      <c r="Q334" s="33" t="s">
        <v>3416</v>
      </c>
      <c r="R334" s="33" t="s">
        <v>290</v>
      </c>
      <c r="S334" s="33" t="s">
        <v>3417</v>
      </c>
      <c r="T334" s="33" t="s">
        <v>73</v>
      </c>
      <c r="U334" s="33" t="s">
        <v>73</v>
      </c>
      <c r="V334" s="30" t="s">
        <v>75</v>
      </c>
      <c r="W334" s="33" t="s">
        <v>76</v>
      </c>
      <c r="X334" s="30">
        <v>2024.4</v>
      </c>
      <c r="Y334" s="30">
        <v>2024.12</v>
      </c>
      <c r="Z334" s="28">
        <f t="shared" si="31"/>
        <v>400</v>
      </c>
      <c r="AA334" s="30">
        <v>400</v>
      </c>
      <c r="AB334" s="30">
        <v>0</v>
      </c>
      <c r="AC334" s="30">
        <v>0</v>
      </c>
      <c r="AD334" s="30">
        <v>0</v>
      </c>
      <c r="AE334" s="30">
        <v>10000</v>
      </c>
      <c r="AF334" s="30">
        <v>2000</v>
      </c>
      <c r="AG334" s="33" t="s">
        <v>77</v>
      </c>
      <c r="AH334" s="33" t="s">
        <v>77</v>
      </c>
      <c r="AI334" s="33" t="s">
        <v>77</v>
      </c>
      <c r="AJ334" s="33" t="s">
        <v>76</v>
      </c>
      <c r="AK334" s="33" t="s">
        <v>77</v>
      </c>
      <c r="AL334" s="33" t="s">
        <v>77</v>
      </c>
      <c r="AM334" s="30"/>
      <c r="AN334" s="33" t="s">
        <v>76</v>
      </c>
      <c r="AO334" s="33" t="s">
        <v>3418</v>
      </c>
      <c r="AP334" s="33" t="s">
        <v>3419</v>
      </c>
      <c r="AQ334" s="30">
        <v>17783954753</v>
      </c>
    </row>
    <row r="335" s="3" customFormat="1" ht="230" customHeight="1" spans="1:43">
      <c r="A335" s="31">
        <f t="shared" si="30"/>
        <v>329</v>
      </c>
      <c r="B335" s="33" t="s">
        <v>3420</v>
      </c>
      <c r="C335" s="33" t="s">
        <v>56</v>
      </c>
      <c r="D335" s="33" t="s">
        <v>717</v>
      </c>
      <c r="E335" s="33" t="s">
        <v>718</v>
      </c>
      <c r="F335" s="33" t="s">
        <v>3421</v>
      </c>
      <c r="G335" s="33" t="s">
        <v>82</v>
      </c>
      <c r="H335" s="30" t="s">
        <v>3410</v>
      </c>
      <c r="I335" s="33" t="s">
        <v>3422</v>
      </c>
      <c r="J335" s="30" t="s">
        <v>3423</v>
      </c>
      <c r="K335" s="33" t="s">
        <v>3424</v>
      </c>
      <c r="L335" s="33" t="s">
        <v>3424</v>
      </c>
      <c r="M335" s="33" t="s">
        <v>2953</v>
      </c>
      <c r="N335" s="33" t="s">
        <v>2492</v>
      </c>
      <c r="O335" s="60" t="s">
        <v>3425</v>
      </c>
      <c r="P335" s="60" t="s">
        <v>3426</v>
      </c>
      <c r="Q335" s="33" t="s">
        <v>3427</v>
      </c>
      <c r="R335" s="33" t="s">
        <v>290</v>
      </c>
      <c r="S335" s="33" t="s">
        <v>954</v>
      </c>
      <c r="T335" s="33" t="s">
        <v>73</v>
      </c>
      <c r="U335" s="33" t="s">
        <v>73</v>
      </c>
      <c r="V335" s="30" t="s">
        <v>75</v>
      </c>
      <c r="W335" s="33" t="s">
        <v>76</v>
      </c>
      <c r="X335" s="30">
        <v>2024.4</v>
      </c>
      <c r="Y335" s="30">
        <v>2024.12</v>
      </c>
      <c r="Z335" s="28">
        <f t="shared" si="31"/>
        <v>200</v>
      </c>
      <c r="AA335" s="30">
        <v>200</v>
      </c>
      <c r="AB335" s="30">
        <v>0</v>
      </c>
      <c r="AC335" s="30">
        <v>0</v>
      </c>
      <c r="AD335" s="30">
        <v>0</v>
      </c>
      <c r="AE335" s="30">
        <v>360</v>
      </c>
      <c r="AF335" s="30">
        <v>18</v>
      </c>
      <c r="AG335" s="33" t="s">
        <v>77</v>
      </c>
      <c r="AH335" s="33" t="s">
        <v>77</v>
      </c>
      <c r="AI335" s="33" t="s">
        <v>77</v>
      </c>
      <c r="AJ335" s="33" t="s">
        <v>76</v>
      </c>
      <c r="AK335" s="33" t="s">
        <v>77</v>
      </c>
      <c r="AL335" s="33" t="s">
        <v>77</v>
      </c>
      <c r="AM335" s="30"/>
      <c r="AN335" s="33" t="s">
        <v>77</v>
      </c>
      <c r="AO335" s="30"/>
      <c r="AP335" s="33" t="s">
        <v>3419</v>
      </c>
      <c r="AQ335" s="30">
        <v>17783954753</v>
      </c>
    </row>
    <row r="336" s="3" customFormat="1" ht="230" customHeight="1" spans="1:43">
      <c r="A336" s="31">
        <f t="shared" si="30"/>
        <v>330</v>
      </c>
      <c r="B336" s="33" t="s">
        <v>3428</v>
      </c>
      <c r="C336" s="33" t="s">
        <v>56</v>
      </c>
      <c r="D336" s="33" t="s">
        <v>717</v>
      </c>
      <c r="E336" s="33" t="s">
        <v>718</v>
      </c>
      <c r="F336" s="33" t="s">
        <v>3429</v>
      </c>
      <c r="G336" s="33" t="s">
        <v>82</v>
      </c>
      <c r="H336" s="30" t="s">
        <v>3410</v>
      </c>
      <c r="I336" s="33" t="s">
        <v>3430</v>
      </c>
      <c r="J336" s="30" t="s">
        <v>3431</v>
      </c>
      <c r="K336" s="33" t="s">
        <v>3432</v>
      </c>
      <c r="L336" s="33" t="s">
        <v>3432</v>
      </c>
      <c r="M336" s="33" t="s">
        <v>2953</v>
      </c>
      <c r="N336" s="33" t="s">
        <v>2492</v>
      </c>
      <c r="O336" s="60" t="s">
        <v>3433</v>
      </c>
      <c r="P336" s="60" t="s">
        <v>3434</v>
      </c>
      <c r="Q336" s="33" t="s">
        <v>3435</v>
      </c>
      <c r="R336" s="33" t="s">
        <v>290</v>
      </c>
      <c r="S336" s="33" t="s">
        <v>954</v>
      </c>
      <c r="T336" s="33" t="s">
        <v>73</v>
      </c>
      <c r="U336" s="33" t="s">
        <v>73</v>
      </c>
      <c r="V336" s="30" t="s">
        <v>75</v>
      </c>
      <c r="W336" s="33" t="s">
        <v>76</v>
      </c>
      <c r="X336" s="30">
        <v>2024.4</v>
      </c>
      <c r="Y336" s="30">
        <v>2024.12</v>
      </c>
      <c r="Z336" s="28">
        <f t="shared" si="31"/>
        <v>120</v>
      </c>
      <c r="AA336" s="30">
        <v>120</v>
      </c>
      <c r="AB336" s="30">
        <v>0</v>
      </c>
      <c r="AC336" s="30">
        <v>0</v>
      </c>
      <c r="AD336" s="30">
        <v>0</v>
      </c>
      <c r="AE336" s="30">
        <v>20</v>
      </c>
      <c r="AF336" s="30">
        <v>5</v>
      </c>
      <c r="AG336" s="33" t="s">
        <v>77</v>
      </c>
      <c r="AH336" s="33" t="s">
        <v>77</v>
      </c>
      <c r="AI336" s="33" t="s">
        <v>77</v>
      </c>
      <c r="AJ336" s="33" t="s">
        <v>76</v>
      </c>
      <c r="AK336" s="33" t="s">
        <v>77</v>
      </c>
      <c r="AL336" s="33" t="s">
        <v>77</v>
      </c>
      <c r="AM336" s="30"/>
      <c r="AN336" s="33" t="s">
        <v>77</v>
      </c>
      <c r="AO336" s="30"/>
      <c r="AP336" s="33" t="s">
        <v>3419</v>
      </c>
      <c r="AQ336" s="30">
        <v>17783954753</v>
      </c>
    </row>
    <row r="337" s="3" customFormat="1" ht="230" customHeight="1" spans="1:43">
      <c r="A337" s="31">
        <f t="shared" si="30"/>
        <v>331</v>
      </c>
      <c r="B337" s="33" t="s">
        <v>3436</v>
      </c>
      <c r="C337" s="33" t="s">
        <v>56</v>
      </c>
      <c r="D337" s="33" t="s">
        <v>482</v>
      </c>
      <c r="E337" s="33" t="s">
        <v>483</v>
      </c>
      <c r="F337" s="33" t="s">
        <v>3437</v>
      </c>
      <c r="G337" s="33" t="s">
        <v>82</v>
      </c>
      <c r="H337" s="33" t="s">
        <v>3385</v>
      </c>
      <c r="I337" s="33" t="s">
        <v>3438</v>
      </c>
      <c r="J337" s="33" t="s">
        <v>3439</v>
      </c>
      <c r="K337" s="33" t="s">
        <v>3440</v>
      </c>
      <c r="L337" s="33" t="s">
        <v>3441</v>
      </c>
      <c r="M337" s="33" t="s">
        <v>286</v>
      </c>
      <c r="N337" s="33" t="s">
        <v>67</v>
      </c>
      <c r="O337" s="60" t="s">
        <v>3442</v>
      </c>
      <c r="P337" s="60" t="s">
        <v>3443</v>
      </c>
      <c r="Q337" s="33" t="s">
        <v>3444</v>
      </c>
      <c r="R337" s="33" t="s">
        <v>290</v>
      </c>
      <c r="S337" s="33" t="s">
        <v>954</v>
      </c>
      <c r="T337" s="33" t="s">
        <v>73</v>
      </c>
      <c r="U337" s="33" t="s">
        <v>73</v>
      </c>
      <c r="V337" s="30" t="s">
        <v>75</v>
      </c>
      <c r="W337" s="33" t="s">
        <v>76</v>
      </c>
      <c r="X337" s="30">
        <v>2024.01</v>
      </c>
      <c r="Y337" s="30">
        <v>2024.12</v>
      </c>
      <c r="Z337" s="28">
        <f t="shared" si="31"/>
        <v>300</v>
      </c>
      <c r="AA337" s="30">
        <v>300</v>
      </c>
      <c r="AB337" s="30">
        <v>0</v>
      </c>
      <c r="AC337" s="30">
        <v>0</v>
      </c>
      <c r="AD337" s="30">
        <v>0</v>
      </c>
      <c r="AE337" s="30">
        <v>100</v>
      </c>
      <c r="AF337" s="30">
        <v>10</v>
      </c>
      <c r="AG337" s="33" t="s">
        <v>77</v>
      </c>
      <c r="AH337" s="33" t="s">
        <v>77</v>
      </c>
      <c r="AI337" s="33" t="s">
        <v>77</v>
      </c>
      <c r="AJ337" s="33" t="s">
        <v>77</v>
      </c>
      <c r="AK337" s="33" t="s">
        <v>77</v>
      </c>
      <c r="AL337" s="33" t="s">
        <v>77</v>
      </c>
      <c r="AM337" s="30"/>
      <c r="AN337" s="33" t="s">
        <v>77</v>
      </c>
      <c r="AO337" s="30"/>
      <c r="AP337" s="33" t="s">
        <v>3445</v>
      </c>
      <c r="AQ337" s="30">
        <v>18996538800</v>
      </c>
    </row>
    <row r="338" s="3" customFormat="1" ht="230" customHeight="1" spans="1:43">
      <c r="A338" s="31">
        <f t="shared" si="30"/>
        <v>332</v>
      </c>
      <c r="B338" s="33" t="s">
        <v>3446</v>
      </c>
      <c r="C338" s="33" t="s">
        <v>56</v>
      </c>
      <c r="D338" s="33" t="s">
        <v>482</v>
      </c>
      <c r="E338" s="33" t="s">
        <v>1987</v>
      </c>
      <c r="F338" s="30" t="s">
        <v>3447</v>
      </c>
      <c r="G338" s="33" t="s">
        <v>82</v>
      </c>
      <c r="H338" s="33" t="s">
        <v>3385</v>
      </c>
      <c r="I338" s="33" t="s">
        <v>3448</v>
      </c>
      <c r="J338" s="33" t="s">
        <v>3449</v>
      </c>
      <c r="K338" s="33" t="s">
        <v>3450</v>
      </c>
      <c r="L338" s="33" t="s">
        <v>3451</v>
      </c>
      <c r="M338" s="33" t="s">
        <v>286</v>
      </c>
      <c r="N338" s="33" t="s">
        <v>67</v>
      </c>
      <c r="O338" s="60" t="s">
        <v>68</v>
      </c>
      <c r="P338" s="60" t="s">
        <v>3452</v>
      </c>
      <c r="Q338" s="33" t="s">
        <v>3453</v>
      </c>
      <c r="R338" s="33" t="s">
        <v>3454</v>
      </c>
      <c r="S338" s="33" t="s">
        <v>954</v>
      </c>
      <c r="T338" s="33" t="s">
        <v>73</v>
      </c>
      <c r="U338" s="33" t="s">
        <v>73</v>
      </c>
      <c r="V338" s="30" t="s">
        <v>75</v>
      </c>
      <c r="W338" s="33" t="s">
        <v>76</v>
      </c>
      <c r="X338" s="30">
        <v>2024.1</v>
      </c>
      <c r="Y338" s="30">
        <v>2024.12</v>
      </c>
      <c r="Z338" s="28">
        <f t="shared" si="31"/>
        <v>150</v>
      </c>
      <c r="AA338" s="30">
        <v>150</v>
      </c>
      <c r="AB338" s="30">
        <v>0</v>
      </c>
      <c r="AC338" s="30">
        <v>0</v>
      </c>
      <c r="AD338" s="30">
        <v>0</v>
      </c>
      <c r="AE338" s="30">
        <v>50</v>
      </c>
      <c r="AF338" s="30">
        <v>10</v>
      </c>
      <c r="AG338" s="33" t="s">
        <v>77</v>
      </c>
      <c r="AH338" s="33" t="s">
        <v>77</v>
      </c>
      <c r="AI338" s="33" t="s">
        <v>77</v>
      </c>
      <c r="AJ338" s="33" t="s">
        <v>77</v>
      </c>
      <c r="AK338" s="33" t="s">
        <v>77</v>
      </c>
      <c r="AL338" s="33" t="s">
        <v>77</v>
      </c>
      <c r="AM338" s="30"/>
      <c r="AN338" s="33" t="s">
        <v>77</v>
      </c>
      <c r="AO338" s="30"/>
      <c r="AP338" s="33" t="s">
        <v>3445</v>
      </c>
      <c r="AQ338" s="30">
        <v>18996538800</v>
      </c>
    </row>
    <row r="339" s="3" customFormat="1" ht="230" customHeight="1" spans="1:43">
      <c r="A339" s="31">
        <f t="shared" si="30"/>
        <v>333</v>
      </c>
      <c r="B339" s="60" t="s">
        <v>3455</v>
      </c>
      <c r="C339" s="33" t="s">
        <v>56</v>
      </c>
      <c r="D339" s="60" t="s">
        <v>717</v>
      </c>
      <c r="E339" s="33" t="s">
        <v>1877</v>
      </c>
      <c r="F339" s="60" t="s">
        <v>3456</v>
      </c>
      <c r="G339" s="33" t="s">
        <v>82</v>
      </c>
      <c r="H339" s="60" t="s">
        <v>3457</v>
      </c>
      <c r="I339" s="60" t="s">
        <v>3458</v>
      </c>
      <c r="J339" s="60" t="s">
        <v>3459</v>
      </c>
      <c r="K339" s="60" t="s">
        <v>3460</v>
      </c>
      <c r="L339" s="60" t="s">
        <v>3461</v>
      </c>
      <c r="M339" s="33" t="s">
        <v>286</v>
      </c>
      <c r="N339" s="33" t="s">
        <v>1404</v>
      </c>
      <c r="O339" s="60" t="s">
        <v>1298</v>
      </c>
      <c r="P339" s="60" t="s">
        <v>3462</v>
      </c>
      <c r="Q339" s="33" t="s">
        <v>3463</v>
      </c>
      <c r="R339" s="33" t="s">
        <v>3464</v>
      </c>
      <c r="S339" s="60" t="s">
        <v>3465</v>
      </c>
      <c r="T339" s="33" t="s">
        <v>73</v>
      </c>
      <c r="U339" s="33" t="s">
        <v>73</v>
      </c>
      <c r="V339" s="30" t="s">
        <v>75</v>
      </c>
      <c r="W339" s="60" t="s">
        <v>76</v>
      </c>
      <c r="X339" s="30">
        <v>2023.1</v>
      </c>
      <c r="Y339" s="30">
        <v>2024.12</v>
      </c>
      <c r="Z339" s="28">
        <f t="shared" si="31"/>
        <v>20</v>
      </c>
      <c r="AA339" s="30">
        <v>20</v>
      </c>
      <c r="AB339" s="30">
        <v>0</v>
      </c>
      <c r="AC339" s="30">
        <v>0</v>
      </c>
      <c r="AD339" s="30">
        <v>0</v>
      </c>
      <c r="AE339" s="52" t="s">
        <v>3466</v>
      </c>
      <c r="AF339" s="52" t="s">
        <v>3467</v>
      </c>
      <c r="AG339" s="60" t="s">
        <v>77</v>
      </c>
      <c r="AH339" s="60" t="s">
        <v>77</v>
      </c>
      <c r="AI339" s="60" t="s">
        <v>77</v>
      </c>
      <c r="AJ339" s="60" t="s">
        <v>77</v>
      </c>
      <c r="AK339" s="60" t="s">
        <v>77</v>
      </c>
      <c r="AL339" s="60" t="s">
        <v>77</v>
      </c>
      <c r="AM339" s="60" t="s">
        <v>532</v>
      </c>
      <c r="AN339" s="60" t="s">
        <v>77</v>
      </c>
      <c r="AO339" s="60" t="s">
        <v>77</v>
      </c>
      <c r="AP339" s="33" t="s">
        <v>3468</v>
      </c>
      <c r="AQ339" s="30">
        <v>17347703623</v>
      </c>
    </row>
    <row r="340" s="3" customFormat="1" ht="230" customHeight="1" spans="1:43">
      <c r="A340" s="31">
        <f t="shared" si="30"/>
        <v>334</v>
      </c>
      <c r="B340" s="33" t="s">
        <v>3469</v>
      </c>
      <c r="C340" s="33" t="s">
        <v>56</v>
      </c>
      <c r="D340" s="33" t="s">
        <v>57</v>
      </c>
      <c r="E340" s="60" t="s">
        <v>58</v>
      </c>
      <c r="F340" s="33" t="s">
        <v>3470</v>
      </c>
      <c r="G340" s="33" t="s">
        <v>3471</v>
      </c>
      <c r="H340" s="60" t="s">
        <v>3472</v>
      </c>
      <c r="I340" s="33" t="s">
        <v>3473</v>
      </c>
      <c r="J340" s="60" t="s">
        <v>3474</v>
      </c>
      <c r="K340" s="33" t="s">
        <v>3475</v>
      </c>
      <c r="L340" s="30" t="s">
        <v>3476</v>
      </c>
      <c r="M340" s="33" t="s">
        <v>286</v>
      </c>
      <c r="N340" s="33" t="s">
        <v>67</v>
      </c>
      <c r="O340" s="33" t="s">
        <v>68</v>
      </c>
      <c r="P340" s="33" t="s">
        <v>3477</v>
      </c>
      <c r="Q340" s="33" t="s">
        <v>3478</v>
      </c>
      <c r="R340" s="33" t="s">
        <v>3454</v>
      </c>
      <c r="S340" s="60" t="s">
        <v>3465</v>
      </c>
      <c r="T340" s="33" t="s">
        <v>73</v>
      </c>
      <c r="U340" s="33" t="s">
        <v>73</v>
      </c>
      <c r="V340" s="30" t="s">
        <v>75</v>
      </c>
      <c r="W340" s="33" t="s">
        <v>76</v>
      </c>
      <c r="X340" s="30">
        <v>2024.1</v>
      </c>
      <c r="Y340" s="30">
        <v>20424.12</v>
      </c>
      <c r="Z340" s="28">
        <f t="shared" si="31"/>
        <v>49</v>
      </c>
      <c r="AA340" s="30">
        <v>0</v>
      </c>
      <c r="AB340" s="30">
        <v>0</v>
      </c>
      <c r="AC340" s="30">
        <v>49</v>
      </c>
      <c r="AD340" s="30">
        <v>0</v>
      </c>
      <c r="AE340" s="60" t="s">
        <v>3479</v>
      </c>
      <c r="AF340" s="52" t="s">
        <v>3480</v>
      </c>
      <c r="AG340" s="33" t="s">
        <v>77</v>
      </c>
      <c r="AH340" s="33" t="s">
        <v>77</v>
      </c>
      <c r="AI340" s="33" t="s">
        <v>77</v>
      </c>
      <c r="AJ340" s="33" t="s">
        <v>77</v>
      </c>
      <c r="AK340" s="33" t="s">
        <v>77</v>
      </c>
      <c r="AL340" s="33" t="s">
        <v>77</v>
      </c>
      <c r="AM340" s="33" t="s">
        <v>532</v>
      </c>
      <c r="AN340" s="60" t="s">
        <v>77</v>
      </c>
      <c r="AO340" s="33" t="s">
        <v>77</v>
      </c>
      <c r="AP340" s="33" t="s">
        <v>3468</v>
      </c>
      <c r="AQ340" s="30">
        <v>17347703623</v>
      </c>
    </row>
    <row r="341" s="3" customFormat="1" ht="230" customHeight="1" spans="1:43">
      <c r="A341" s="31">
        <f t="shared" si="30"/>
        <v>335</v>
      </c>
      <c r="B341" s="33" t="s">
        <v>3481</v>
      </c>
      <c r="C341" s="33" t="s">
        <v>56</v>
      </c>
      <c r="D341" s="33" t="s">
        <v>57</v>
      </c>
      <c r="E341" s="60" t="s">
        <v>511</v>
      </c>
      <c r="F341" s="33" t="s">
        <v>3482</v>
      </c>
      <c r="G341" s="33" t="s">
        <v>82</v>
      </c>
      <c r="H341" s="33" t="s">
        <v>3385</v>
      </c>
      <c r="I341" s="33" t="s">
        <v>3483</v>
      </c>
      <c r="J341" s="60" t="s">
        <v>3484</v>
      </c>
      <c r="K341" s="33" t="s">
        <v>3485</v>
      </c>
      <c r="L341" s="30" t="s">
        <v>3486</v>
      </c>
      <c r="M341" s="33" t="s">
        <v>66</v>
      </c>
      <c r="N341" s="33" t="s">
        <v>67</v>
      </c>
      <c r="O341" s="33" t="s">
        <v>68</v>
      </c>
      <c r="P341" s="33" t="s">
        <v>3487</v>
      </c>
      <c r="Q341" s="33" t="s">
        <v>3488</v>
      </c>
      <c r="R341" s="33" t="s">
        <v>3489</v>
      </c>
      <c r="S341" s="33" t="s">
        <v>2594</v>
      </c>
      <c r="T341" s="33" t="s">
        <v>73</v>
      </c>
      <c r="U341" s="33" t="s">
        <v>73</v>
      </c>
      <c r="V341" s="30" t="s">
        <v>75</v>
      </c>
      <c r="W341" s="33" t="s">
        <v>76</v>
      </c>
      <c r="X341" s="30">
        <v>2024.1</v>
      </c>
      <c r="Y341" s="30">
        <v>2024.12</v>
      </c>
      <c r="Z341" s="28">
        <f t="shared" si="31"/>
        <v>15</v>
      </c>
      <c r="AA341" s="30">
        <v>15</v>
      </c>
      <c r="AB341" s="30">
        <v>0</v>
      </c>
      <c r="AC341" s="30">
        <v>0</v>
      </c>
      <c r="AD341" s="30">
        <v>0</v>
      </c>
      <c r="AE341" s="30" t="s">
        <v>3490</v>
      </c>
      <c r="AF341" s="30" t="s">
        <v>3491</v>
      </c>
      <c r="AG341" s="33" t="s">
        <v>77</v>
      </c>
      <c r="AH341" s="33" t="s">
        <v>77</v>
      </c>
      <c r="AI341" s="33" t="s">
        <v>77</v>
      </c>
      <c r="AJ341" s="33" t="s">
        <v>77</v>
      </c>
      <c r="AK341" s="33" t="s">
        <v>77</v>
      </c>
      <c r="AL341" s="33" t="s">
        <v>77</v>
      </c>
      <c r="AM341" s="33" t="s">
        <v>532</v>
      </c>
      <c r="AN341" s="60" t="s">
        <v>77</v>
      </c>
      <c r="AO341" s="33" t="s">
        <v>77</v>
      </c>
      <c r="AP341" s="33" t="s">
        <v>3468</v>
      </c>
      <c r="AQ341" s="30">
        <v>17347703623</v>
      </c>
    </row>
    <row r="342" s="3" customFormat="1" ht="230" customHeight="1" spans="1:43">
      <c r="A342" s="31">
        <f t="shared" si="30"/>
        <v>336</v>
      </c>
      <c r="B342" s="33" t="s">
        <v>3492</v>
      </c>
      <c r="C342" s="33" t="s">
        <v>56</v>
      </c>
      <c r="D342" s="33" t="s">
        <v>482</v>
      </c>
      <c r="E342" s="33" t="s">
        <v>1152</v>
      </c>
      <c r="F342" s="60" t="s">
        <v>3493</v>
      </c>
      <c r="G342" s="33" t="s">
        <v>82</v>
      </c>
      <c r="H342" s="60" t="s">
        <v>3494</v>
      </c>
      <c r="I342" s="33" t="s">
        <v>3495</v>
      </c>
      <c r="J342" s="60" t="s">
        <v>3496</v>
      </c>
      <c r="K342" s="33" t="s">
        <v>3497</v>
      </c>
      <c r="L342" s="52" t="s">
        <v>3498</v>
      </c>
      <c r="M342" s="33" t="s">
        <v>3499</v>
      </c>
      <c r="N342" s="33" t="s">
        <v>1404</v>
      </c>
      <c r="O342" s="33" t="s">
        <v>68</v>
      </c>
      <c r="P342" s="33" t="s">
        <v>3500</v>
      </c>
      <c r="Q342" s="33" t="s">
        <v>3501</v>
      </c>
      <c r="R342" s="33" t="s">
        <v>3464</v>
      </c>
      <c r="S342" s="60" t="s">
        <v>3465</v>
      </c>
      <c r="T342" s="33" t="s">
        <v>73</v>
      </c>
      <c r="U342" s="33" t="s">
        <v>73</v>
      </c>
      <c r="V342" s="30" t="s">
        <v>75</v>
      </c>
      <c r="W342" s="33" t="s">
        <v>76</v>
      </c>
      <c r="X342" s="30">
        <v>2024.1</v>
      </c>
      <c r="Y342" s="30">
        <v>2024.12</v>
      </c>
      <c r="Z342" s="28">
        <f t="shared" si="31"/>
        <v>100</v>
      </c>
      <c r="AA342" s="30">
        <v>100</v>
      </c>
      <c r="AB342" s="30">
        <v>0</v>
      </c>
      <c r="AC342" s="30">
        <v>0</v>
      </c>
      <c r="AD342" s="30">
        <v>0</v>
      </c>
      <c r="AE342" s="30" t="s">
        <v>3490</v>
      </c>
      <c r="AF342" s="30" t="s">
        <v>3502</v>
      </c>
      <c r="AG342" s="33" t="s">
        <v>77</v>
      </c>
      <c r="AH342" s="33" t="s">
        <v>77</v>
      </c>
      <c r="AI342" s="33" t="s">
        <v>77</v>
      </c>
      <c r="AJ342" s="33" t="s">
        <v>77</v>
      </c>
      <c r="AK342" s="33" t="s">
        <v>77</v>
      </c>
      <c r="AL342" s="33" t="s">
        <v>77</v>
      </c>
      <c r="AM342" s="33" t="s">
        <v>532</v>
      </c>
      <c r="AN342" s="60" t="s">
        <v>77</v>
      </c>
      <c r="AO342" s="33" t="s">
        <v>77</v>
      </c>
      <c r="AP342" s="33" t="s">
        <v>3468</v>
      </c>
      <c r="AQ342" s="30">
        <v>17347703623</v>
      </c>
    </row>
    <row r="343" s="3" customFormat="1" ht="230" customHeight="1" spans="1:43">
      <c r="A343" s="31">
        <f t="shared" si="30"/>
        <v>337</v>
      </c>
      <c r="B343" s="33" t="s">
        <v>3503</v>
      </c>
      <c r="C343" s="33" t="s">
        <v>56</v>
      </c>
      <c r="D343" s="33" t="s">
        <v>57</v>
      </c>
      <c r="E343" s="33" t="s">
        <v>199</v>
      </c>
      <c r="F343" s="30" t="s">
        <v>3504</v>
      </c>
      <c r="G343" s="33" t="s">
        <v>82</v>
      </c>
      <c r="H343" s="30" t="s">
        <v>3351</v>
      </c>
      <c r="I343" s="33" t="s">
        <v>3505</v>
      </c>
      <c r="J343" s="33" t="s">
        <v>3506</v>
      </c>
      <c r="K343" s="33" t="s">
        <v>3507</v>
      </c>
      <c r="L343" s="33" t="s">
        <v>3508</v>
      </c>
      <c r="M343" s="33" t="s">
        <v>3509</v>
      </c>
      <c r="N343" s="30" t="s">
        <v>3510</v>
      </c>
      <c r="O343" s="60" t="s">
        <v>3511</v>
      </c>
      <c r="P343" s="60" t="s">
        <v>3512</v>
      </c>
      <c r="Q343" s="33" t="s">
        <v>3513</v>
      </c>
      <c r="R343" s="33" t="s">
        <v>3454</v>
      </c>
      <c r="S343" s="33" t="s">
        <v>954</v>
      </c>
      <c r="T343" s="33" t="s">
        <v>73</v>
      </c>
      <c r="U343" s="33" t="s">
        <v>73</v>
      </c>
      <c r="V343" s="30" t="s">
        <v>75</v>
      </c>
      <c r="W343" s="33" t="s">
        <v>76</v>
      </c>
      <c r="X343" s="30">
        <v>2024.1</v>
      </c>
      <c r="Y343" s="30">
        <v>2024.12</v>
      </c>
      <c r="Z343" s="28">
        <f t="shared" si="31"/>
        <v>2000</v>
      </c>
      <c r="AA343" s="30">
        <v>2000</v>
      </c>
      <c r="AB343" s="30">
        <v>0</v>
      </c>
      <c r="AC343" s="30">
        <v>0</v>
      </c>
      <c r="AD343" s="30">
        <v>0</v>
      </c>
      <c r="AE343" s="30">
        <v>1000</v>
      </c>
      <c r="AF343" s="30">
        <v>100</v>
      </c>
      <c r="AG343" s="33" t="s">
        <v>77</v>
      </c>
      <c r="AH343" s="33" t="s">
        <v>77</v>
      </c>
      <c r="AI343" s="33" t="s">
        <v>77</v>
      </c>
      <c r="AJ343" s="33" t="s">
        <v>76</v>
      </c>
      <c r="AK343" s="33" t="s">
        <v>77</v>
      </c>
      <c r="AL343" s="33" t="s">
        <v>77</v>
      </c>
      <c r="AM343" s="33" t="s">
        <v>532</v>
      </c>
      <c r="AN343" s="33" t="s">
        <v>77</v>
      </c>
      <c r="AO343" s="33" t="s">
        <v>77</v>
      </c>
      <c r="AP343" s="33" t="s">
        <v>3347</v>
      </c>
      <c r="AQ343" s="30">
        <v>17783538859</v>
      </c>
    </row>
    <row r="344" s="3" customFormat="1" ht="230" customHeight="1" spans="1:43">
      <c r="A344" s="31">
        <f t="shared" si="30"/>
        <v>338</v>
      </c>
      <c r="B344" s="33" t="s">
        <v>3514</v>
      </c>
      <c r="C344" s="33" t="s">
        <v>56</v>
      </c>
      <c r="D344" s="33" t="s">
        <v>57</v>
      </c>
      <c r="E344" s="33" t="s">
        <v>199</v>
      </c>
      <c r="F344" s="30" t="s">
        <v>3515</v>
      </c>
      <c r="G344" s="33" t="s">
        <v>82</v>
      </c>
      <c r="H344" s="30" t="s">
        <v>3351</v>
      </c>
      <c r="I344" s="33" t="s">
        <v>3516</v>
      </c>
      <c r="J344" s="33" t="s">
        <v>3517</v>
      </c>
      <c r="K344" s="33" t="s">
        <v>3518</v>
      </c>
      <c r="L344" s="33" t="s">
        <v>3519</v>
      </c>
      <c r="M344" s="33" t="s">
        <v>3520</v>
      </c>
      <c r="N344" s="30" t="s">
        <v>3510</v>
      </c>
      <c r="O344" s="60" t="s">
        <v>3511</v>
      </c>
      <c r="P344" s="60" t="s">
        <v>3521</v>
      </c>
      <c r="Q344" s="33" t="s">
        <v>3522</v>
      </c>
      <c r="R344" s="33" t="s">
        <v>3454</v>
      </c>
      <c r="S344" s="33" t="s">
        <v>954</v>
      </c>
      <c r="T344" s="33" t="s">
        <v>73</v>
      </c>
      <c r="U344" s="33" t="s">
        <v>73</v>
      </c>
      <c r="V344" s="30" t="s">
        <v>75</v>
      </c>
      <c r="W344" s="33" t="s">
        <v>76</v>
      </c>
      <c r="X344" s="30">
        <v>2024.1</v>
      </c>
      <c r="Y344" s="30">
        <v>2024.12</v>
      </c>
      <c r="Z344" s="28">
        <f t="shared" si="31"/>
        <v>1000</v>
      </c>
      <c r="AA344" s="30">
        <v>1000</v>
      </c>
      <c r="AB344" s="30">
        <v>0</v>
      </c>
      <c r="AC344" s="30">
        <v>0</v>
      </c>
      <c r="AD344" s="30">
        <v>0</v>
      </c>
      <c r="AE344" s="30">
        <v>500</v>
      </c>
      <c r="AF344" s="30">
        <v>50</v>
      </c>
      <c r="AG344" s="33" t="s">
        <v>77</v>
      </c>
      <c r="AH344" s="33" t="s">
        <v>77</v>
      </c>
      <c r="AI344" s="33" t="s">
        <v>77</v>
      </c>
      <c r="AJ344" s="33" t="s">
        <v>76</v>
      </c>
      <c r="AK344" s="33" t="s">
        <v>77</v>
      </c>
      <c r="AL344" s="33" t="s">
        <v>77</v>
      </c>
      <c r="AM344" s="33" t="s">
        <v>532</v>
      </c>
      <c r="AN344" s="33" t="s">
        <v>77</v>
      </c>
      <c r="AO344" s="33" t="s">
        <v>77</v>
      </c>
      <c r="AP344" s="33" t="s">
        <v>3347</v>
      </c>
      <c r="AQ344" s="30">
        <v>17783538859</v>
      </c>
    </row>
    <row r="345" s="3" customFormat="1" ht="230" customHeight="1" spans="1:43">
      <c r="A345" s="31">
        <f t="shared" si="30"/>
        <v>339</v>
      </c>
      <c r="B345" s="33" t="s">
        <v>3523</v>
      </c>
      <c r="C345" s="33" t="s">
        <v>56</v>
      </c>
      <c r="D345" s="33" t="s">
        <v>57</v>
      </c>
      <c r="E345" s="33" t="s">
        <v>199</v>
      </c>
      <c r="F345" s="30" t="s">
        <v>3524</v>
      </c>
      <c r="G345" s="33" t="s">
        <v>82</v>
      </c>
      <c r="H345" s="33" t="s">
        <v>3525</v>
      </c>
      <c r="I345" s="33" t="s">
        <v>3526</v>
      </c>
      <c r="J345" s="33" t="s">
        <v>3527</v>
      </c>
      <c r="K345" s="33" t="s">
        <v>3528</v>
      </c>
      <c r="L345" s="33" t="s">
        <v>3529</v>
      </c>
      <c r="M345" s="33" t="s">
        <v>3530</v>
      </c>
      <c r="N345" s="30" t="s">
        <v>3510</v>
      </c>
      <c r="O345" s="60" t="s">
        <v>3511</v>
      </c>
      <c r="P345" s="60" t="s">
        <v>3521</v>
      </c>
      <c r="Q345" s="33" t="s">
        <v>3531</v>
      </c>
      <c r="R345" s="33" t="s">
        <v>3454</v>
      </c>
      <c r="S345" s="33" t="s">
        <v>954</v>
      </c>
      <c r="T345" s="33" t="s">
        <v>73</v>
      </c>
      <c r="U345" s="33" t="s">
        <v>73</v>
      </c>
      <c r="V345" s="30" t="s">
        <v>75</v>
      </c>
      <c r="W345" s="33" t="s">
        <v>76</v>
      </c>
      <c r="X345" s="30">
        <v>2024.1</v>
      </c>
      <c r="Y345" s="30">
        <v>2024.12</v>
      </c>
      <c r="Z345" s="28">
        <f t="shared" si="31"/>
        <v>400</v>
      </c>
      <c r="AA345" s="30">
        <v>400</v>
      </c>
      <c r="AB345" s="30">
        <v>0</v>
      </c>
      <c r="AC345" s="30">
        <v>0</v>
      </c>
      <c r="AD345" s="30">
        <v>0</v>
      </c>
      <c r="AE345" s="30">
        <v>50</v>
      </c>
      <c r="AF345" s="30">
        <v>5</v>
      </c>
      <c r="AG345" s="33" t="s">
        <v>77</v>
      </c>
      <c r="AH345" s="33" t="s">
        <v>77</v>
      </c>
      <c r="AI345" s="33" t="s">
        <v>77</v>
      </c>
      <c r="AJ345" s="33" t="s">
        <v>76</v>
      </c>
      <c r="AK345" s="33" t="s">
        <v>77</v>
      </c>
      <c r="AL345" s="33" t="s">
        <v>77</v>
      </c>
      <c r="AM345" s="33" t="s">
        <v>532</v>
      </c>
      <c r="AN345" s="33" t="s">
        <v>77</v>
      </c>
      <c r="AO345" s="33" t="s">
        <v>77</v>
      </c>
      <c r="AP345" s="33" t="s">
        <v>3347</v>
      </c>
      <c r="AQ345" s="30">
        <v>17783538859</v>
      </c>
    </row>
    <row r="346" s="3" customFormat="1" ht="230" customHeight="1" spans="1:43">
      <c r="A346" s="31">
        <f t="shared" si="30"/>
        <v>340</v>
      </c>
      <c r="B346" s="33" t="s">
        <v>3532</v>
      </c>
      <c r="C346" s="33" t="s">
        <v>56</v>
      </c>
      <c r="D346" s="33" t="s">
        <v>57</v>
      </c>
      <c r="E346" s="33" t="s">
        <v>472</v>
      </c>
      <c r="F346" s="33" t="s">
        <v>3533</v>
      </c>
      <c r="G346" s="33" t="s">
        <v>82</v>
      </c>
      <c r="H346" s="30" t="s">
        <v>3351</v>
      </c>
      <c r="I346" s="33" t="s">
        <v>3534</v>
      </c>
      <c r="J346" s="33" t="s">
        <v>3535</v>
      </c>
      <c r="K346" s="33" t="s">
        <v>3536</v>
      </c>
      <c r="L346" s="33" t="s">
        <v>3536</v>
      </c>
      <c r="M346" s="33" t="s">
        <v>3509</v>
      </c>
      <c r="N346" s="30" t="s">
        <v>3510</v>
      </c>
      <c r="O346" s="60" t="s">
        <v>3511</v>
      </c>
      <c r="P346" s="60" t="s">
        <v>3537</v>
      </c>
      <c r="Q346" s="33" t="s">
        <v>3454</v>
      </c>
      <c r="R346" s="33" t="s">
        <v>290</v>
      </c>
      <c r="S346" s="33" t="s">
        <v>954</v>
      </c>
      <c r="T346" s="33" t="s">
        <v>73</v>
      </c>
      <c r="U346" s="33" t="s">
        <v>73</v>
      </c>
      <c r="V346" s="30" t="s">
        <v>75</v>
      </c>
      <c r="W346" s="33" t="s">
        <v>76</v>
      </c>
      <c r="X346" s="30">
        <v>2024.01</v>
      </c>
      <c r="Y346" s="30">
        <v>2024.12</v>
      </c>
      <c r="Z346" s="28">
        <f t="shared" si="31"/>
        <v>200</v>
      </c>
      <c r="AA346" s="30">
        <v>200</v>
      </c>
      <c r="AB346" s="30">
        <v>0</v>
      </c>
      <c r="AC346" s="30">
        <v>0</v>
      </c>
      <c r="AD346" s="30">
        <v>0</v>
      </c>
      <c r="AE346" s="30">
        <v>50</v>
      </c>
      <c r="AF346" s="30">
        <v>5</v>
      </c>
      <c r="AG346" s="33" t="s">
        <v>77</v>
      </c>
      <c r="AH346" s="33" t="s">
        <v>77</v>
      </c>
      <c r="AI346" s="33" t="s">
        <v>77</v>
      </c>
      <c r="AJ346" s="33" t="s">
        <v>76</v>
      </c>
      <c r="AK346" s="33" t="s">
        <v>77</v>
      </c>
      <c r="AL346" s="33" t="s">
        <v>77</v>
      </c>
      <c r="AM346" s="33" t="s">
        <v>532</v>
      </c>
      <c r="AN346" s="33" t="s">
        <v>77</v>
      </c>
      <c r="AO346" s="33" t="s">
        <v>77</v>
      </c>
      <c r="AP346" s="33" t="s">
        <v>3347</v>
      </c>
      <c r="AQ346" s="30">
        <v>17783538859</v>
      </c>
    </row>
    <row r="347" s="3" customFormat="1" ht="230" customHeight="1" spans="1:43">
      <c r="A347" s="31">
        <f t="shared" si="30"/>
        <v>341</v>
      </c>
      <c r="B347" s="33" t="s">
        <v>3538</v>
      </c>
      <c r="C347" s="33" t="s">
        <v>56</v>
      </c>
      <c r="D347" s="33" t="s">
        <v>57</v>
      </c>
      <c r="E347" s="33" t="s">
        <v>199</v>
      </c>
      <c r="F347" s="33" t="s">
        <v>3539</v>
      </c>
      <c r="G347" s="33" t="s">
        <v>82</v>
      </c>
      <c r="H347" s="30" t="s">
        <v>3351</v>
      </c>
      <c r="I347" s="33" t="s">
        <v>3540</v>
      </c>
      <c r="J347" s="33" t="s">
        <v>3541</v>
      </c>
      <c r="K347" s="33" t="s">
        <v>3542</v>
      </c>
      <c r="L347" s="33" t="s">
        <v>3542</v>
      </c>
      <c r="M347" s="33" t="s">
        <v>3520</v>
      </c>
      <c r="N347" s="30" t="s">
        <v>3510</v>
      </c>
      <c r="O347" s="60" t="s">
        <v>3511</v>
      </c>
      <c r="P347" s="60" t="s">
        <v>3543</v>
      </c>
      <c r="Q347" s="33" t="s">
        <v>3544</v>
      </c>
      <c r="R347" s="33" t="s">
        <v>3454</v>
      </c>
      <c r="S347" s="33" t="s">
        <v>954</v>
      </c>
      <c r="T347" s="33" t="s">
        <v>73</v>
      </c>
      <c r="U347" s="33" t="s">
        <v>73</v>
      </c>
      <c r="V347" s="30" t="s">
        <v>75</v>
      </c>
      <c r="W347" s="33" t="s">
        <v>76</v>
      </c>
      <c r="X347" s="30">
        <v>2024.1</v>
      </c>
      <c r="Y347" s="30">
        <v>2024.12</v>
      </c>
      <c r="Z347" s="28">
        <f t="shared" si="31"/>
        <v>100</v>
      </c>
      <c r="AA347" s="30">
        <v>100</v>
      </c>
      <c r="AB347" s="30">
        <v>0</v>
      </c>
      <c r="AC347" s="30">
        <v>0</v>
      </c>
      <c r="AD347" s="30">
        <v>0</v>
      </c>
      <c r="AE347" s="30">
        <v>50</v>
      </c>
      <c r="AF347" s="30">
        <v>5</v>
      </c>
      <c r="AG347" s="33" t="s">
        <v>77</v>
      </c>
      <c r="AH347" s="33" t="s">
        <v>77</v>
      </c>
      <c r="AI347" s="33" t="s">
        <v>77</v>
      </c>
      <c r="AJ347" s="33" t="s">
        <v>76</v>
      </c>
      <c r="AK347" s="33" t="s">
        <v>77</v>
      </c>
      <c r="AL347" s="33" t="s">
        <v>77</v>
      </c>
      <c r="AM347" s="33" t="s">
        <v>532</v>
      </c>
      <c r="AN347" s="33" t="s">
        <v>77</v>
      </c>
      <c r="AO347" s="33" t="s">
        <v>77</v>
      </c>
      <c r="AP347" s="33" t="s">
        <v>3347</v>
      </c>
      <c r="AQ347" s="30">
        <v>17783538859</v>
      </c>
    </row>
    <row r="348" s="3" customFormat="1" ht="230" customHeight="1" spans="1:43">
      <c r="A348" s="31">
        <f t="shared" si="30"/>
        <v>342</v>
      </c>
      <c r="B348" s="33" t="s">
        <v>3545</v>
      </c>
      <c r="C348" s="33" t="s">
        <v>56</v>
      </c>
      <c r="D348" s="33" t="s">
        <v>57</v>
      </c>
      <c r="E348" s="33" t="s">
        <v>199</v>
      </c>
      <c r="F348" s="33" t="s">
        <v>3546</v>
      </c>
      <c r="G348" s="33" t="s">
        <v>82</v>
      </c>
      <c r="H348" s="33" t="s">
        <v>3547</v>
      </c>
      <c r="I348" s="33" t="s">
        <v>3548</v>
      </c>
      <c r="J348" s="33" t="s">
        <v>3541</v>
      </c>
      <c r="K348" s="33" t="s">
        <v>3549</v>
      </c>
      <c r="L348" s="33" t="s">
        <v>3550</v>
      </c>
      <c r="M348" s="33" t="s">
        <v>3520</v>
      </c>
      <c r="N348" s="30" t="s">
        <v>3510</v>
      </c>
      <c r="O348" s="60" t="s">
        <v>3511</v>
      </c>
      <c r="P348" s="60" t="s">
        <v>3551</v>
      </c>
      <c r="Q348" s="33" t="s">
        <v>3552</v>
      </c>
      <c r="R348" s="33" t="s">
        <v>3454</v>
      </c>
      <c r="S348" s="33" t="s">
        <v>954</v>
      </c>
      <c r="T348" s="33" t="s">
        <v>73</v>
      </c>
      <c r="U348" s="33" t="s">
        <v>73</v>
      </c>
      <c r="V348" s="30" t="s">
        <v>75</v>
      </c>
      <c r="W348" s="33" t="s">
        <v>76</v>
      </c>
      <c r="X348" s="30">
        <v>2024.1</v>
      </c>
      <c r="Y348" s="30">
        <v>2024.12</v>
      </c>
      <c r="Z348" s="28">
        <f t="shared" si="31"/>
        <v>500</v>
      </c>
      <c r="AA348" s="30">
        <v>500</v>
      </c>
      <c r="AB348" s="30">
        <v>0</v>
      </c>
      <c r="AC348" s="30">
        <v>0</v>
      </c>
      <c r="AD348" s="30">
        <v>0</v>
      </c>
      <c r="AE348" s="30">
        <v>100</v>
      </c>
      <c r="AF348" s="30">
        <v>10</v>
      </c>
      <c r="AG348" s="33" t="s">
        <v>77</v>
      </c>
      <c r="AH348" s="33" t="s">
        <v>77</v>
      </c>
      <c r="AI348" s="33" t="s">
        <v>77</v>
      </c>
      <c r="AJ348" s="33" t="s">
        <v>76</v>
      </c>
      <c r="AK348" s="33" t="s">
        <v>77</v>
      </c>
      <c r="AL348" s="33" t="s">
        <v>77</v>
      </c>
      <c r="AM348" s="33" t="s">
        <v>532</v>
      </c>
      <c r="AN348" s="33" t="s">
        <v>77</v>
      </c>
      <c r="AO348" s="33" t="s">
        <v>77</v>
      </c>
      <c r="AP348" s="33" t="s">
        <v>3347</v>
      </c>
      <c r="AQ348" s="30">
        <v>17783538859</v>
      </c>
    </row>
    <row r="349" s="3" customFormat="1" ht="230" customHeight="1" spans="1:43">
      <c r="A349" s="31">
        <f t="shared" si="30"/>
        <v>343</v>
      </c>
      <c r="B349" s="33" t="s">
        <v>3553</v>
      </c>
      <c r="C349" s="33" t="s">
        <v>56</v>
      </c>
      <c r="D349" s="33" t="s">
        <v>57</v>
      </c>
      <c r="E349" s="33" t="s">
        <v>199</v>
      </c>
      <c r="F349" s="33" t="s">
        <v>3554</v>
      </c>
      <c r="G349" s="33" t="s">
        <v>82</v>
      </c>
      <c r="H349" s="33" t="s">
        <v>3547</v>
      </c>
      <c r="I349" s="33" t="s">
        <v>3555</v>
      </c>
      <c r="J349" s="33" t="s">
        <v>3541</v>
      </c>
      <c r="K349" s="33" t="s">
        <v>3556</v>
      </c>
      <c r="L349" s="33" t="s">
        <v>3557</v>
      </c>
      <c r="M349" s="33" t="s">
        <v>3520</v>
      </c>
      <c r="N349" s="30" t="s">
        <v>3510</v>
      </c>
      <c r="O349" s="60" t="s">
        <v>3511</v>
      </c>
      <c r="P349" s="60" t="s">
        <v>3558</v>
      </c>
      <c r="Q349" s="33" t="s">
        <v>3552</v>
      </c>
      <c r="R349" s="33" t="s">
        <v>3454</v>
      </c>
      <c r="S349" s="33" t="s">
        <v>954</v>
      </c>
      <c r="T349" s="33" t="s">
        <v>73</v>
      </c>
      <c r="U349" s="33" t="s">
        <v>73</v>
      </c>
      <c r="V349" s="30" t="s">
        <v>75</v>
      </c>
      <c r="W349" s="33" t="s">
        <v>76</v>
      </c>
      <c r="X349" s="30">
        <v>2024.1</v>
      </c>
      <c r="Y349" s="30">
        <v>2024.12</v>
      </c>
      <c r="Z349" s="28">
        <f t="shared" si="31"/>
        <v>300</v>
      </c>
      <c r="AA349" s="30">
        <v>300</v>
      </c>
      <c r="AB349" s="30">
        <v>0</v>
      </c>
      <c r="AC349" s="30">
        <v>0</v>
      </c>
      <c r="AD349" s="30">
        <v>0</v>
      </c>
      <c r="AE349" s="30">
        <v>50</v>
      </c>
      <c r="AF349" s="30">
        <v>5</v>
      </c>
      <c r="AG349" s="33" t="s">
        <v>77</v>
      </c>
      <c r="AH349" s="33" t="s">
        <v>77</v>
      </c>
      <c r="AI349" s="33" t="s">
        <v>77</v>
      </c>
      <c r="AJ349" s="33" t="s">
        <v>76</v>
      </c>
      <c r="AK349" s="33" t="s">
        <v>77</v>
      </c>
      <c r="AL349" s="33" t="s">
        <v>77</v>
      </c>
      <c r="AM349" s="33" t="s">
        <v>532</v>
      </c>
      <c r="AN349" s="33" t="s">
        <v>77</v>
      </c>
      <c r="AO349" s="33" t="s">
        <v>77</v>
      </c>
      <c r="AP349" s="33" t="s">
        <v>3347</v>
      </c>
      <c r="AQ349" s="30">
        <v>17783538859</v>
      </c>
    </row>
    <row r="350" s="3" customFormat="1" ht="230" customHeight="1" spans="1:43">
      <c r="A350" s="31">
        <f t="shared" si="30"/>
        <v>344</v>
      </c>
      <c r="B350" s="33" t="s">
        <v>3559</v>
      </c>
      <c r="C350" s="33" t="s">
        <v>56</v>
      </c>
      <c r="D350" s="33" t="s">
        <v>717</v>
      </c>
      <c r="E350" s="33" t="s">
        <v>718</v>
      </c>
      <c r="F350" s="33" t="s">
        <v>3560</v>
      </c>
      <c r="G350" s="33" t="s">
        <v>82</v>
      </c>
      <c r="H350" s="33" t="s">
        <v>3385</v>
      </c>
      <c r="I350" s="30" t="s">
        <v>3561</v>
      </c>
      <c r="J350" s="33" t="s">
        <v>3562</v>
      </c>
      <c r="K350" s="33" t="s">
        <v>3563</v>
      </c>
      <c r="L350" s="33" t="s">
        <v>3564</v>
      </c>
      <c r="M350" s="33" t="s">
        <v>3520</v>
      </c>
      <c r="N350" s="30" t="s">
        <v>3510</v>
      </c>
      <c r="O350" s="60" t="s">
        <v>68</v>
      </c>
      <c r="P350" s="60" t="s">
        <v>3565</v>
      </c>
      <c r="Q350" s="33" t="s">
        <v>3566</v>
      </c>
      <c r="R350" s="33" t="s">
        <v>3454</v>
      </c>
      <c r="S350" s="33" t="s">
        <v>954</v>
      </c>
      <c r="T350" s="33" t="s">
        <v>73</v>
      </c>
      <c r="U350" s="33" t="s">
        <v>73</v>
      </c>
      <c r="V350" s="30" t="s">
        <v>75</v>
      </c>
      <c r="W350" s="33" t="s">
        <v>76</v>
      </c>
      <c r="X350" s="30">
        <v>2024.1</v>
      </c>
      <c r="Y350" s="30">
        <v>2024.12</v>
      </c>
      <c r="Z350" s="28">
        <f t="shared" si="31"/>
        <v>195</v>
      </c>
      <c r="AA350" s="30">
        <v>195</v>
      </c>
      <c r="AB350" s="30">
        <v>0</v>
      </c>
      <c r="AC350" s="30">
        <v>0</v>
      </c>
      <c r="AD350" s="30">
        <v>0</v>
      </c>
      <c r="AE350" s="30">
        <v>100</v>
      </c>
      <c r="AF350" s="30">
        <v>20</v>
      </c>
      <c r="AG350" s="33" t="s">
        <v>77</v>
      </c>
      <c r="AH350" s="33" t="s">
        <v>77</v>
      </c>
      <c r="AI350" s="33" t="s">
        <v>77</v>
      </c>
      <c r="AJ350" s="33" t="s">
        <v>77</v>
      </c>
      <c r="AK350" s="33" t="s">
        <v>77</v>
      </c>
      <c r="AL350" s="33" t="s">
        <v>77</v>
      </c>
      <c r="AM350" s="33" t="s">
        <v>77</v>
      </c>
      <c r="AN350" s="33" t="s">
        <v>77</v>
      </c>
      <c r="AO350" s="33" t="s">
        <v>77</v>
      </c>
      <c r="AP350" s="33" t="s">
        <v>3567</v>
      </c>
      <c r="AQ350" s="30">
        <v>18996598387</v>
      </c>
    </row>
    <row r="351" s="3" customFormat="1" ht="230" customHeight="1" spans="1:43">
      <c r="A351" s="31">
        <f t="shared" si="30"/>
        <v>345</v>
      </c>
      <c r="B351" s="33" t="s">
        <v>3568</v>
      </c>
      <c r="C351" s="33" t="s">
        <v>3569</v>
      </c>
      <c r="D351" s="33" t="s">
        <v>3570</v>
      </c>
      <c r="E351" s="33" t="s">
        <v>3571</v>
      </c>
      <c r="F351" s="33" t="s">
        <v>3572</v>
      </c>
      <c r="G351" s="33" t="s">
        <v>82</v>
      </c>
      <c r="H351" s="33" t="s">
        <v>3573</v>
      </c>
      <c r="I351" s="33" t="s">
        <v>3574</v>
      </c>
      <c r="J351" s="62" t="s">
        <v>3575</v>
      </c>
      <c r="K351" s="33" t="s">
        <v>3574</v>
      </c>
      <c r="L351" s="33" t="s">
        <v>3576</v>
      </c>
      <c r="M351" s="33" t="s">
        <v>3577</v>
      </c>
      <c r="N351" s="33" t="s">
        <v>3578</v>
      </c>
      <c r="O351" s="33" t="s">
        <v>3579</v>
      </c>
      <c r="P351" s="33" t="s">
        <v>3579</v>
      </c>
      <c r="Q351" s="33" t="s">
        <v>3579</v>
      </c>
      <c r="R351" s="33" t="s">
        <v>290</v>
      </c>
      <c r="S351" s="33" t="s">
        <v>3580</v>
      </c>
      <c r="T351" s="33" t="s">
        <v>3581</v>
      </c>
      <c r="U351" s="33" t="s">
        <v>3581</v>
      </c>
      <c r="V351" s="30" t="s">
        <v>75</v>
      </c>
      <c r="W351" s="33" t="s">
        <v>76</v>
      </c>
      <c r="X351" s="30">
        <v>2024.7</v>
      </c>
      <c r="Y351" s="30">
        <v>2024.12</v>
      </c>
      <c r="Z351" s="63">
        <v>10</v>
      </c>
      <c r="AA351" s="63"/>
      <c r="AB351" s="63"/>
      <c r="AC351" s="63"/>
      <c r="AD351" s="63"/>
      <c r="AE351" s="63" t="s">
        <v>3582</v>
      </c>
      <c r="AF351" s="63" t="s">
        <v>3583</v>
      </c>
      <c r="AG351" s="33" t="s">
        <v>77</v>
      </c>
      <c r="AH351" s="33" t="s">
        <v>77</v>
      </c>
      <c r="AI351" s="33" t="s">
        <v>77</v>
      </c>
      <c r="AJ351" s="33" t="s">
        <v>76</v>
      </c>
      <c r="AK351" s="33" t="s">
        <v>77</v>
      </c>
      <c r="AL351" s="33" t="s">
        <v>77</v>
      </c>
      <c r="AM351" s="30"/>
      <c r="AN351" s="33" t="s">
        <v>77</v>
      </c>
      <c r="AO351" s="30"/>
      <c r="AP351" s="33" t="s">
        <v>3584</v>
      </c>
      <c r="AQ351" s="30">
        <v>18996611627</v>
      </c>
    </row>
    <row r="352" s="3" customFormat="1" ht="230" customHeight="1" spans="1:43">
      <c r="A352" s="31">
        <f t="shared" ref="A352:A391" si="32">ROW()-6</f>
        <v>346</v>
      </c>
      <c r="B352" s="33" t="s">
        <v>3585</v>
      </c>
      <c r="C352" s="33" t="s">
        <v>56</v>
      </c>
      <c r="D352" s="33" t="s">
        <v>57</v>
      </c>
      <c r="E352" s="33" t="s">
        <v>58</v>
      </c>
      <c r="F352" s="33" t="s">
        <v>3586</v>
      </c>
      <c r="G352" s="33" t="s">
        <v>82</v>
      </c>
      <c r="H352" s="33" t="s">
        <v>3587</v>
      </c>
      <c r="I352" s="33" t="s">
        <v>3588</v>
      </c>
      <c r="J352" s="33" t="s">
        <v>3589</v>
      </c>
      <c r="K352" s="33" t="s">
        <v>3590</v>
      </c>
      <c r="L352" s="33" t="s">
        <v>3591</v>
      </c>
      <c r="M352" s="33" t="s">
        <v>3592</v>
      </c>
      <c r="N352" s="33" t="s">
        <v>67</v>
      </c>
      <c r="O352" s="33" t="s">
        <v>3593</v>
      </c>
      <c r="P352" s="33" t="s">
        <v>3594</v>
      </c>
      <c r="Q352" s="33" t="s">
        <v>3595</v>
      </c>
      <c r="R352" s="33" t="s">
        <v>584</v>
      </c>
      <c r="S352" s="33" t="s">
        <v>2071</v>
      </c>
      <c r="T352" s="33" t="s">
        <v>522</v>
      </c>
      <c r="U352" s="33" t="s">
        <v>522</v>
      </c>
      <c r="V352" s="30" t="s">
        <v>75</v>
      </c>
      <c r="W352" s="33" t="s">
        <v>76</v>
      </c>
      <c r="X352" s="30">
        <v>2024.1</v>
      </c>
      <c r="Y352" s="30">
        <v>2024.12</v>
      </c>
      <c r="Z352" s="28">
        <v>90</v>
      </c>
      <c r="AA352" s="30">
        <v>90</v>
      </c>
      <c r="AB352" s="30">
        <v>0</v>
      </c>
      <c r="AC352" s="30">
        <v>0</v>
      </c>
      <c r="AD352" s="30">
        <v>0</v>
      </c>
      <c r="AE352" s="30">
        <v>800</v>
      </c>
      <c r="AF352" s="30">
        <v>20</v>
      </c>
      <c r="AG352" s="33" t="s">
        <v>77</v>
      </c>
      <c r="AH352" s="33" t="s">
        <v>77</v>
      </c>
      <c r="AI352" s="33" t="s">
        <v>77</v>
      </c>
      <c r="AJ352" s="33" t="s">
        <v>76</v>
      </c>
      <c r="AK352" s="33" t="s">
        <v>77</v>
      </c>
      <c r="AL352" s="33" t="s">
        <v>77</v>
      </c>
      <c r="AM352" s="30"/>
      <c r="AN352" s="33" t="s">
        <v>77</v>
      </c>
      <c r="AO352" s="30"/>
      <c r="AP352" s="33" t="s">
        <v>3596</v>
      </c>
      <c r="AQ352" s="30">
        <v>13638354178</v>
      </c>
    </row>
    <row r="353" s="3" customFormat="1" ht="230" customHeight="1" spans="1:43">
      <c r="A353" s="31">
        <f t="shared" si="32"/>
        <v>347</v>
      </c>
      <c r="B353" s="33" t="s">
        <v>3597</v>
      </c>
      <c r="C353" s="33" t="s">
        <v>56</v>
      </c>
      <c r="D353" s="33" t="s">
        <v>717</v>
      </c>
      <c r="E353" s="33" t="s">
        <v>1877</v>
      </c>
      <c r="F353" s="33" t="s">
        <v>3598</v>
      </c>
      <c r="G353" s="33" t="s">
        <v>60</v>
      </c>
      <c r="H353" s="33" t="s">
        <v>526</v>
      </c>
      <c r="I353" s="33" t="s">
        <v>3599</v>
      </c>
      <c r="J353" s="33" t="s">
        <v>3589</v>
      </c>
      <c r="K353" s="33" t="s">
        <v>3600</v>
      </c>
      <c r="L353" s="33" t="s">
        <v>3601</v>
      </c>
      <c r="M353" s="33" t="s">
        <v>3592</v>
      </c>
      <c r="N353" s="33" t="s">
        <v>67</v>
      </c>
      <c r="O353" s="33" t="s">
        <v>3602</v>
      </c>
      <c r="P353" s="33" t="s">
        <v>3603</v>
      </c>
      <c r="Q353" s="33" t="s">
        <v>3595</v>
      </c>
      <c r="R353" s="33" t="s">
        <v>584</v>
      </c>
      <c r="S353" s="33" t="s">
        <v>2071</v>
      </c>
      <c r="T353" s="33" t="s">
        <v>522</v>
      </c>
      <c r="U353" s="33" t="s">
        <v>522</v>
      </c>
      <c r="V353" s="30" t="s">
        <v>75</v>
      </c>
      <c r="W353" s="33" t="s">
        <v>76</v>
      </c>
      <c r="X353" s="30">
        <v>2024.1</v>
      </c>
      <c r="Y353" s="30">
        <v>2024.12</v>
      </c>
      <c r="Z353" s="28">
        <v>50</v>
      </c>
      <c r="AA353" s="30">
        <v>0</v>
      </c>
      <c r="AB353" s="30">
        <v>50</v>
      </c>
      <c r="AC353" s="30">
        <v>0</v>
      </c>
      <c r="AD353" s="30">
        <v>0</v>
      </c>
      <c r="AE353" s="30">
        <v>20</v>
      </c>
      <c r="AF353" s="30">
        <v>5</v>
      </c>
      <c r="AG353" s="33" t="s">
        <v>77</v>
      </c>
      <c r="AH353" s="33" t="s">
        <v>77</v>
      </c>
      <c r="AI353" s="33" t="s">
        <v>77</v>
      </c>
      <c r="AJ353" s="33" t="s">
        <v>76</v>
      </c>
      <c r="AK353" s="33" t="s">
        <v>77</v>
      </c>
      <c r="AL353" s="33" t="s">
        <v>77</v>
      </c>
      <c r="AM353" s="30"/>
      <c r="AN353" s="33" t="s">
        <v>77</v>
      </c>
      <c r="AO353" s="30"/>
      <c r="AP353" s="33" t="s">
        <v>3604</v>
      </c>
      <c r="AQ353" s="30">
        <v>18323607996</v>
      </c>
    </row>
    <row r="354" s="3" customFormat="1" ht="230" customHeight="1" spans="1:43">
      <c r="A354" s="31">
        <f t="shared" si="32"/>
        <v>348</v>
      </c>
      <c r="B354" s="33" t="s">
        <v>3605</v>
      </c>
      <c r="C354" s="33" t="s">
        <v>91</v>
      </c>
      <c r="D354" s="33" t="s">
        <v>92</v>
      </c>
      <c r="E354" s="33" t="s">
        <v>135</v>
      </c>
      <c r="F354" s="33" t="s">
        <v>3606</v>
      </c>
      <c r="G354" s="33" t="s">
        <v>82</v>
      </c>
      <c r="H354" s="33" t="s">
        <v>3043</v>
      </c>
      <c r="I354" s="33" t="s">
        <v>3607</v>
      </c>
      <c r="J354" s="30" t="s">
        <v>2994</v>
      </c>
      <c r="K354" s="33" t="s">
        <v>3608</v>
      </c>
      <c r="L354" s="33" t="s">
        <v>3609</v>
      </c>
      <c r="M354" s="33" t="s">
        <v>1297</v>
      </c>
      <c r="N354" s="33" t="s">
        <v>67</v>
      </c>
      <c r="O354" s="33" t="s">
        <v>68</v>
      </c>
      <c r="P354" s="33" t="s">
        <v>3610</v>
      </c>
      <c r="Q354" s="33" t="s">
        <v>3611</v>
      </c>
      <c r="R354" s="33" t="s">
        <v>2998</v>
      </c>
      <c r="S354" s="33" t="s">
        <v>2999</v>
      </c>
      <c r="T354" s="33" t="s">
        <v>522</v>
      </c>
      <c r="U354" s="33" t="s">
        <v>522</v>
      </c>
      <c r="V354" s="30" t="s">
        <v>75</v>
      </c>
      <c r="W354" s="33" t="s">
        <v>76</v>
      </c>
      <c r="X354" s="30">
        <v>2024.1</v>
      </c>
      <c r="Y354" s="30">
        <v>2024.12</v>
      </c>
      <c r="Z354" s="28">
        <v>95</v>
      </c>
      <c r="AA354" s="30">
        <v>95</v>
      </c>
      <c r="AB354" s="30">
        <v>0</v>
      </c>
      <c r="AC354" s="30">
        <v>0</v>
      </c>
      <c r="AD354" s="30">
        <v>0</v>
      </c>
      <c r="AE354" s="30">
        <v>60</v>
      </c>
      <c r="AF354" s="30">
        <v>5</v>
      </c>
      <c r="AG354" s="33" t="s">
        <v>77</v>
      </c>
      <c r="AH354" s="33" t="s">
        <v>77</v>
      </c>
      <c r="AI354" s="33" t="s">
        <v>77</v>
      </c>
      <c r="AJ354" s="33" t="s">
        <v>76</v>
      </c>
      <c r="AK354" s="33" t="s">
        <v>77</v>
      </c>
      <c r="AL354" s="33" t="s">
        <v>77</v>
      </c>
      <c r="AM354" s="30"/>
      <c r="AN354" s="33" t="s">
        <v>77</v>
      </c>
      <c r="AO354" s="30"/>
      <c r="AP354" s="33" t="s">
        <v>3596</v>
      </c>
      <c r="AQ354" s="30">
        <v>13638354178</v>
      </c>
    </row>
    <row r="355" s="3" customFormat="1" ht="230" customHeight="1" spans="1:43">
      <c r="A355" s="31">
        <f t="shared" si="32"/>
        <v>349</v>
      </c>
      <c r="B355" s="33" t="s">
        <v>3612</v>
      </c>
      <c r="C355" s="33" t="s">
        <v>91</v>
      </c>
      <c r="D355" s="33" t="s">
        <v>92</v>
      </c>
      <c r="E355" s="33" t="s">
        <v>135</v>
      </c>
      <c r="F355" s="33" t="s">
        <v>3613</v>
      </c>
      <c r="G355" s="33" t="s">
        <v>82</v>
      </c>
      <c r="H355" s="33" t="s">
        <v>3614</v>
      </c>
      <c r="I355" s="33" t="s">
        <v>3615</v>
      </c>
      <c r="J355" s="33" t="s">
        <v>3589</v>
      </c>
      <c r="K355" s="33" t="s">
        <v>3616</v>
      </c>
      <c r="L355" s="33" t="s">
        <v>3617</v>
      </c>
      <c r="M355" s="33" t="s">
        <v>1297</v>
      </c>
      <c r="N355" s="33" t="s">
        <v>67</v>
      </c>
      <c r="O355" s="33" t="s">
        <v>68</v>
      </c>
      <c r="P355" s="33" t="s">
        <v>3610</v>
      </c>
      <c r="Q355" s="33" t="s">
        <v>3618</v>
      </c>
      <c r="R355" s="33" t="s">
        <v>2998</v>
      </c>
      <c r="S355" s="33" t="s">
        <v>2999</v>
      </c>
      <c r="T355" s="33" t="s">
        <v>522</v>
      </c>
      <c r="U355" s="33" t="s">
        <v>522</v>
      </c>
      <c r="V355" s="30" t="s">
        <v>75</v>
      </c>
      <c r="W355" s="33" t="s">
        <v>76</v>
      </c>
      <c r="X355" s="30">
        <v>2024.1</v>
      </c>
      <c r="Y355" s="30">
        <v>2024.12</v>
      </c>
      <c r="Z355" s="28">
        <v>90</v>
      </c>
      <c r="AA355" s="30">
        <v>90</v>
      </c>
      <c r="AB355" s="30">
        <v>0</v>
      </c>
      <c r="AC355" s="30">
        <v>0</v>
      </c>
      <c r="AD355" s="30">
        <v>0</v>
      </c>
      <c r="AE355" s="30">
        <v>30</v>
      </c>
      <c r="AF355" s="30">
        <v>5</v>
      </c>
      <c r="AG355" s="33" t="s">
        <v>77</v>
      </c>
      <c r="AH355" s="33" t="s">
        <v>77</v>
      </c>
      <c r="AI355" s="33" t="s">
        <v>77</v>
      </c>
      <c r="AJ355" s="33" t="s">
        <v>76</v>
      </c>
      <c r="AK355" s="33" t="s">
        <v>77</v>
      </c>
      <c r="AL355" s="33" t="s">
        <v>77</v>
      </c>
      <c r="AM355" s="30"/>
      <c r="AN355" s="33" t="s">
        <v>77</v>
      </c>
      <c r="AO355" s="30"/>
      <c r="AP355" s="33" t="s">
        <v>3596</v>
      </c>
      <c r="AQ355" s="30">
        <v>13638354178</v>
      </c>
    </row>
    <row r="356" s="3" customFormat="1" ht="230" customHeight="1" spans="1:43">
      <c r="A356" s="31">
        <f t="shared" si="32"/>
        <v>350</v>
      </c>
      <c r="B356" s="33" t="s">
        <v>3619</v>
      </c>
      <c r="C356" s="33" t="s">
        <v>91</v>
      </c>
      <c r="D356" s="33" t="s">
        <v>92</v>
      </c>
      <c r="E356" s="33" t="s">
        <v>135</v>
      </c>
      <c r="F356" s="33" t="s">
        <v>3620</v>
      </c>
      <c r="G356" s="33" t="s">
        <v>82</v>
      </c>
      <c r="H356" s="33" t="s">
        <v>3621</v>
      </c>
      <c r="I356" s="33" t="s">
        <v>3622</v>
      </c>
      <c r="J356" s="30" t="s">
        <v>3623</v>
      </c>
      <c r="K356" s="33" t="s">
        <v>3624</v>
      </c>
      <c r="L356" s="30" t="s">
        <v>3625</v>
      </c>
      <c r="M356" s="33" t="s">
        <v>3626</v>
      </c>
      <c r="N356" s="33" t="s">
        <v>67</v>
      </c>
      <c r="O356" s="33" t="s">
        <v>68</v>
      </c>
      <c r="P356" s="33" t="s">
        <v>3610</v>
      </c>
      <c r="Q356" s="33" t="s">
        <v>3627</v>
      </c>
      <c r="R356" s="33" t="s">
        <v>317</v>
      </c>
      <c r="S356" s="33" t="s">
        <v>2999</v>
      </c>
      <c r="T356" s="33" t="s">
        <v>522</v>
      </c>
      <c r="U356" s="33" t="s">
        <v>522</v>
      </c>
      <c r="V356" s="30" t="s">
        <v>75</v>
      </c>
      <c r="W356" s="33" t="s">
        <v>76</v>
      </c>
      <c r="X356" s="30">
        <v>2024.1</v>
      </c>
      <c r="Y356" s="30">
        <v>2024.12</v>
      </c>
      <c r="Z356" s="28">
        <v>60</v>
      </c>
      <c r="AA356" s="30">
        <v>60</v>
      </c>
      <c r="AB356" s="30">
        <v>0</v>
      </c>
      <c r="AC356" s="30">
        <v>0</v>
      </c>
      <c r="AD356" s="30">
        <v>0</v>
      </c>
      <c r="AE356" s="30">
        <v>70</v>
      </c>
      <c r="AF356" s="30">
        <v>5</v>
      </c>
      <c r="AG356" s="33" t="s">
        <v>77</v>
      </c>
      <c r="AH356" s="33" t="s">
        <v>77</v>
      </c>
      <c r="AI356" s="33" t="s">
        <v>77</v>
      </c>
      <c r="AJ356" s="33" t="s">
        <v>76</v>
      </c>
      <c r="AK356" s="33" t="s">
        <v>77</v>
      </c>
      <c r="AL356" s="33" t="s">
        <v>77</v>
      </c>
      <c r="AM356" s="30"/>
      <c r="AN356" s="33" t="s">
        <v>77</v>
      </c>
      <c r="AO356" s="30"/>
      <c r="AP356" s="33" t="s">
        <v>3596</v>
      </c>
      <c r="AQ356" s="30">
        <v>13638354178</v>
      </c>
    </row>
    <row r="357" s="3" customFormat="1" ht="230" customHeight="1" spans="1:43">
      <c r="A357" s="31">
        <f t="shared" si="32"/>
        <v>351</v>
      </c>
      <c r="B357" s="33" t="s">
        <v>3628</v>
      </c>
      <c r="C357" s="33" t="s">
        <v>3629</v>
      </c>
      <c r="D357" s="33" t="s">
        <v>3630</v>
      </c>
      <c r="E357" s="33" t="s">
        <v>3630</v>
      </c>
      <c r="F357" s="33" t="s">
        <v>3631</v>
      </c>
      <c r="G357" s="33" t="s">
        <v>60</v>
      </c>
      <c r="H357" s="30" t="s">
        <v>3632</v>
      </c>
      <c r="I357" s="33" t="s">
        <v>3633</v>
      </c>
      <c r="J357" s="33" t="s">
        <v>3634</v>
      </c>
      <c r="K357" s="33" t="s">
        <v>3635</v>
      </c>
      <c r="L357" s="33" t="s">
        <v>3636</v>
      </c>
      <c r="M357" s="33" t="s">
        <v>2953</v>
      </c>
      <c r="N357" s="33" t="s">
        <v>3637</v>
      </c>
      <c r="O357" s="30" t="s">
        <v>3638</v>
      </c>
      <c r="P357" s="33" t="s">
        <v>3639</v>
      </c>
      <c r="Q357" s="33" t="s">
        <v>3640</v>
      </c>
      <c r="R357" s="33" t="s">
        <v>1374</v>
      </c>
      <c r="S357" s="33" t="s">
        <v>318</v>
      </c>
      <c r="T357" s="33" t="s">
        <v>3641</v>
      </c>
      <c r="U357" s="33" t="s">
        <v>3641</v>
      </c>
      <c r="V357" s="30" t="s">
        <v>75</v>
      </c>
      <c r="W357" s="33" t="s">
        <v>76</v>
      </c>
      <c r="X357" s="30">
        <v>2023.01</v>
      </c>
      <c r="Y357" s="30">
        <v>2023.12</v>
      </c>
      <c r="Z357" s="28">
        <f t="shared" ref="Z357:Z362" si="33">AA357+AB357+AC357+AD357</f>
        <v>2067</v>
      </c>
      <c r="AA357" s="30">
        <v>2067</v>
      </c>
      <c r="AB357" s="30">
        <v>0</v>
      </c>
      <c r="AC357" s="30">
        <v>0</v>
      </c>
      <c r="AD357" s="30">
        <v>0</v>
      </c>
      <c r="AE357" s="30">
        <v>3900</v>
      </c>
      <c r="AF357" s="30">
        <v>3900</v>
      </c>
      <c r="AG357" s="33" t="s">
        <v>77</v>
      </c>
      <c r="AH357" s="33" t="s">
        <v>77</v>
      </c>
      <c r="AI357" s="33" t="s">
        <v>77</v>
      </c>
      <c r="AJ357" s="33" t="s">
        <v>76</v>
      </c>
      <c r="AK357" s="33" t="s">
        <v>77</v>
      </c>
      <c r="AL357" s="33" t="s">
        <v>77</v>
      </c>
      <c r="AM357" s="30"/>
      <c r="AN357" s="33" t="s">
        <v>77</v>
      </c>
      <c r="AO357" s="30"/>
      <c r="AP357" s="33" t="s">
        <v>3642</v>
      </c>
      <c r="AQ357" s="30">
        <v>17783168928</v>
      </c>
    </row>
    <row r="358" s="3" customFormat="1" ht="230" customHeight="1" spans="1:43">
      <c r="A358" s="31">
        <f t="shared" si="32"/>
        <v>352</v>
      </c>
      <c r="B358" s="33" t="s">
        <v>3643</v>
      </c>
      <c r="C358" s="33" t="s">
        <v>3629</v>
      </c>
      <c r="D358" s="33" t="s">
        <v>3644</v>
      </c>
      <c r="E358" s="33" t="s">
        <v>3645</v>
      </c>
      <c r="F358" s="33" t="s">
        <v>3646</v>
      </c>
      <c r="G358" s="33" t="s">
        <v>82</v>
      </c>
      <c r="H358" s="33" t="s">
        <v>3647</v>
      </c>
      <c r="I358" s="33" t="s">
        <v>3648</v>
      </c>
      <c r="J358" s="33" t="s">
        <v>3649</v>
      </c>
      <c r="K358" s="33" t="s">
        <v>3650</v>
      </c>
      <c r="L358" s="33" t="s">
        <v>3651</v>
      </c>
      <c r="M358" s="33" t="s">
        <v>2953</v>
      </c>
      <c r="N358" s="33" t="s">
        <v>3637</v>
      </c>
      <c r="O358" s="33" t="s">
        <v>3652</v>
      </c>
      <c r="P358" s="33" t="s">
        <v>3653</v>
      </c>
      <c r="Q358" s="33" t="s">
        <v>3654</v>
      </c>
      <c r="R358" s="33" t="s">
        <v>290</v>
      </c>
      <c r="S358" s="33" t="s">
        <v>3655</v>
      </c>
      <c r="T358" s="33" t="s">
        <v>3641</v>
      </c>
      <c r="U358" s="33" t="s">
        <v>3641</v>
      </c>
      <c r="V358" s="30" t="s">
        <v>75</v>
      </c>
      <c r="W358" s="33" t="s">
        <v>76</v>
      </c>
      <c r="X358" s="30">
        <v>2023.01</v>
      </c>
      <c r="Y358" s="30">
        <v>2023.12</v>
      </c>
      <c r="Z358" s="28">
        <f t="shared" si="33"/>
        <v>30</v>
      </c>
      <c r="AA358" s="30">
        <v>30</v>
      </c>
      <c r="AB358" s="30">
        <v>0</v>
      </c>
      <c r="AC358" s="30">
        <v>0</v>
      </c>
      <c r="AD358" s="30">
        <v>0</v>
      </c>
      <c r="AE358" s="30">
        <v>300</v>
      </c>
      <c r="AF358" s="30">
        <v>50</v>
      </c>
      <c r="AG358" s="33" t="s">
        <v>77</v>
      </c>
      <c r="AH358" s="33" t="s">
        <v>77</v>
      </c>
      <c r="AI358" s="33" t="s">
        <v>77</v>
      </c>
      <c r="AJ358" s="33" t="s">
        <v>76</v>
      </c>
      <c r="AK358" s="33" t="s">
        <v>77</v>
      </c>
      <c r="AL358" s="33" t="s">
        <v>77</v>
      </c>
      <c r="AM358" s="30"/>
      <c r="AN358" s="33" t="s">
        <v>77</v>
      </c>
      <c r="AO358" s="30"/>
      <c r="AP358" s="33" t="s">
        <v>3642</v>
      </c>
      <c r="AQ358" s="30">
        <v>17783168928</v>
      </c>
    </row>
    <row r="359" s="3" customFormat="1" ht="343" customHeight="1" spans="1:43">
      <c r="A359" s="31">
        <f t="shared" si="32"/>
        <v>353</v>
      </c>
      <c r="B359" s="33" t="s">
        <v>3656</v>
      </c>
      <c r="C359" s="33" t="s">
        <v>3629</v>
      </c>
      <c r="D359" s="33" t="s">
        <v>3644</v>
      </c>
      <c r="E359" s="33" t="s">
        <v>3657</v>
      </c>
      <c r="F359" s="33" t="s">
        <v>3658</v>
      </c>
      <c r="G359" s="33" t="s">
        <v>82</v>
      </c>
      <c r="H359" s="30" t="s">
        <v>3351</v>
      </c>
      <c r="I359" s="33" t="s">
        <v>3659</v>
      </c>
      <c r="J359" s="33" t="s">
        <v>3660</v>
      </c>
      <c r="K359" s="33" t="s">
        <v>3661</v>
      </c>
      <c r="L359" s="33" t="s">
        <v>3662</v>
      </c>
      <c r="M359" s="33" t="s">
        <v>2953</v>
      </c>
      <c r="N359" s="33" t="s">
        <v>3637</v>
      </c>
      <c r="O359" s="33" t="s">
        <v>3663</v>
      </c>
      <c r="P359" s="33" t="s">
        <v>3653</v>
      </c>
      <c r="Q359" s="33" t="s">
        <v>3664</v>
      </c>
      <c r="R359" s="33" t="s">
        <v>290</v>
      </c>
      <c r="S359" s="33" t="s">
        <v>3655</v>
      </c>
      <c r="T359" s="33" t="s">
        <v>3641</v>
      </c>
      <c r="U359" s="33" t="s">
        <v>3641</v>
      </c>
      <c r="V359" s="30" t="s">
        <v>75</v>
      </c>
      <c r="W359" s="33" t="s">
        <v>76</v>
      </c>
      <c r="X359" s="30">
        <v>2023.01</v>
      </c>
      <c r="Y359" s="30">
        <v>2023.12</v>
      </c>
      <c r="Z359" s="28">
        <f t="shared" si="33"/>
        <v>100</v>
      </c>
      <c r="AA359" s="30">
        <v>100</v>
      </c>
      <c r="AB359" s="30">
        <v>0</v>
      </c>
      <c r="AC359" s="30">
        <v>0</v>
      </c>
      <c r="AD359" s="30">
        <v>0</v>
      </c>
      <c r="AE359" s="30">
        <v>800</v>
      </c>
      <c r="AF359" s="30">
        <v>100</v>
      </c>
      <c r="AG359" s="33" t="s">
        <v>77</v>
      </c>
      <c r="AH359" s="33" t="s">
        <v>77</v>
      </c>
      <c r="AI359" s="33" t="s">
        <v>77</v>
      </c>
      <c r="AJ359" s="33" t="s">
        <v>76</v>
      </c>
      <c r="AK359" s="33" t="s">
        <v>77</v>
      </c>
      <c r="AL359" s="33" t="s">
        <v>77</v>
      </c>
      <c r="AM359" s="30"/>
      <c r="AN359" s="33" t="s">
        <v>77</v>
      </c>
      <c r="AO359" s="30"/>
      <c r="AP359" s="33" t="s">
        <v>3642</v>
      </c>
      <c r="AQ359" s="30">
        <v>17783168928</v>
      </c>
    </row>
    <row r="360" s="3" customFormat="1" ht="230" customHeight="1" spans="1:43">
      <c r="A360" s="31">
        <f t="shared" si="32"/>
        <v>354</v>
      </c>
      <c r="B360" s="33" t="s">
        <v>3665</v>
      </c>
      <c r="C360" s="33" t="s">
        <v>3629</v>
      </c>
      <c r="D360" s="33" t="s">
        <v>3644</v>
      </c>
      <c r="E360" s="33" t="s">
        <v>3666</v>
      </c>
      <c r="F360" s="33" t="s">
        <v>3667</v>
      </c>
      <c r="G360" s="33" t="s">
        <v>82</v>
      </c>
      <c r="H360" s="33" t="s">
        <v>3385</v>
      </c>
      <c r="I360" s="33" t="s">
        <v>3668</v>
      </c>
      <c r="J360" s="33" t="s">
        <v>3669</v>
      </c>
      <c r="K360" s="33" t="s">
        <v>3670</v>
      </c>
      <c r="L360" s="33" t="s">
        <v>3671</v>
      </c>
      <c r="M360" s="33" t="s">
        <v>3672</v>
      </c>
      <c r="N360" s="33" t="s">
        <v>2921</v>
      </c>
      <c r="O360" s="33" t="s">
        <v>3673</v>
      </c>
      <c r="P360" s="33" t="s">
        <v>3674</v>
      </c>
      <c r="Q360" s="33" t="s">
        <v>3675</v>
      </c>
      <c r="R360" s="33" t="s">
        <v>3676</v>
      </c>
      <c r="S360" s="33" t="s">
        <v>3677</v>
      </c>
      <c r="T360" s="33" t="s">
        <v>3678</v>
      </c>
      <c r="U360" s="33" t="s">
        <v>3678</v>
      </c>
      <c r="V360" s="30" t="s">
        <v>75</v>
      </c>
      <c r="W360" s="33" t="s">
        <v>76</v>
      </c>
      <c r="X360" s="30">
        <v>2024.01</v>
      </c>
      <c r="Y360" s="30">
        <v>2025.03</v>
      </c>
      <c r="Z360" s="28">
        <f t="shared" si="33"/>
        <v>200</v>
      </c>
      <c r="AA360" s="30">
        <v>200</v>
      </c>
      <c r="AB360" s="30">
        <v>0</v>
      </c>
      <c r="AC360" s="30">
        <v>0</v>
      </c>
      <c r="AD360" s="30">
        <v>0</v>
      </c>
      <c r="AE360" s="30">
        <v>10000</v>
      </c>
      <c r="AF360" s="30">
        <v>10000</v>
      </c>
      <c r="AG360" s="33" t="s">
        <v>77</v>
      </c>
      <c r="AH360" s="33" t="s">
        <v>77</v>
      </c>
      <c r="AI360" s="33" t="s">
        <v>77</v>
      </c>
      <c r="AJ360" s="33" t="s">
        <v>76</v>
      </c>
      <c r="AK360" s="33" t="s">
        <v>77</v>
      </c>
      <c r="AL360" s="33" t="s">
        <v>77</v>
      </c>
      <c r="AM360" s="30"/>
      <c r="AN360" s="33" t="s">
        <v>77</v>
      </c>
      <c r="AO360" s="30"/>
      <c r="AP360" s="33" t="s">
        <v>3679</v>
      </c>
      <c r="AQ360" s="30">
        <v>13609447677</v>
      </c>
    </row>
    <row r="361" s="3" customFormat="1" ht="230" customHeight="1" spans="1:43">
      <c r="A361" s="31">
        <f t="shared" si="32"/>
        <v>355</v>
      </c>
      <c r="B361" s="33" t="s">
        <v>3680</v>
      </c>
      <c r="C361" s="33" t="s">
        <v>492</v>
      </c>
      <c r="D361" s="33" t="s">
        <v>492</v>
      </c>
      <c r="E361" s="33" t="s">
        <v>3681</v>
      </c>
      <c r="F361" s="33" t="s">
        <v>3556</v>
      </c>
      <c r="G361" s="33" t="s">
        <v>82</v>
      </c>
      <c r="H361" s="30" t="s">
        <v>3351</v>
      </c>
      <c r="I361" s="33" t="s">
        <v>3682</v>
      </c>
      <c r="J361" s="30" t="s">
        <v>3683</v>
      </c>
      <c r="K361" s="33" t="s">
        <v>3556</v>
      </c>
      <c r="L361" s="33" t="s">
        <v>3684</v>
      </c>
      <c r="M361" s="33" t="s">
        <v>3685</v>
      </c>
      <c r="N361" s="33" t="s">
        <v>3686</v>
      </c>
      <c r="O361" s="33" t="s">
        <v>3687</v>
      </c>
      <c r="P361" s="33" t="s">
        <v>3688</v>
      </c>
      <c r="Q361" s="33" t="s">
        <v>3689</v>
      </c>
      <c r="R361" s="33" t="s">
        <v>290</v>
      </c>
      <c r="S361" s="33" t="s">
        <v>2061</v>
      </c>
      <c r="T361" s="33" t="s">
        <v>458</v>
      </c>
      <c r="U361" s="33" t="s">
        <v>458</v>
      </c>
      <c r="V361" s="30" t="s">
        <v>75</v>
      </c>
      <c r="W361" s="33" t="s">
        <v>76</v>
      </c>
      <c r="X361" s="30">
        <v>2024.01</v>
      </c>
      <c r="Y361" s="30">
        <v>2024.12</v>
      </c>
      <c r="Z361" s="28">
        <f t="shared" si="33"/>
        <v>1960</v>
      </c>
      <c r="AA361" s="30">
        <v>1960</v>
      </c>
      <c r="AB361" s="30">
        <v>0</v>
      </c>
      <c r="AC361" s="30">
        <v>0</v>
      </c>
      <c r="AD361" s="30">
        <v>0</v>
      </c>
      <c r="AE361" s="30">
        <v>10830</v>
      </c>
      <c r="AF361" s="30">
        <v>10830</v>
      </c>
      <c r="AG361" s="33" t="s">
        <v>77</v>
      </c>
      <c r="AH361" s="33" t="s">
        <v>77</v>
      </c>
      <c r="AI361" s="33" t="s">
        <v>77</v>
      </c>
      <c r="AJ361" s="33" t="s">
        <v>76</v>
      </c>
      <c r="AK361" s="33" t="s">
        <v>76</v>
      </c>
      <c r="AL361" s="33" t="s">
        <v>77</v>
      </c>
      <c r="AM361" s="30"/>
      <c r="AN361" s="33" t="s">
        <v>77</v>
      </c>
      <c r="AO361" s="30"/>
      <c r="AP361" s="33" t="s">
        <v>3690</v>
      </c>
      <c r="AQ361" s="30">
        <v>18996588088</v>
      </c>
    </row>
    <row r="362" s="3" customFormat="1" ht="230" customHeight="1" spans="1:43">
      <c r="A362" s="31">
        <f t="shared" si="32"/>
        <v>356</v>
      </c>
      <c r="B362" s="33" t="s">
        <v>3691</v>
      </c>
      <c r="C362" s="33" t="s">
        <v>56</v>
      </c>
      <c r="D362" s="33" t="s">
        <v>3382</v>
      </c>
      <c r="E362" s="33" t="s">
        <v>3692</v>
      </c>
      <c r="F362" s="33" t="s">
        <v>3693</v>
      </c>
      <c r="G362" s="33" t="s">
        <v>82</v>
      </c>
      <c r="H362" s="33" t="s">
        <v>3385</v>
      </c>
      <c r="I362" s="33" t="s">
        <v>3694</v>
      </c>
      <c r="J362" s="33" t="s">
        <v>3695</v>
      </c>
      <c r="K362" s="33" t="s">
        <v>3696</v>
      </c>
      <c r="L362" s="33" t="s">
        <v>3697</v>
      </c>
      <c r="M362" s="33" t="s">
        <v>3698</v>
      </c>
      <c r="N362" s="33" t="s">
        <v>3699</v>
      </c>
      <c r="O362" s="33" t="s">
        <v>3700</v>
      </c>
      <c r="P362" s="33" t="s">
        <v>3701</v>
      </c>
      <c r="Q362" s="33" t="s">
        <v>3702</v>
      </c>
      <c r="R362" s="30" t="s">
        <v>3703</v>
      </c>
      <c r="S362" s="33" t="s">
        <v>399</v>
      </c>
      <c r="T362" s="33" t="s">
        <v>274</v>
      </c>
      <c r="U362" s="33" t="s">
        <v>274</v>
      </c>
      <c r="V362" s="30" t="s">
        <v>75</v>
      </c>
      <c r="W362" s="33" t="s">
        <v>76</v>
      </c>
      <c r="X362" s="30">
        <v>2024.1</v>
      </c>
      <c r="Y362" s="30">
        <v>2024.12</v>
      </c>
      <c r="Z362" s="28">
        <f t="shared" si="33"/>
        <v>600</v>
      </c>
      <c r="AA362" s="30">
        <v>600</v>
      </c>
      <c r="AB362" s="30">
        <v>0</v>
      </c>
      <c r="AC362" s="30">
        <v>0</v>
      </c>
      <c r="AD362" s="30">
        <v>0</v>
      </c>
      <c r="AE362" s="30" t="s">
        <v>3704</v>
      </c>
      <c r="AF362" s="30" t="s">
        <v>3704</v>
      </c>
      <c r="AG362" s="33" t="s">
        <v>77</v>
      </c>
      <c r="AH362" s="33" t="s">
        <v>77</v>
      </c>
      <c r="AI362" s="33" t="s">
        <v>77</v>
      </c>
      <c r="AJ362" s="33" t="s">
        <v>76</v>
      </c>
      <c r="AK362" s="33" t="s">
        <v>77</v>
      </c>
      <c r="AL362" s="33" t="s">
        <v>77</v>
      </c>
      <c r="AM362" s="33" t="s">
        <v>77</v>
      </c>
      <c r="AN362" s="33" t="s">
        <v>77</v>
      </c>
      <c r="AO362" s="33" t="s">
        <v>77</v>
      </c>
      <c r="AP362" s="30"/>
      <c r="AQ362" s="30"/>
    </row>
    <row r="363" s="3" customFormat="1" ht="230" customHeight="1" spans="1:43">
      <c r="A363" s="31">
        <f t="shared" si="32"/>
        <v>357</v>
      </c>
      <c r="B363" s="33" t="s">
        <v>3705</v>
      </c>
      <c r="C363" s="33" t="s">
        <v>56</v>
      </c>
      <c r="D363" s="33" t="s">
        <v>717</v>
      </c>
      <c r="E363" s="33" t="s">
        <v>3706</v>
      </c>
      <c r="F363" s="33" t="s">
        <v>3707</v>
      </c>
      <c r="G363" s="33" t="s">
        <v>82</v>
      </c>
      <c r="H363" s="33" t="s">
        <v>3385</v>
      </c>
      <c r="I363" s="33" t="s">
        <v>3708</v>
      </c>
      <c r="J363" s="33" t="s">
        <v>3709</v>
      </c>
      <c r="K363" s="33" t="s">
        <v>3710</v>
      </c>
      <c r="L363" s="33" t="s">
        <v>3710</v>
      </c>
      <c r="M363" s="33" t="s">
        <v>3711</v>
      </c>
      <c r="N363" s="33" t="s">
        <v>3699</v>
      </c>
      <c r="O363" s="33" t="s">
        <v>3712</v>
      </c>
      <c r="P363" s="33" t="s">
        <v>3701</v>
      </c>
      <c r="Q363" s="33" t="s">
        <v>3713</v>
      </c>
      <c r="R363" s="30" t="s">
        <v>3714</v>
      </c>
      <c r="S363" s="30" t="s">
        <v>3715</v>
      </c>
      <c r="T363" s="33" t="s">
        <v>274</v>
      </c>
      <c r="U363" s="33" t="s">
        <v>274</v>
      </c>
      <c r="V363" s="30" t="s">
        <v>75</v>
      </c>
      <c r="W363" s="33" t="s">
        <v>76</v>
      </c>
      <c r="X363" s="30">
        <v>2024.1</v>
      </c>
      <c r="Y363" s="30">
        <v>2024.12</v>
      </c>
      <c r="Z363" s="28">
        <v>150</v>
      </c>
      <c r="AA363" s="30">
        <v>150</v>
      </c>
      <c r="AB363" s="30">
        <v>0</v>
      </c>
      <c r="AC363" s="30">
        <v>0</v>
      </c>
      <c r="AD363" s="30">
        <v>0</v>
      </c>
      <c r="AE363" s="33" t="s">
        <v>3716</v>
      </c>
      <c r="AF363" s="33" t="s">
        <v>3717</v>
      </c>
      <c r="AG363" s="33" t="s">
        <v>77</v>
      </c>
      <c r="AH363" s="33" t="s">
        <v>77</v>
      </c>
      <c r="AI363" s="33" t="s">
        <v>77</v>
      </c>
      <c r="AJ363" s="33" t="s">
        <v>76</v>
      </c>
      <c r="AK363" s="33" t="s">
        <v>77</v>
      </c>
      <c r="AL363" s="33" t="s">
        <v>77</v>
      </c>
      <c r="AM363" s="33" t="s">
        <v>77</v>
      </c>
      <c r="AN363" s="33" t="s">
        <v>77</v>
      </c>
      <c r="AO363" s="33" t="s">
        <v>77</v>
      </c>
      <c r="AP363" s="33" t="s">
        <v>3718</v>
      </c>
      <c r="AQ363" s="30" t="s">
        <v>3719</v>
      </c>
    </row>
    <row r="364" s="3" customFormat="1" ht="230" customHeight="1" spans="1:43">
      <c r="A364" s="31">
        <f t="shared" si="32"/>
        <v>358</v>
      </c>
      <c r="B364" s="33" t="s">
        <v>3720</v>
      </c>
      <c r="C364" s="33" t="s">
        <v>3569</v>
      </c>
      <c r="D364" s="33" t="s">
        <v>3721</v>
      </c>
      <c r="E364" s="33" t="s">
        <v>3722</v>
      </c>
      <c r="F364" s="33" t="s">
        <v>3723</v>
      </c>
      <c r="G364" s="33" t="s">
        <v>82</v>
      </c>
      <c r="H364" s="33" t="s">
        <v>3385</v>
      </c>
      <c r="I364" s="33" t="s">
        <v>3724</v>
      </c>
      <c r="J364" s="33" t="s">
        <v>3725</v>
      </c>
      <c r="K364" s="33" t="s">
        <v>3726</v>
      </c>
      <c r="L364" s="30" t="s">
        <v>3727</v>
      </c>
      <c r="M364" s="33" t="s">
        <v>3728</v>
      </c>
      <c r="N364" s="33" t="s">
        <v>3729</v>
      </c>
      <c r="O364" s="33" t="s">
        <v>3725</v>
      </c>
      <c r="P364" s="33" t="s">
        <v>3701</v>
      </c>
      <c r="Q364" s="33" t="s">
        <v>3730</v>
      </c>
      <c r="R364" s="33" t="s">
        <v>3731</v>
      </c>
      <c r="S364" s="30">
        <v>100</v>
      </c>
      <c r="T364" s="33" t="s">
        <v>274</v>
      </c>
      <c r="U364" s="33" t="s">
        <v>274</v>
      </c>
      <c r="V364" s="30" t="s">
        <v>75</v>
      </c>
      <c r="W364" s="33" t="s">
        <v>76</v>
      </c>
      <c r="X364" s="30">
        <v>2024.1</v>
      </c>
      <c r="Y364" s="30">
        <v>2024.12</v>
      </c>
      <c r="Z364" s="28">
        <f t="shared" ref="Z364:Z379" si="34">AA364+AB364+AC364+AD364</f>
        <v>260</v>
      </c>
      <c r="AA364" s="30">
        <v>260</v>
      </c>
      <c r="AB364" s="30">
        <v>0</v>
      </c>
      <c r="AC364" s="30">
        <v>0</v>
      </c>
      <c r="AD364" s="30">
        <v>0</v>
      </c>
      <c r="AE364" s="30">
        <v>45000</v>
      </c>
      <c r="AF364" s="30">
        <v>45000</v>
      </c>
      <c r="AG364" s="33" t="s">
        <v>77</v>
      </c>
      <c r="AH364" s="33" t="s">
        <v>77</v>
      </c>
      <c r="AI364" s="30"/>
      <c r="AJ364" s="33" t="s">
        <v>76</v>
      </c>
      <c r="AK364" s="33" t="s">
        <v>77</v>
      </c>
      <c r="AL364" s="33" t="s">
        <v>77</v>
      </c>
      <c r="AM364" s="30"/>
      <c r="AN364" s="33" t="s">
        <v>77</v>
      </c>
      <c r="AO364" s="30"/>
      <c r="AP364" s="33" t="s">
        <v>3732</v>
      </c>
      <c r="AQ364" s="30">
        <v>15223246773</v>
      </c>
    </row>
    <row r="365" s="3" customFormat="1" ht="230" customHeight="1" spans="1:43">
      <c r="A365" s="31">
        <f t="shared" si="32"/>
        <v>359</v>
      </c>
      <c r="B365" s="33" t="s">
        <v>3733</v>
      </c>
      <c r="C365" s="33" t="s">
        <v>3569</v>
      </c>
      <c r="D365" s="33" t="s">
        <v>3570</v>
      </c>
      <c r="E365" s="33" t="s">
        <v>3734</v>
      </c>
      <c r="F365" s="33" t="s">
        <v>3735</v>
      </c>
      <c r="G365" s="33" t="s">
        <v>82</v>
      </c>
      <c r="H365" s="33" t="s">
        <v>3385</v>
      </c>
      <c r="I365" s="33" t="s">
        <v>3736</v>
      </c>
      <c r="J365" s="33" t="s">
        <v>3737</v>
      </c>
      <c r="K365" s="33" t="s">
        <v>3738</v>
      </c>
      <c r="L365" s="33" t="s">
        <v>3738</v>
      </c>
      <c r="M365" s="33" t="s">
        <v>3672</v>
      </c>
      <c r="N365" s="33" t="s">
        <v>3739</v>
      </c>
      <c r="O365" s="30" t="s">
        <v>3740</v>
      </c>
      <c r="P365" s="33" t="s">
        <v>3741</v>
      </c>
      <c r="Q365" s="33" t="s">
        <v>3742</v>
      </c>
      <c r="R365" s="33" t="s">
        <v>290</v>
      </c>
      <c r="S365" s="33" t="s">
        <v>399</v>
      </c>
      <c r="T365" s="33" t="s">
        <v>274</v>
      </c>
      <c r="U365" s="33" t="s">
        <v>274</v>
      </c>
      <c r="V365" s="30" t="s">
        <v>75</v>
      </c>
      <c r="W365" s="33" t="s">
        <v>76</v>
      </c>
      <c r="X365" s="30">
        <v>2024.1</v>
      </c>
      <c r="Y365" s="30">
        <v>2024.12</v>
      </c>
      <c r="Z365" s="28">
        <v>650</v>
      </c>
      <c r="AA365" s="30">
        <v>650</v>
      </c>
      <c r="AB365" s="30">
        <v>0</v>
      </c>
      <c r="AC365" s="30">
        <v>0</v>
      </c>
      <c r="AD365" s="30">
        <v>0</v>
      </c>
      <c r="AE365" s="30" t="s">
        <v>3743</v>
      </c>
      <c r="AF365" s="30" t="s">
        <v>3743</v>
      </c>
      <c r="AG365" s="33" t="s">
        <v>77</v>
      </c>
      <c r="AH365" s="33" t="s">
        <v>77</v>
      </c>
      <c r="AI365" s="33" t="s">
        <v>76</v>
      </c>
      <c r="AJ365" s="33" t="s">
        <v>76</v>
      </c>
      <c r="AK365" s="33" t="s">
        <v>77</v>
      </c>
      <c r="AL365" s="33" t="s">
        <v>77</v>
      </c>
      <c r="AM365" s="33" t="s">
        <v>77</v>
      </c>
      <c r="AN365" s="33" t="s">
        <v>77</v>
      </c>
      <c r="AO365" s="33" t="s">
        <v>77</v>
      </c>
      <c r="AP365" s="33" t="s">
        <v>3718</v>
      </c>
      <c r="AQ365" s="30">
        <v>19922038698</v>
      </c>
    </row>
    <row r="366" s="3" customFormat="1" ht="230" customHeight="1" spans="1:43">
      <c r="A366" s="31">
        <f t="shared" si="32"/>
        <v>360</v>
      </c>
      <c r="B366" s="33" t="s">
        <v>3744</v>
      </c>
      <c r="C366" s="33" t="s">
        <v>3745</v>
      </c>
      <c r="D366" s="33" t="s">
        <v>3745</v>
      </c>
      <c r="E366" s="33" t="s">
        <v>3745</v>
      </c>
      <c r="F366" s="33" t="s">
        <v>3746</v>
      </c>
      <c r="G366" s="33" t="s">
        <v>82</v>
      </c>
      <c r="H366" s="33" t="s">
        <v>3339</v>
      </c>
      <c r="I366" s="33" t="s">
        <v>3747</v>
      </c>
      <c r="J366" s="33" t="s">
        <v>3747</v>
      </c>
      <c r="K366" s="33" t="s">
        <v>3746</v>
      </c>
      <c r="L366" s="33" t="s">
        <v>3746</v>
      </c>
      <c r="M366" s="33" t="s">
        <v>2891</v>
      </c>
      <c r="N366" s="33" t="s">
        <v>2627</v>
      </c>
      <c r="O366" s="33" t="s">
        <v>3748</v>
      </c>
      <c r="P366" s="33" t="s">
        <v>3749</v>
      </c>
      <c r="Q366" s="33" t="s">
        <v>3750</v>
      </c>
      <c r="R366" s="33" t="s">
        <v>3751</v>
      </c>
      <c r="S366" s="33" t="s">
        <v>3752</v>
      </c>
      <c r="T366" s="33" t="s">
        <v>274</v>
      </c>
      <c r="U366" s="33" t="s">
        <v>274</v>
      </c>
      <c r="V366" s="30" t="s">
        <v>75</v>
      </c>
      <c r="W366" s="33" t="s">
        <v>76</v>
      </c>
      <c r="X366" s="30">
        <v>2024.1</v>
      </c>
      <c r="Y366" s="30">
        <v>2024.12</v>
      </c>
      <c r="Z366" s="28">
        <f t="shared" si="34"/>
        <v>420</v>
      </c>
      <c r="AA366" s="30">
        <v>420</v>
      </c>
      <c r="AB366" s="30">
        <v>0</v>
      </c>
      <c r="AC366" s="30">
        <v>0</v>
      </c>
      <c r="AD366" s="30">
        <v>0</v>
      </c>
      <c r="AE366" s="33" t="s">
        <v>3753</v>
      </c>
      <c r="AF366" s="33" t="s">
        <v>3753</v>
      </c>
      <c r="AG366" s="33" t="s">
        <v>77</v>
      </c>
      <c r="AH366" s="33" t="s">
        <v>77</v>
      </c>
      <c r="AI366" s="33" t="s">
        <v>77</v>
      </c>
      <c r="AJ366" s="33" t="s">
        <v>76</v>
      </c>
      <c r="AK366" s="33" t="s">
        <v>77</v>
      </c>
      <c r="AL366" s="33" t="s">
        <v>77</v>
      </c>
      <c r="AM366" s="30"/>
      <c r="AN366" s="33" t="s">
        <v>77</v>
      </c>
      <c r="AO366" s="30"/>
      <c r="AP366" s="30"/>
      <c r="AQ366" s="30"/>
    </row>
    <row r="367" s="3" customFormat="1" ht="230" customHeight="1" spans="1:43">
      <c r="A367" s="31">
        <f t="shared" si="32"/>
        <v>361</v>
      </c>
      <c r="B367" s="33" t="s">
        <v>3754</v>
      </c>
      <c r="C367" s="33" t="s">
        <v>56</v>
      </c>
      <c r="D367" s="33" t="s">
        <v>482</v>
      </c>
      <c r="E367" s="33" t="s">
        <v>1987</v>
      </c>
      <c r="F367" s="33" t="s">
        <v>3755</v>
      </c>
      <c r="G367" s="33" t="s">
        <v>82</v>
      </c>
      <c r="H367" s="33" t="s">
        <v>3756</v>
      </c>
      <c r="I367" s="33" t="s">
        <v>3757</v>
      </c>
      <c r="J367" s="33" t="s">
        <v>3758</v>
      </c>
      <c r="K367" s="33" t="s">
        <v>3759</v>
      </c>
      <c r="L367" s="33" t="s">
        <v>3760</v>
      </c>
      <c r="M367" s="33" t="s">
        <v>165</v>
      </c>
      <c r="N367" s="33" t="s">
        <v>166</v>
      </c>
      <c r="O367" s="33" t="s">
        <v>3761</v>
      </c>
      <c r="P367" s="33" t="s">
        <v>3762</v>
      </c>
      <c r="Q367" s="33" t="s">
        <v>3763</v>
      </c>
      <c r="R367" s="33" t="s">
        <v>3764</v>
      </c>
      <c r="S367" s="33" t="s">
        <v>171</v>
      </c>
      <c r="T367" s="33" t="s">
        <v>488</v>
      </c>
      <c r="U367" s="33" t="s">
        <v>488</v>
      </c>
      <c r="V367" s="30" t="s">
        <v>75</v>
      </c>
      <c r="W367" s="33" t="s">
        <v>76</v>
      </c>
      <c r="X367" s="30">
        <v>2024.01</v>
      </c>
      <c r="Y367" s="30">
        <v>2024.12</v>
      </c>
      <c r="Z367" s="28">
        <f t="shared" si="34"/>
        <v>500</v>
      </c>
      <c r="AA367" s="30">
        <v>500</v>
      </c>
      <c r="AB367" s="30">
        <v>0</v>
      </c>
      <c r="AC367" s="30">
        <v>0</v>
      </c>
      <c r="AD367" s="30">
        <v>0</v>
      </c>
      <c r="AE367" s="30">
        <v>1000</v>
      </c>
      <c r="AF367" s="30">
        <v>300</v>
      </c>
      <c r="AG367" s="33" t="s">
        <v>77</v>
      </c>
      <c r="AH367" s="33" t="s">
        <v>77</v>
      </c>
      <c r="AI367" s="33" t="s">
        <v>77</v>
      </c>
      <c r="AJ367" s="33" t="s">
        <v>76</v>
      </c>
      <c r="AK367" s="33" t="s">
        <v>76</v>
      </c>
      <c r="AL367" s="33" t="s">
        <v>77</v>
      </c>
      <c r="AM367" s="30"/>
      <c r="AN367" s="33" t="s">
        <v>77</v>
      </c>
      <c r="AO367" s="30"/>
      <c r="AP367" s="33" t="s">
        <v>3765</v>
      </c>
      <c r="AQ367" s="30">
        <v>17783531992</v>
      </c>
    </row>
    <row r="368" s="3" customFormat="1" ht="230" customHeight="1" spans="1:43">
      <c r="A368" s="31">
        <f t="shared" si="32"/>
        <v>362</v>
      </c>
      <c r="B368" s="33" t="s">
        <v>3766</v>
      </c>
      <c r="C368" s="33" t="s">
        <v>56</v>
      </c>
      <c r="D368" s="33" t="s">
        <v>3382</v>
      </c>
      <c r="E368" s="33" t="s">
        <v>3767</v>
      </c>
      <c r="F368" s="33" t="s">
        <v>3768</v>
      </c>
      <c r="G368" s="33" t="s">
        <v>463</v>
      </c>
      <c r="H368" s="33" t="s">
        <v>3769</v>
      </c>
      <c r="I368" s="33" t="s">
        <v>3770</v>
      </c>
      <c r="J368" s="33" t="s">
        <v>3771</v>
      </c>
      <c r="K368" s="33" t="s">
        <v>3772</v>
      </c>
      <c r="L368" s="33" t="s">
        <v>3773</v>
      </c>
      <c r="M368" s="33" t="s">
        <v>2056</v>
      </c>
      <c r="N368" s="33" t="s">
        <v>2057</v>
      </c>
      <c r="O368" s="33" t="s">
        <v>3774</v>
      </c>
      <c r="P368" s="33" t="s">
        <v>3775</v>
      </c>
      <c r="Q368" s="33" t="s">
        <v>3776</v>
      </c>
      <c r="R368" s="33" t="s">
        <v>2021</v>
      </c>
      <c r="S368" s="33" t="s">
        <v>171</v>
      </c>
      <c r="T368" s="33" t="s">
        <v>488</v>
      </c>
      <c r="U368" s="33" t="s">
        <v>488</v>
      </c>
      <c r="V368" s="30" t="s">
        <v>75</v>
      </c>
      <c r="W368" s="33" t="s">
        <v>76</v>
      </c>
      <c r="X368" s="30">
        <v>2024.01</v>
      </c>
      <c r="Y368" s="30">
        <v>2024.12</v>
      </c>
      <c r="Z368" s="28">
        <f t="shared" si="34"/>
        <v>500</v>
      </c>
      <c r="AA368" s="30">
        <v>500</v>
      </c>
      <c r="AB368" s="30">
        <v>0</v>
      </c>
      <c r="AC368" s="30">
        <v>0</v>
      </c>
      <c r="AD368" s="30">
        <v>0</v>
      </c>
      <c r="AE368" s="30">
        <v>300</v>
      </c>
      <c r="AF368" s="30">
        <v>100</v>
      </c>
      <c r="AG368" s="33" t="s">
        <v>77</v>
      </c>
      <c r="AH368" s="33" t="s">
        <v>77</v>
      </c>
      <c r="AI368" s="33" t="s">
        <v>77</v>
      </c>
      <c r="AJ368" s="33" t="s">
        <v>76</v>
      </c>
      <c r="AK368" s="33" t="s">
        <v>76</v>
      </c>
      <c r="AL368" s="33" t="s">
        <v>77</v>
      </c>
      <c r="AM368" s="30"/>
      <c r="AN368" s="33" t="s">
        <v>77</v>
      </c>
      <c r="AO368" s="30"/>
      <c r="AP368" s="33" t="s">
        <v>3777</v>
      </c>
      <c r="AQ368" s="30">
        <v>17702353188</v>
      </c>
    </row>
    <row r="369" s="3" customFormat="1" ht="230" customHeight="1" spans="1:43">
      <c r="A369" s="31">
        <f t="shared" si="32"/>
        <v>363</v>
      </c>
      <c r="B369" s="33" t="s">
        <v>3778</v>
      </c>
      <c r="C369" s="33" t="s">
        <v>91</v>
      </c>
      <c r="D369" s="33" t="s">
        <v>92</v>
      </c>
      <c r="E369" s="33" t="s">
        <v>93</v>
      </c>
      <c r="F369" s="33" t="s">
        <v>3779</v>
      </c>
      <c r="G369" s="33" t="s">
        <v>463</v>
      </c>
      <c r="H369" s="33" t="s">
        <v>3780</v>
      </c>
      <c r="I369" s="33" t="s">
        <v>3781</v>
      </c>
      <c r="J369" s="33" t="s">
        <v>3782</v>
      </c>
      <c r="K369" s="33" t="s">
        <v>3779</v>
      </c>
      <c r="L369" s="33" t="s">
        <v>3783</v>
      </c>
      <c r="M369" s="33" t="s">
        <v>286</v>
      </c>
      <c r="N369" s="33" t="s">
        <v>3784</v>
      </c>
      <c r="O369" s="33" t="s">
        <v>68</v>
      </c>
      <c r="P369" s="33" t="s">
        <v>3785</v>
      </c>
      <c r="Q369" s="33" t="s">
        <v>3786</v>
      </c>
      <c r="R369" s="33" t="s">
        <v>3787</v>
      </c>
      <c r="S369" s="33" t="s">
        <v>399</v>
      </c>
      <c r="T369" s="33" t="s">
        <v>145</v>
      </c>
      <c r="U369" s="33" t="s">
        <v>145</v>
      </c>
      <c r="V369" s="30" t="s">
        <v>75</v>
      </c>
      <c r="W369" s="33" t="s">
        <v>76</v>
      </c>
      <c r="X369" s="30">
        <v>2024.03</v>
      </c>
      <c r="Y369" s="30">
        <v>2024.11</v>
      </c>
      <c r="Z369" s="28">
        <f t="shared" si="34"/>
        <v>150</v>
      </c>
      <c r="AA369" s="30">
        <v>150</v>
      </c>
      <c r="AB369" s="30">
        <v>0</v>
      </c>
      <c r="AC369" s="30">
        <v>0</v>
      </c>
      <c r="AD369" s="30">
        <v>0</v>
      </c>
      <c r="AE369" s="30">
        <v>6000</v>
      </c>
      <c r="AF369" s="30">
        <v>160</v>
      </c>
      <c r="AG369" s="33" t="s">
        <v>77</v>
      </c>
      <c r="AH369" s="33" t="s">
        <v>77</v>
      </c>
      <c r="AI369" s="33" t="s">
        <v>77</v>
      </c>
      <c r="AJ369" s="33" t="s">
        <v>76</v>
      </c>
      <c r="AK369" s="33" t="s">
        <v>77</v>
      </c>
      <c r="AL369" s="33" t="s">
        <v>77</v>
      </c>
      <c r="AM369" s="33" t="s">
        <v>77</v>
      </c>
      <c r="AN369" s="33" t="s">
        <v>77</v>
      </c>
      <c r="AO369" s="33" t="s">
        <v>77</v>
      </c>
      <c r="AP369" s="33" t="s">
        <v>3788</v>
      </c>
      <c r="AQ369" s="30">
        <v>13436035698</v>
      </c>
    </row>
    <row r="370" s="3" customFormat="1" ht="230" customHeight="1" spans="1:43">
      <c r="A370" s="31">
        <f t="shared" si="32"/>
        <v>364</v>
      </c>
      <c r="B370" s="33" t="s">
        <v>3789</v>
      </c>
      <c r="C370" s="33" t="s">
        <v>91</v>
      </c>
      <c r="D370" s="33" t="s">
        <v>92</v>
      </c>
      <c r="E370" s="33" t="s">
        <v>93</v>
      </c>
      <c r="F370" s="33" t="s">
        <v>3790</v>
      </c>
      <c r="G370" s="33" t="s">
        <v>463</v>
      </c>
      <c r="H370" s="33" t="s">
        <v>827</v>
      </c>
      <c r="I370" s="33" t="s">
        <v>3791</v>
      </c>
      <c r="J370" s="33" t="s">
        <v>3782</v>
      </c>
      <c r="K370" s="33" t="s">
        <v>3790</v>
      </c>
      <c r="L370" s="33" t="s">
        <v>3783</v>
      </c>
      <c r="M370" s="33" t="s">
        <v>286</v>
      </c>
      <c r="N370" s="33" t="s">
        <v>3784</v>
      </c>
      <c r="O370" s="33" t="s">
        <v>68</v>
      </c>
      <c r="P370" s="33" t="s">
        <v>3785</v>
      </c>
      <c r="Q370" s="33" t="s">
        <v>3786</v>
      </c>
      <c r="R370" s="33" t="s">
        <v>3787</v>
      </c>
      <c r="S370" s="33" t="s">
        <v>399</v>
      </c>
      <c r="T370" s="33" t="s">
        <v>145</v>
      </c>
      <c r="U370" s="33" t="s">
        <v>145</v>
      </c>
      <c r="V370" s="30" t="s">
        <v>75</v>
      </c>
      <c r="W370" s="33" t="s">
        <v>76</v>
      </c>
      <c r="X370" s="30">
        <v>2024.03</v>
      </c>
      <c r="Y370" s="30">
        <v>2024.11</v>
      </c>
      <c r="Z370" s="28">
        <f t="shared" si="34"/>
        <v>150</v>
      </c>
      <c r="AA370" s="30">
        <v>150</v>
      </c>
      <c r="AB370" s="30">
        <v>0</v>
      </c>
      <c r="AC370" s="30">
        <v>0</v>
      </c>
      <c r="AD370" s="30">
        <v>0</v>
      </c>
      <c r="AE370" s="30">
        <v>6000</v>
      </c>
      <c r="AF370" s="30">
        <v>160</v>
      </c>
      <c r="AG370" s="33" t="s">
        <v>77</v>
      </c>
      <c r="AH370" s="33" t="s">
        <v>77</v>
      </c>
      <c r="AI370" s="33" t="s">
        <v>77</v>
      </c>
      <c r="AJ370" s="33" t="s">
        <v>76</v>
      </c>
      <c r="AK370" s="33" t="s">
        <v>77</v>
      </c>
      <c r="AL370" s="33" t="s">
        <v>77</v>
      </c>
      <c r="AM370" s="33" t="s">
        <v>77</v>
      </c>
      <c r="AN370" s="33" t="s">
        <v>77</v>
      </c>
      <c r="AO370" s="33" t="s">
        <v>77</v>
      </c>
      <c r="AP370" s="33" t="s">
        <v>3788</v>
      </c>
      <c r="AQ370" s="30">
        <v>13436035698</v>
      </c>
    </row>
    <row r="371" s="4" customFormat="1" ht="230" customHeight="1" spans="1:43">
      <c r="A371" s="31">
        <f t="shared" si="32"/>
        <v>365</v>
      </c>
      <c r="B371" s="33" t="s">
        <v>3792</v>
      </c>
      <c r="C371" s="33" t="s">
        <v>91</v>
      </c>
      <c r="D371" s="33" t="s">
        <v>92</v>
      </c>
      <c r="E371" s="33" t="s">
        <v>93</v>
      </c>
      <c r="F371" s="33" t="s">
        <v>3793</v>
      </c>
      <c r="G371" s="33" t="s">
        <v>463</v>
      </c>
      <c r="H371" s="33" t="s">
        <v>536</v>
      </c>
      <c r="I371" s="33" t="s">
        <v>3794</v>
      </c>
      <c r="J371" s="33" t="s">
        <v>3795</v>
      </c>
      <c r="K371" s="33" t="s">
        <v>3793</v>
      </c>
      <c r="L371" s="33" t="s">
        <v>3796</v>
      </c>
      <c r="M371" s="33" t="s">
        <v>286</v>
      </c>
      <c r="N371" s="33" t="s">
        <v>3784</v>
      </c>
      <c r="O371" s="33" t="s">
        <v>68</v>
      </c>
      <c r="P371" s="33" t="s">
        <v>3785</v>
      </c>
      <c r="Q371" s="33" t="s">
        <v>3797</v>
      </c>
      <c r="R371" s="33" t="s">
        <v>3787</v>
      </c>
      <c r="S371" s="33" t="s">
        <v>399</v>
      </c>
      <c r="T371" s="33" t="s">
        <v>145</v>
      </c>
      <c r="U371" s="33" t="s">
        <v>145</v>
      </c>
      <c r="V371" s="30" t="s">
        <v>75</v>
      </c>
      <c r="W371" s="33" t="s">
        <v>76</v>
      </c>
      <c r="X371" s="30">
        <v>2024.03</v>
      </c>
      <c r="Y371" s="30">
        <v>2024.11</v>
      </c>
      <c r="Z371" s="28">
        <f t="shared" si="34"/>
        <v>150</v>
      </c>
      <c r="AA371" s="30">
        <v>150</v>
      </c>
      <c r="AB371" s="30">
        <v>0</v>
      </c>
      <c r="AC371" s="30">
        <v>0</v>
      </c>
      <c r="AD371" s="30">
        <v>0</v>
      </c>
      <c r="AE371" s="30">
        <v>4000</v>
      </c>
      <c r="AF371" s="30">
        <v>115</v>
      </c>
      <c r="AG371" s="33" t="s">
        <v>77</v>
      </c>
      <c r="AH371" s="33" t="s">
        <v>77</v>
      </c>
      <c r="AI371" s="33" t="s">
        <v>77</v>
      </c>
      <c r="AJ371" s="33" t="s">
        <v>76</v>
      </c>
      <c r="AK371" s="33" t="s">
        <v>77</v>
      </c>
      <c r="AL371" s="33" t="s">
        <v>77</v>
      </c>
      <c r="AM371" s="33" t="s">
        <v>77</v>
      </c>
      <c r="AN371" s="33" t="s">
        <v>77</v>
      </c>
      <c r="AO371" s="33" t="s">
        <v>77</v>
      </c>
      <c r="AP371" s="33" t="s">
        <v>3788</v>
      </c>
      <c r="AQ371" s="30">
        <v>13436035698</v>
      </c>
    </row>
    <row r="372" s="4" customFormat="1" ht="230" customHeight="1" spans="1:43">
      <c r="A372" s="31">
        <f t="shared" si="32"/>
        <v>366</v>
      </c>
      <c r="B372" s="33" t="s">
        <v>3798</v>
      </c>
      <c r="C372" s="33" t="s">
        <v>91</v>
      </c>
      <c r="D372" s="33" t="s">
        <v>92</v>
      </c>
      <c r="E372" s="33" t="s">
        <v>93</v>
      </c>
      <c r="F372" s="33" t="s">
        <v>3799</v>
      </c>
      <c r="G372" s="33" t="s">
        <v>463</v>
      </c>
      <c r="H372" s="33" t="s">
        <v>3800</v>
      </c>
      <c r="I372" s="33" t="s">
        <v>3801</v>
      </c>
      <c r="J372" s="33" t="s">
        <v>3802</v>
      </c>
      <c r="K372" s="33" t="s">
        <v>3799</v>
      </c>
      <c r="L372" s="33" t="s">
        <v>3803</v>
      </c>
      <c r="M372" s="33" t="s">
        <v>286</v>
      </c>
      <c r="N372" s="33" t="s">
        <v>3784</v>
      </c>
      <c r="O372" s="33" t="s">
        <v>68</v>
      </c>
      <c r="P372" s="33" t="s">
        <v>3804</v>
      </c>
      <c r="Q372" s="33" t="s">
        <v>3805</v>
      </c>
      <c r="R372" s="33" t="s">
        <v>3787</v>
      </c>
      <c r="S372" s="33" t="s">
        <v>399</v>
      </c>
      <c r="T372" s="33" t="s">
        <v>145</v>
      </c>
      <c r="U372" s="33" t="s">
        <v>145</v>
      </c>
      <c r="V372" s="30" t="s">
        <v>75</v>
      </c>
      <c r="W372" s="33" t="s">
        <v>76</v>
      </c>
      <c r="X372" s="30">
        <v>2024.3</v>
      </c>
      <c r="Y372" s="30">
        <v>2024.11</v>
      </c>
      <c r="Z372" s="28">
        <f t="shared" si="34"/>
        <v>300</v>
      </c>
      <c r="AA372" s="30">
        <v>300</v>
      </c>
      <c r="AB372" s="30">
        <v>0</v>
      </c>
      <c r="AC372" s="30">
        <v>0</v>
      </c>
      <c r="AD372" s="30">
        <v>0</v>
      </c>
      <c r="AE372" s="30">
        <v>8000</v>
      </c>
      <c r="AF372" s="30">
        <v>324</v>
      </c>
      <c r="AG372" s="33" t="s">
        <v>77</v>
      </c>
      <c r="AH372" s="33" t="s">
        <v>77</v>
      </c>
      <c r="AI372" s="33" t="s">
        <v>77</v>
      </c>
      <c r="AJ372" s="33" t="s">
        <v>76</v>
      </c>
      <c r="AK372" s="33" t="s">
        <v>76</v>
      </c>
      <c r="AL372" s="33" t="s">
        <v>77</v>
      </c>
      <c r="AM372" s="33" t="s">
        <v>77</v>
      </c>
      <c r="AN372" s="33" t="s">
        <v>77</v>
      </c>
      <c r="AO372" s="33" t="s">
        <v>77</v>
      </c>
      <c r="AP372" s="33" t="s">
        <v>3788</v>
      </c>
      <c r="AQ372" s="30">
        <v>13436035698</v>
      </c>
    </row>
    <row r="373" s="4" customFormat="1" ht="230" customHeight="1" spans="1:43">
      <c r="A373" s="31">
        <f t="shared" si="32"/>
        <v>367</v>
      </c>
      <c r="B373" s="33" t="s">
        <v>3806</v>
      </c>
      <c r="C373" s="33" t="s">
        <v>91</v>
      </c>
      <c r="D373" s="33" t="s">
        <v>92</v>
      </c>
      <c r="E373" s="33" t="s">
        <v>93</v>
      </c>
      <c r="F373" s="33" t="s">
        <v>3807</v>
      </c>
      <c r="G373" s="33" t="s">
        <v>463</v>
      </c>
      <c r="H373" s="33" t="s">
        <v>3808</v>
      </c>
      <c r="I373" s="33" t="s">
        <v>3809</v>
      </c>
      <c r="J373" s="33" t="s">
        <v>3810</v>
      </c>
      <c r="K373" s="33" t="s">
        <v>3807</v>
      </c>
      <c r="L373" s="33" t="s">
        <v>3811</v>
      </c>
      <c r="M373" s="33" t="s">
        <v>286</v>
      </c>
      <c r="N373" s="33" t="s">
        <v>3784</v>
      </c>
      <c r="O373" s="33" t="s">
        <v>68</v>
      </c>
      <c r="P373" s="33" t="s">
        <v>3804</v>
      </c>
      <c r="Q373" s="33" t="s">
        <v>3812</v>
      </c>
      <c r="R373" s="33" t="s">
        <v>3787</v>
      </c>
      <c r="S373" s="33" t="s">
        <v>399</v>
      </c>
      <c r="T373" s="33" t="s">
        <v>145</v>
      </c>
      <c r="U373" s="33" t="s">
        <v>145</v>
      </c>
      <c r="V373" s="30" t="s">
        <v>75</v>
      </c>
      <c r="W373" s="33" t="s">
        <v>76</v>
      </c>
      <c r="X373" s="30">
        <v>2024.3</v>
      </c>
      <c r="Y373" s="30">
        <v>2024.11</v>
      </c>
      <c r="Z373" s="28">
        <f t="shared" si="34"/>
        <v>200</v>
      </c>
      <c r="AA373" s="30">
        <v>200</v>
      </c>
      <c r="AB373" s="30">
        <v>0</v>
      </c>
      <c r="AC373" s="30">
        <v>0</v>
      </c>
      <c r="AD373" s="30">
        <v>0</v>
      </c>
      <c r="AE373" s="30">
        <v>3000</v>
      </c>
      <c r="AF373" s="30">
        <v>173</v>
      </c>
      <c r="AG373" s="33" t="s">
        <v>77</v>
      </c>
      <c r="AH373" s="33" t="s">
        <v>77</v>
      </c>
      <c r="AI373" s="33" t="s">
        <v>77</v>
      </c>
      <c r="AJ373" s="33" t="s">
        <v>76</v>
      </c>
      <c r="AK373" s="33" t="s">
        <v>76</v>
      </c>
      <c r="AL373" s="33" t="s">
        <v>77</v>
      </c>
      <c r="AM373" s="33" t="s">
        <v>77</v>
      </c>
      <c r="AN373" s="33" t="s">
        <v>77</v>
      </c>
      <c r="AO373" s="33" t="s">
        <v>77</v>
      </c>
      <c r="AP373" s="33" t="s">
        <v>3788</v>
      </c>
      <c r="AQ373" s="30">
        <v>13436035698</v>
      </c>
    </row>
    <row r="374" s="4" customFormat="1" ht="230" customHeight="1" spans="1:43">
      <c r="A374" s="31">
        <f t="shared" si="32"/>
        <v>368</v>
      </c>
      <c r="B374" s="33" t="s">
        <v>3813</v>
      </c>
      <c r="C374" s="33" t="s">
        <v>91</v>
      </c>
      <c r="D374" s="33" t="s">
        <v>92</v>
      </c>
      <c r="E374" s="33" t="s">
        <v>93</v>
      </c>
      <c r="F374" s="33" t="s">
        <v>3814</v>
      </c>
      <c r="G374" s="33" t="s">
        <v>463</v>
      </c>
      <c r="H374" s="33" t="s">
        <v>3186</v>
      </c>
      <c r="I374" s="33" t="s">
        <v>3815</v>
      </c>
      <c r="J374" s="33" t="s">
        <v>3816</v>
      </c>
      <c r="K374" s="33" t="s">
        <v>3814</v>
      </c>
      <c r="L374" s="33" t="s">
        <v>3817</v>
      </c>
      <c r="M374" s="33" t="s">
        <v>286</v>
      </c>
      <c r="N374" s="33" t="s">
        <v>3784</v>
      </c>
      <c r="O374" s="33" t="s">
        <v>68</v>
      </c>
      <c r="P374" s="33" t="s">
        <v>3804</v>
      </c>
      <c r="Q374" s="33" t="s">
        <v>3818</v>
      </c>
      <c r="R374" s="33" t="s">
        <v>3787</v>
      </c>
      <c r="S374" s="33" t="s">
        <v>399</v>
      </c>
      <c r="T374" s="33" t="s">
        <v>145</v>
      </c>
      <c r="U374" s="33" t="s">
        <v>145</v>
      </c>
      <c r="V374" s="30" t="s">
        <v>75</v>
      </c>
      <c r="W374" s="33" t="s">
        <v>76</v>
      </c>
      <c r="X374" s="30">
        <v>2024.1</v>
      </c>
      <c r="Y374" s="30">
        <v>2024.6</v>
      </c>
      <c r="Z374" s="28">
        <f t="shared" si="34"/>
        <v>100</v>
      </c>
      <c r="AA374" s="30">
        <v>100</v>
      </c>
      <c r="AB374" s="30">
        <v>0</v>
      </c>
      <c r="AC374" s="30">
        <v>0</v>
      </c>
      <c r="AD374" s="30">
        <v>0</v>
      </c>
      <c r="AE374" s="30">
        <v>2000</v>
      </c>
      <c r="AF374" s="30">
        <v>132</v>
      </c>
      <c r="AG374" s="33" t="s">
        <v>77</v>
      </c>
      <c r="AH374" s="33" t="s">
        <v>77</v>
      </c>
      <c r="AI374" s="33" t="s">
        <v>77</v>
      </c>
      <c r="AJ374" s="33" t="s">
        <v>76</v>
      </c>
      <c r="AK374" s="33" t="s">
        <v>76</v>
      </c>
      <c r="AL374" s="33" t="s">
        <v>77</v>
      </c>
      <c r="AM374" s="33" t="s">
        <v>77</v>
      </c>
      <c r="AN374" s="33" t="s">
        <v>77</v>
      </c>
      <c r="AO374" s="33" t="s">
        <v>77</v>
      </c>
      <c r="AP374" s="33" t="s">
        <v>3788</v>
      </c>
      <c r="AQ374" s="30">
        <v>13436035698</v>
      </c>
    </row>
    <row r="375" s="4" customFormat="1" ht="230" customHeight="1" spans="1:43">
      <c r="A375" s="31">
        <f t="shared" si="32"/>
        <v>369</v>
      </c>
      <c r="B375" s="33" t="s">
        <v>3819</v>
      </c>
      <c r="C375" s="33" t="s">
        <v>91</v>
      </c>
      <c r="D375" s="33" t="s">
        <v>92</v>
      </c>
      <c r="E375" s="33" t="s">
        <v>93</v>
      </c>
      <c r="F375" s="33" t="s">
        <v>3820</v>
      </c>
      <c r="G375" s="33" t="s">
        <v>463</v>
      </c>
      <c r="H375" s="33" t="s">
        <v>3821</v>
      </c>
      <c r="I375" s="33" t="s">
        <v>3822</v>
      </c>
      <c r="J375" s="33" t="s">
        <v>3823</v>
      </c>
      <c r="K375" s="33" t="s">
        <v>3820</v>
      </c>
      <c r="L375" s="33" t="s">
        <v>3824</v>
      </c>
      <c r="M375" s="33" t="s">
        <v>286</v>
      </c>
      <c r="N375" s="33" t="s">
        <v>3784</v>
      </c>
      <c r="O375" s="33" t="s">
        <v>68</v>
      </c>
      <c r="P375" s="33" t="s">
        <v>3785</v>
      </c>
      <c r="Q375" s="33" t="s">
        <v>3825</v>
      </c>
      <c r="R375" s="33" t="s">
        <v>3787</v>
      </c>
      <c r="S375" s="33" t="s">
        <v>399</v>
      </c>
      <c r="T375" s="33" t="s">
        <v>145</v>
      </c>
      <c r="U375" s="33" t="s">
        <v>145</v>
      </c>
      <c r="V375" s="30" t="s">
        <v>75</v>
      </c>
      <c r="W375" s="33" t="s">
        <v>76</v>
      </c>
      <c r="X375" s="30">
        <v>2024.03</v>
      </c>
      <c r="Y375" s="30">
        <v>2024.11</v>
      </c>
      <c r="Z375" s="28">
        <f t="shared" si="34"/>
        <v>120</v>
      </c>
      <c r="AA375" s="30">
        <v>120</v>
      </c>
      <c r="AB375" s="30">
        <v>0</v>
      </c>
      <c r="AC375" s="30">
        <v>0</v>
      </c>
      <c r="AD375" s="30">
        <v>0</v>
      </c>
      <c r="AE375" s="30">
        <v>2500</v>
      </c>
      <c r="AF375" s="30">
        <v>160</v>
      </c>
      <c r="AG375" s="33" t="s">
        <v>77</v>
      </c>
      <c r="AH375" s="33" t="s">
        <v>77</v>
      </c>
      <c r="AI375" s="33" t="s">
        <v>77</v>
      </c>
      <c r="AJ375" s="33" t="s">
        <v>76</v>
      </c>
      <c r="AK375" s="33" t="s">
        <v>77</v>
      </c>
      <c r="AL375" s="33" t="s">
        <v>77</v>
      </c>
      <c r="AM375" s="33" t="s">
        <v>77</v>
      </c>
      <c r="AN375" s="33" t="s">
        <v>77</v>
      </c>
      <c r="AO375" s="33" t="s">
        <v>77</v>
      </c>
      <c r="AP375" s="33" t="s">
        <v>3788</v>
      </c>
      <c r="AQ375" s="30">
        <v>13436035698</v>
      </c>
    </row>
    <row r="376" s="3" customFormat="1" ht="230" customHeight="1" spans="1:43">
      <c r="A376" s="31">
        <f t="shared" si="32"/>
        <v>370</v>
      </c>
      <c r="B376" s="33" t="s">
        <v>3826</v>
      </c>
      <c r="C376" s="33" t="s">
        <v>91</v>
      </c>
      <c r="D376" s="33" t="s">
        <v>92</v>
      </c>
      <c r="E376" s="33" t="s">
        <v>93</v>
      </c>
      <c r="F376" s="33" t="s">
        <v>3827</v>
      </c>
      <c r="G376" s="33" t="s">
        <v>463</v>
      </c>
      <c r="H376" s="33" t="s">
        <v>3828</v>
      </c>
      <c r="I376" s="33" t="s">
        <v>3829</v>
      </c>
      <c r="J376" s="33" t="s">
        <v>3830</v>
      </c>
      <c r="K376" s="33" t="s">
        <v>3827</v>
      </c>
      <c r="L376" s="33" t="s">
        <v>3827</v>
      </c>
      <c r="M376" s="33" t="s">
        <v>286</v>
      </c>
      <c r="N376" s="33" t="s">
        <v>3784</v>
      </c>
      <c r="O376" s="33" t="s">
        <v>68</v>
      </c>
      <c r="P376" s="33" t="s">
        <v>3831</v>
      </c>
      <c r="Q376" s="33" t="s">
        <v>3797</v>
      </c>
      <c r="R376" s="33" t="s">
        <v>3787</v>
      </c>
      <c r="S376" s="33" t="s">
        <v>399</v>
      </c>
      <c r="T376" s="33" t="s">
        <v>145</v>
      </c>
      <c r="U376" s="33" t="s">
        <v>145</v>
      </c>
      <c r="V376" s="30" t="s">
        <v>75</v>
      </c>
      <c r="W376" s="33" t="s">
        <v>76</v>
      </c>
      <c r="X376" s="30">
        <v>2024.3</v>
      </c>
      <c r="Y376" s="30">
        <v>2024.9</v>
      </c>
      <c r="Z376" s="28">
        <f t="shared" si="34"/>
        <v>160</v>
      </c>
      <c r="AA376" s="30">
        <v>160</v>
      </c>
      <c r="AB376" s="30">
        <v>0</v>
      </c>
      <c r="AC376" s="30">
        <v>0</v>
      </c>
      <c r="AD376" s="30">
        <v>0</v>
      </c>
      <c r="AE376" s="30">
        <v>4000</v>
      </c>
      <c r="AF376" s="30">
        <v>130</v>
      </c>
      <c r="AG376" s="33" t="s">
        <v>77</v>
      </c>
      <c r="AH376" s="33" t="s">
        <v>77</v>
      </c>
      <c r="AI376" s="33" t="s">
        <v>77</v>
      </c>
      <c r="AJ376" s="33" t="s">
        <v>77</v>
      </c>
      <c r="AK376" s="33" t="s">
        <v>77</v>
      </c>
      <c r="AL376" s="33" t="s">
        <v>77</v>
      </c>
      <c r="AM376" s="33" t="s">
        <v>77</v>
      </c>
      <c r="AN376" s="33" t="s">
        <v>77</v>
      </c>
      <c r="AO376" s="33" t="s">
        <v>77</v>
      </c>
      <c r="AP376" s="33" t="s">
        <v>3788</v>
      </c>
      <c r="AQ376" s="30">
        <v>13436035698</v>
      </c>
    </row>
    <row r="377" s="3" customFormat="1" ht="230" customHeight="1" spans="1:43">
      <c r="A377" s="31">
        <f t="shared" si="32"/>
        <v>371</v>
      </c>
      <c r="B377" s="33" t="s">
        <v>3832</v>
      </c>
      <c r="C377" s="33" t="s">
        <v>91</v>
      </c>
      <c r="D377" s="33" t="s">
        <v>92</v>
      </c>
      <c r="E377" s="33" t="s">
        <v>135</v>
      </c>
      <c r="F377" s="33" t="s">
        <v>3833</v>
      </c>
      <c r="G377" s="33" t="s">
        <v>82</v>
      </c>
      <c r="H377" s="33" t="s">
        <v>3834</v>
      </c>
      <c r="I377" s="33" t="s">
        <v>3835</v>
      </c>
      <c r="J377" s="33" t="s">
        <v>3836</v>
      </c>
      <c r="K377" s="33" t="s">
        <v>3837</v>
      </c>
      <c r="L377" s="30">
        <v>25</v>
      </c>
      <c r="M377" s="33" t="s">
        <v>286</v>
      </c>
      <c r="N377" s="33" t="s">
        <v>3784</v>
      </c>
      <c r="O377" s="33" t="s">
        <v>3838</v>
      </c>
      <c r="P377" s="33" t="s">
        <v>3839</v>
      </c>
      <c r="Q377" s="33" t="s">
        <v>3833</v>
      </c>
      <c r="R377" s="33" t="s">
        <v>3840</v>
      </c>
      <c r="S377" s="30" t="s">
        <v>3841</v>
      </c>
      <c r="T377" s="33" t="s">
        <v>145</v>
      </c>
      <c r="U377" s="33" t="s">
        <v>145</v>
      </c>
      <c r="V377" s="30" t="s">
        <v>75</v>
      </c>
      <c r="W377" s="33" t="s">
        <v>76</v>
      </c>
      <c r="X377" s="30">
        <v>2024.4</v>
      </c>
      <c r="Y377" s="30" t="s">
        <v>3842</v>
      </c>
      <c r="Z377" s="28">
        <f t="shared" si="34"/>
        <v>1500</v>
      </c>
      <c r="AA377" s="30">
        <v>0</v>
      </c>
      <c r="AB377" s="30">
        <v>1500</v>
      </c>
      <c r="AC377" s="30">
        <v>0</v>
      </c>
      <c r="AD377" s="30">
        <v>0</v>
      </c>
      <c r="AE377" s="30">
        <v>3000</v>
      </c>
      <c r="AF377" s="30">
        <v>100</v>
      </c>
      <c r="AG377" s="33" t="s">
        <v>76</v>
      </c>
      <c r="AH377" s="33" t="s">
        <v>77</v>
      </c>
      <c r="AI377" s="33" t="s">
        <v>77</v>
      </c>
      <c r="AJ377" s="33" t="s">
        <v>76</v>
      </c>
      <c r="AK377" s="33" t="s">
        <v>77</v>
      </c>
      <c r="AL377" s="33" t="s">
        <v>3843</v>
      </c>
      <c r="AM377" s="33" t="s">
        <v>77</v>
      </c>
      <c r="AN377" s="33" t="s">
        <v>77</v>
      </c>
      <c r="AO377" s="33" t="s">
        <v>77</v>
      </c>
      <c r="AP377" s="33" t="s">
        <v>3844</v>
      </c>
      <c r="AQ377" s="30">
        <v>13609449772</v>
      </c>
    </row>
    <row r="378" s="3" customFormat="1" ht="230" customHeight="1" spans="1:43">
      <c r="A378" s="31">
        <f t="shared" si="32"/>
        <v>372</v>
      </c>
      <c r="B378" s="33" t="s">
        <v>3845</v>
      </c>
      <c r="C378" s="33" t="s">
        <v>3569</v>
      </c>
      <c r="D378" s="33" t="s">
        <v>3570</v>
      </c>
      <c r="E378" s="33" t="s">
        <v>3571</v>
      </c>
      <c r="F378" s="33" t="s">
        <v>3846</v>
      </c>
      <c r="G378" s="33" t="s">
        <v>82</v>
      </c>
      <c r="H378" s="33" t="s">
        <v>3573</v>
      </c>
      <c r="I378" s="33" t="s">
        <v>3847</v>
      </c>
      <c r="J378" s="30" t="s">
        <v>3848</v>
      </c>
      <c r="K378" s="30" t="s">
        <v>3849</v>
      </c>
      <c r="L378" s="33" t="s">
        <v>3850</v>
      </c>
      <c r="M378" s="33" t="s">
        <v>3577</v>
      </c>
      <c r="N378" s="33" t="s">
        <v>3578</v>
      </c>
      <c r="O378" s="30" t="s">
        <v>3740</v>
      </c>
      <c r="P378" s="33" t="s">
        <v>3851</v>
      </c>
      <c r="Q378" s="33" t="s">
        <v>3852</v>
      </c>
      <c r="R378" s="33" t="s">
        <v>290</v>
      </c>
      <c r="S378" s="33" t="s">
        <v>3853</v>
      </c>
      <c r="T378" s="33" t="s">
        <v>3581</v>
      </c>
      <c r="U378" s="33" t="s">
        <v>3581</v>
      </c>
      <c r="V378" s="30" t="s">
        <v>75</v>
      </c>
      <c r="W378" s="33" t="s">
        <v>76</v>
      </c>
      <c r="X378" s="30">
        <v>2024.9</v>
      </c>
      <c r="Y378" s="30">
        <v>2024.12</v>
      </c>
      <c r="Z378" s="28">
        <f t="shared" si="34"/>
        <v>9</v>
      </c>
      <c r="AA378" s="30">
        <v>9</v>
      </c>
      <c r="AB378" s="30">
        <v>0</v>
      </c>
      <c r="AC378" s="30">
        <v>0</v>
      </c>
      <c r="AD378" s="30">
        <v>0</v>
      </c>
      <c r="AE378" s="30" t="s">
        <v>1092</v>
      </c>
      <c r="AF378" s="30" t="s">
        <v>1092</v>
      </c>
      <c r="AG378" s="33" t="s">
        <v>77</v>
      </c>
      <c r="AH378" s="33" t="s">
        <v>77</v>
      </c>
      <c r="AI378" s="33" t="s">
        <v>77</v>
      </c>
      <c r="AJ378" s="33" t="s">
        <v>76</v>
      </c>
      <c r="AK378" s="33" t="s">
        <v>77</v>
      </c>
      <c r="AL378" s="33" t="s">
        <v>77</v>
      </c>
      <c r="AM378" s="30"/>
      <c r="AN378" s="33" t="s">
        <v>77</v>
      </c>
      <c r="AO378" s="30"/>
      <c r="AP378" s="33" t="s">
        <v>3584</v>
      </c>
      <c r="AQ378" s="30">
        <v>18996611627</v>
      </c>
    </row>
    <row r="379" s="3" customFormat="1" ht="230" customHeight="1" spans="1:43">
      <c r="A379" s="31">
        <f t="shared" si="32"/>
        <v>373</v>
      </c>
      <c r="B379" s="33" t="s">
        <v>3854</v>
      </c>
      <c r="C379" s="33" t="s">
        <v>3569</v>
      </c>
      <c r="D379" s="33" t="s">
        <v>3570</v>
      </c>
      <c r="E379" s="33" t="s">
        <v>3571</v>
      </c>
      <c r="F379" s="33" t="s">
        <v>3855</v>
      </c>
      <c r="G379" s="33" t="s">
        <v>82</v>
      </c>
      <c r="H379" s="33" t="s">
        <v>3573</v>
      </c>
      <c r="I379" s="33" t="s">
        <v>3856</v>
      </c>
      <c r="J379" s="30" t="s">
        <v>3857</v>
      </c>
      <c r="K379" s="30" t="s">
        <v>3858</v>
      </c>
      <c r="L379" s="33" t="s">
        <v>3859</v>
      </c>
      <c r="M379" s="33" t="s">
        <v>3577</v>
      </c>
      <c r="N379" s="33" t="s">
        <v>3578</v>
      </c>
      <c r="O379" s="30" t="s">
        <v>3860</v>
      </c>
      <c r="P379" s="33" t="s">
        <v>3861</v>
      </c>
      <c r="Q379" s="33" t="s">
        <v>3862</v>
      </c>
      <c r="R379" s="33" t="s">
        <v>290</v>
      </c>
      <c r="S379" s="33" t="s">
        <v>3863</v>
      </c>
      <c r="T379" s="33" t="s">
        <v>3581</v>
      </c>
      <c r="U379" s="33" t="s">
        <v>3581</v>
      </c>
      <c r="V379" s="30" t="s">
        <v>75</v>
      </c>
      <c r="W379" s="33" t="s">
        <v>76</v>
      </c>
      <c r="X379" s="30">
        <v>2024.7</v>
      </c>
      <c r="Y379" s="30">
        <v>2024.12</v>
      </c>
      <c r="Z379" s="28">
        <f t="shared" si="34"/>
        <v>3.5</v>
      </c>
      <c r="AA379" s="30">
        <v>3.5</v>
      </c>
      <c r="AB379" s="30">
        <v>0</v>
      </c>
      <c r="AC379" s="30">
        <v>0</v>
      </c>
      <c r="AD379" s="30">
        <v>0</v>
      </c>
      <c r="AE379" s="30" t="s">
        <v>3491</v>
      </c>
      <c r="AF379" s="30" t="s">
        <v>3491</v>
      </c>
      <c r="AG379" s="33" t="s">
        <v>77</v>
      </c>
      <c r="AH379" s="33" t="s">
        <v>77</v>
      </c>
      <c r="AI379" s="33" t="s">
        <v>77</v>
      </c>
      <c r="AJ379" s="33" t="s">
        <v>76</v>
      </c>
      <c r="AK379" s="33" t="s">
        <v>77</v>
      </c>
      <c r="AL379" s="33" t="s">
        <v>77</v>
      </c>
      <c r="AM379" s="30"/>
      <c r="AN379" s="33" t="s">
        <v>77</v>
      </c>
      <c r="AO379" s="30"/>
      <c r="AP379" s="33" t="s">
        <v>3584</v>
      </c>
      <c r="AQ379" s="30">
        <v>18996611627</v>
      </c>
    </row>
    <row r="380" s="6" customFormat="1" ht="230" customHeight="1" spans="1:43">
      <c r="A380" s="31">
        <f t="shared" si="32"/>
        <v>374</v>
      </c>
      <c r="B380" s="33" t="s">
        <v>3864</v>
      </c>
      <c r="C380" s="33" t="s">
        <v>91</v>
      </c>
      <c r="D380" s="33" t="s">
        <v>122</v>
      </c>
      <c r="E380" s="33" t="s">
        <v>1612</v>
      </c>
      <c r="F380" s="33" t="s">
        <v>3865</v>
      </c>
      <c r="G380" s="33" t="s">
        <v>82</v>
      </c>
      <c r="H380" s="33" t="s">
        <v>3866</v>
      </c>
      <c r="I380" s="33" t="s">
        <v>3867</v>
      </c>
      <c r="J380" s="33" t="s">
        <v>3868</v>
      </c>
      <c r="K380" s="33" t="s">
        <v>3869</v>
      </c>
      <c r="L380" s="33" t="s">
        <v>3865</v>
      </c>
      <c r="M380" s="33" t="s">
        <v>3870</v>
      </c>
      <c r="N380" s="33" t="s">
        <v>3870</v>
      </c>
      <c r="O380" s="33" t="s">
        <v>1298</v>
      </c>
      <c r="P380" s="33" t="s">
        <v>3871</v>
      </c>
      <c r="Q380" s="30" t="s">
        <v>3872</v>
      </c>
      <c r="R380" s="33" t="s">
        <v>964</v>
      </c>
      <c r="S380" s="33" t="s">
        <v>776</v>
      </c>
      <c r="T380" s="33" t="s">
        <v>133</v>
      </c>
      <c r="U380" s="33" t="s">
        <v>133</v>
      </c>
      <c r="V380" s="30" t="s">
        <v>75</v>
      </c>
      <c r="W380" s="33" t="s">
        <v>76</v>
      </c>
      <c r="X380" s="30">
        <v>2024.05</v>
      </c>
      <c r="Y380" s="30">
        <v>2025.05</v>
      </c>
      <c r="Z380" s="28">
        <v>232.09</v>
      </c>
      <c r="AA380" s="30">
        <v>232.09</v>
      </c>
      <c r="AB380" s="30">
        <v>0</v>
      </c>
      <c r="AC380" s="30">
        <v>0</v>
      </c>
      <c r="AD380" s="30">
        <v>0</v>
      </c>
      <c r="AE380" s="30">
        <v>500</v>
      </c>
      <c r="AF380" s="30">
        <v>125</v>
      </c>
      <c r="AG380" s="33" t="s">
        <v>77</v>
      </c>
      <c r="AH380" s="33" t="s">
        <v>77</v>
      </c>
      <c r="AI380" s="33" t="s">
        <v>77</v>
      </c>
      <c r="AJ380" s="33" t="s">
        <v>76</v>
      </c>
      <c r="AK380" s="33" t="s">
        <v>77</v>
      </c>
      <c r="AL380" s="33" t="s">
        <v>77</v>
      </c>
      <c r="AM380" s="33" t="s">
        <v>532</v>
      </c>
      <c r="AN380" s="33" t="s">
        <v>77</v>
      </c>
      <c r="AO380" s="33" t="s">
        <v>532</v>
      </c>
      <c r="AP380" s="33" t="s">
        <v>3873</v>
      </c>
      <c r="AQ380" s="30">
        <v>18996642666</v>
      </c>
    </row>
    <row r="381" s="3" customFormat="1" ht="230" customHeight="1" spans="1:43">
      <c r="A381" s="31">
        <f t="shared" si="32"/>
        <v>375</v>
      </c>
      <c r="B381" s="33" t="s">
        <v>3874</v>
      </c>
      <c r="C381" s="33" t="s">
        <v>91</v>
      </c>
      <c r="D381" s="33" t="s">
        <v>122</v>
      </c>
      <c r="E381" s="33" t="s">
        <v>1612</v>
      </c>
      <c r="F381" s="33" t="s">
        <v>3875</v>
      </c>
      <c r="G381" s="33" t="s">
        <v>82</v>
      </c>
      <c r="H381" s="33" t="s">
        <v>3876</v>
      </c>
      <c r="I381" s="33" t="s">
        <v>3877</v>
      </c>
      <c r="J381" s="30" t="s">
        <v>3878</v>
      </c>
      <c r="K381" s="33" t="s">
        <v>3875</v>
      </c>
      <c r="L381" s="33" t="s">
        <v>3879</v>
      </c>
      <c r="M381" s="33" t="s">
        <v>204</v>
      </c>
      <c r="N381" s="33" t="s">
        <v>3880</v>
      </c>
      <c r="O381" s="33" t="s">
        <v>3881</v>
      </c>
      <c r="P381" s="33" t="s">
        <v>3882</v>
      </c>
      <c r="Q381" s="33" t="s">
        <v>3883</v>
      </c>
      <c r="R381" s="33" t="s">
        <v>964</v>
      </c>
      <c r="S381" s="33" t="s">
        <v>318</v>
      </c>
      <c r="T381" s="33" t="s">
        <v>133</v>
      </c>
      <c r="U381" s="33" t="s">
        <v>133</v>
      </c>
      <c r="V381" s="30" t="s">
        <v>75</v>
      </c>
      <c r="W381" s="33" t="s">
        <v>76</v>
      </c>
      <c r="X381" s="30">
        <v>2024.05</v>
      </c>
      <c r="Y381" s="30">
        <v>2025.05</v>
      </c>
      <c r="Z381" s="28">
        <v>1043.73</v>
      </c>
      <c r="AA381" s="30">
        <v>1043.73</v>
      </c>
      <c r="AB381" s="30">
        <v>0</v>
      </c>
      <c r="AC381" s="30">
        <v>0</v>
      </c>
      <c r="AD381" s="30">
        <v>0</v>
      </c>
      <c r="AE381" s="30">
        <v>3100</v>
      </c>
      <c r="AF381" s="30" t="s">
        <v>3884</v>
      </c>
      <c r="AG381" s="33" t="s">
        <v>77</v>
      </c>
      <c r="AH381" s="33" t="s">
        <v>77</v>
      </c>
      <c r="AI381" s="33" t="s">
        <v>77</v>
      </c>
      <c r="AJ381" s="33" t="s">
        <v>76</v>
      </c>
      <c r="AK381" s="33" t="s">
        <v>77</v>
      </c>
      <c r="AL381" s="33" t="s">
        <v>77</v>
      </c>
      <c r="AM381" s="33" t="s">
        <v>532</v>
      </c>
      <c r="AN381" s="33" t="s">
        <v>77</v>
      </c>
      <c r="AO381" s="33" t="s">
        <v>532</v>
      </c>
      <c r="AP381" s="33" t="s">
        <v>3873</v>
      </c>
      <c r="AQ381" s="30">
        <v>18996642666</v>
      </c>
    </row>
    <row r="382" s="3" customFormat="1" ht="230" customHeight="1" spans="1:43">
      <c r="A382" s="31">
        <f t="shared" si="32"/>
        <v>376</v>
      </c>
      <c r="B382" s="33" t="s">
        <v>3885</v>
      </c>
      <c r="C382" s="33" t="s">
        <v>91</v>
      </c>
      <c r="D382" s="33" t="s">
        <v>122</v>
      </c>
      <c r="E382" s="33" t="s">
        <v>1612</v>
      </c>
      <c r="F382" s="33" t="s">
        <v>3886</v>
      </c>
      <c r="G382" s="33" t="s">
        <v>82</v>
      </c>
      <c r="H382" s="33" t="s">
        <v>3887</v>
      </c>
      <c r="I382" s="33" t="s">
        <v>3888</v>
      </c>
      <c r="J382" s="30" t="s">
        <v>3889</v>
      </c>
      <c r="K382" s="33" t="s">
        <v>3890</v>
      </c>
      <c r="L382" s="33" t="s">
        <v>3891</v>
      </c>
      <c r="M382" s="33" t="s">
        <v>2920</v>
      </c>
      <c r="N382" s="33" t="s">
        <v>2921</v>
      </c>
      <c r="O382" s="33" t="s">
        <v>3892</v>
      </c>
      <c r="P382" s="33" t="s">
        <v>3893</v>
      </c>
      <c r="Q382" s="33" t="s">
        <v>3894</v>
      </c>
      <c r="R382" s="33" t="s">
        <v>2903</v>
      </c>
      <c r="S382" s="33" t="s">
        <v>3895</v>
      </c>
      <c r="T382" s="33" t="s">
        <v>1933</v>
      </c>
      <c r="U382" s="33" t="s">
        <v>1933</v>
      </c>
      <c r="V382" s="30">
        <v>2023</v>
      </c>
      <c r="W382" s="33" t="s">
        <v>76</v>
      </c>
      <c r="X382" s="30">
        <v>2024.05</v>
      </c>
      <c r="Y382" s="30">
        <v>2025.05</v>
      </c>
      <c r="Z382" s="28">
        <v>56</v>
      </c>
      <c r="AA382" s="30">
        <v>56</v>
      </c>
      <c r="AB382" s="30">
        <v>0</v>
      </c>
      <c r="AC382" s="30">
        <v>0</v>
      </c>
      <c r="AD382" s="30">
        <v>0</v>
      </c>
      <c r="AE382" s="30">
        <v>150</v>
      </c>
      <c r="AF382" s="30">
        <v>10</v>
      </c>
      <c r="AG382" s="33" t="s">
        <v>77</v>
      </c>
      <c r="AH382" s="33" t="s">
        <v>77</v>
      </c>
      <c r="AI382" s="33" t="s">
        <v>77</v>
      </c>
      <c r="AJ382" s="33" t="s">
        <v>76</v>
      </c>
      <c r="AK382" s="33" t="s">
        <v>77</v>
      </c>
      <c r="AL382" s="33" t="s">
        <v>77</v>
      </c>
      <c r="AM382" s="30"/>
      <c r="AN382" s="33" t="s">
        <v>77</v>
      </c>
      <c r="AO382" s="30"/>
      <c r="AP382" s="33" t="s">
        <v>3873</v>
      </c>
      <c r="AQ382" s="30">
        <v>18996642666</v>
      </c>
    </row>
    <row r="383" s="3" customFormat="1" ht="230" customHeight="1" spans="1:43">
      <c r="A383" s="31">
        <f t="shared" si="32"/>
        <v>377</v>
      </c>
      <c r="B383" s="33" t="s">
        <v>3896</v>
      </c>
      <c r="C383" s="33" t="s">
        <v>91</v>
      </c>
      <c r="D383" s="33" t="s">
        <v>122</v>
      </c>
      <c r="E383" s="33" t="s">
        <v>1612</v>
      </c>
      <c r="F383" s="33" t="s">
        <v>3897</v>
      </c>
      <c r="G383" s="33" t="s">
        <v>82</v>
      </c>
      <c r="H383" s="33" t="s">
        <v>1426</v>
      </c>
      <c r="I383" s="33" t="s">
        <v>3898</v>
      </c>
      <c r="J383" s="30" t="s">
        <v>3899</v>
      </c>
      <c r="K383" s="33" t="s">
        <v>3900</v>
      </c>
      <c r="L383" s="33" t="s">
        <v>3900</v>
      </c>
      <c r="M383" s="33" t="s">
        <v>286</v>
      </c>
      <c r="N383" s="33" t="s">
        <v>67</v>
      </c>
      <c r="O383" s="33" t="s">
        <v>3901</v>
      </c>
      <c r="P383" s="33" t="s">
        <v>3902</v>
      </c>
      <c r="Q383" s="33" t="s">
        <v>3903</v>
      </c>
      <c r="R383" s="33" t="s">
        <v>1922</v>
      </c>
      <c r="S383" s="33" t="s">
        <v>318</v>
      </c>
      <c r="T383" s="33" t="s">
        <v>133</v>
      </c>
      <c r="U383" s="33" t="s">
        <v>133</v>
      </c>
      <c r="V383" s="30" t="s">
        <v>75</v>
      </c>
      <c r="W383" s="33" t="s">
        <v>76</v>
      </c>
      <c r="X383" s="30">
        <v>2024.05</v>
      </c>
      <c r="Y383" s="30">
        <v>2025.05</v>
      </c>
      <c r="Z383" s="28">
        <v>420.87</v>
      </c>
      <c r="AA383" s="30">
        <v>420.87</v>
      </c>
      <c r="AB383" s="30">
        <v>0</v>
      </c>
      <c r="AC383" s="30">
        <v>0</v>
      </c>
      <c r="AD383" s="30">
        <v>0</v>
      </c>
      <c r="AE383" s="30">
        <v>325</v>
      </c>
      <c r="AF383" s="30">
        <v>67</v>
      </c>
      <c r="AG383" s="33" t="s">
        <v>77</v>
      </c>
      <c r="AH383" s="33" t="s">
        <v>77</v>
      </c>
      <c r="AI383" s="33" t="s">
        <v>77</v>
      </c>
      <c r="AJ383" s="33" t="s">
        <v>76</v>
      </c>
      <c r="AK383" s="33" t="s">
        <v>77</v>
      </c>
      <c r="AL383" s="33" t="s">
        <v>77</v>
      </c>
      <c r="AM383" s="33" t="s">
        <v>532</v>
      </c>
      <c r="AN383" s="33" t="s">
        <v>77</v>
      </c>
      <c r="AO383" s="33" t="s">
        <v>532</v>
      </c>
      <c r="AP383" s="33" t="s">
        <v>3873</v>
      </c>
      <c r="AQ383" s="30">
        <v>18996642666</v>
      </c>
    </row>
    <row r="384" s="7" customFormat="1" ht="230" customHeight="1" spans="1:43">
      <c r="A384" s="31">
        <f t="shared" si="32"/>
        <v>378</v>
      </c>
      <c r="B384" s="33" t="s">
        <v>3904</v>
      </c>
      <c r="C384" s="33" t="s">
        <v>91</v>
      </c>
      <c r="D384" s="33" t="s">
        <v>122</v>
      </c>
      <c r="E384" s="33" t="s">
        <v>1612</v>
      </c>
      <c r="F384" s="33" t="s">
        <v>3905</v>
      </c>
      <c r="G384" s="33" t="s">
        <v>82</v>
      </c>
      <c r="H384" s="33" t="s">
        <v>3906</v>
      </c>
      <c r="I384" s="33" t="s">
        <v>3907</v>
      </c>
      <c r="J384" s="30" t="s">
        <v>3908</v>
      </c>
      <c r="K384" s="33" t="s">
        <v>3905</v>
      </c>
      <c r="L384" s="33" t="s">
        <v>3909</v>
      </c>
      <c r="M384" s="33" t="s">
        <v>165</v>
      </c>
      <c r="N384" s="33" t="s">
        <v>166</v>
      </c>
      <c r="O384" s="30" t="s">
        <v>3910</v>
      </c>
      <c r="P384" s="33" t="s">
        <v>3911</v>
      </c>
      <c r="Q384" s="33" t="s">
        <v>3155</v>
      </c>
      <c r="R384" s="33" t="s">
        <v>303</v>
      </c>
      <c r="S384" s="33" t="s">
        <v>171</v>
      </c>
      <c r="T384" s="33" t="s">
        <v>133</v>
      </c>
      <c r="U384" s="33" t="s">
        <v>133</v>
      </c>
      <c r="V384" s="30" t="s">
        <v>75</v>
      </c>
      <c r="W384" s="33" t="s">
        <v>76</v>
      </c>
      <c r="X384" s="30">
        <v>2024.5</v>
      </c>
      <c r="Y384" s="30">
        <v>2024.8</v>
      </c>
      <c r="Z384" s="28">
        <v>28.56</v>
      </c>
      <c r="AA384" s="30">
        <v>28.56</v>
      </c>
      <c r="AB384" s="30">
        <v>0</v>
      </c>
      <c r="AC384" s="30">
        <v>0</v>
      </c>
      <c r="AD384" s="30">
        <v>0</v>
      </c>
      <c r="AE384" s="30">
        <v>485</v>
      </c>
      <c r="AF384" s="30">
        <v>68</v>
      </c>
      <c r="AG384" s="33" t="s">
        <v>77</v>
      </c>
      <c r="AH384" s="33" t="s">
        <v>77</v>
      </c>
      <c r="AI384" s="33" t="s">
        <v>77</v>
      </c>
      <c r="AJ384" s="33" t="s">
        <v>76</v>
      </c>
      <c r="AK384" s="33" t="s">
        <v>77</v>
      </c>
      <c r="AL384" s="33" t="s">
        <v>77</v>
      </c>
      <c r="AM384" s="30"/>
      <c r="AN384" s="33" t="s">
        <v>77</v>
      </c>
      <c r="AO384" s="30"/>
      <c r="AP384" s="33" t="s">
        <v>3873</v>
      </c>
      <c r="AQ384" s="30">
        <v>18996642666</v>
      </c>
    </row>
    <row r="385" s="3" customFormat="1" ht="230" customHeight="1" spans="1:43">
      <c r="A385" s="31">
        <f t="shared" si="32"/>
        <v>379</v>
      </c>
      <c r="B385" s="33" t="s">
        <v>3912</v>
      </c>
      <c r="C385" s="33" t="s">
        <v>91</v>
      </c>
      <c r="D385" s="33" t="s">
        <v>122</v>
      </c>
      <c r="E385" s="33" t="s">
        <v>1612</v>
      </c>
      <c r="F385" s="33" t="s">
        <v>3913</v>
      </c>
      <c r="G385" s="33" t="s">
        <v>82</v>
      </c>
      <c r="H385" s="33" t="s">
        <v>3914</v>
      </c>
      <c r="I385" s="33" t="s">
        <v>3915</v>
      </c>
      <c r="J385" s="30" t="s">
        <v>3916</v>
      </c>
      <c r="K385" s="33" t="s">
        <v>3917</v>
      </c>
      <c r="L385" s="33" t="s">
        <v>3918</v>
      </c>
      <c r="M385" s="33" t="s">
        <v>204</v>
      </c>
      <c r="N385" s="33" t="s">
        <v>2120</v>
      </c>
      <c r="O385" s="33" t="s">
        <v>1298</v>
      </c>
      <c r="P385" s="33" t="s">
        <v>3919</v>
      </c>
      <c r="Q385" s="33" t="s">
        <v>3920</v>
      </c>
      <c r="R385" s="33" t="s">
        <v>964</v>
      </c>
      <c r="S385" s="33" t="s">
        <v>318</v>
      </c>
      <c r="T385" s="33" t="s">
        <v>133</v>
      </c>
      <c r="U385" s="33" t="s">
        <v>133</v>
      </c>
      <c r="V385" s="30" t="s">
        <v>75</v>
      </c>
      <c r="W385" s="33" t="s">
        <v>76</v>
      </c>
      <c r="X385" s="30">
        <v>2024.05</v>
      </c>
      <c r="Y385" s="30">
        <v>2025.05</v>
      </c>
      <c r="Z385" s="28">
        <v>265.3</v>
      </c>
      <c r="AA385" s="30">
        <v>265.3</v>
      </c>
      <c r="AB385" s="30">
        <v>0</v>
      </c>
      <c r="AC385" s="30">
        <v>0</v>
      </c>
      <c r="AD385" s="30">
        <v>0</v>
      </c>
      <c r="AE385" s="30">
        <v>224</v>
      </c>
      <c r="AF385" s="30">
        <v>31</v>
      </c>
      <c r="AG385" s="33" t="s">
        <v>77</v>
      </c>
      <c r="AH385" s="33" t="s">
        <v>77</v>
      </c>
      <c r="AI385" s="33" t="s">
        <v>77</v>
      </c>
      <c r="AJ385" s="33" t="s">
        <v>76</v>
      </c>
      <c r="AK385" s="33" t="s">
        <v>77</v>
      </c>
      <c r="AL385" s="33" t="s">
        <v>77</v>
      </c>
      <c r="AM385" s="33" t="s">
        <v>532</v>
      </c>
      <c r="AN385" s="33" t="s">
        <v>77</v>
      </c>
      <c r="AO385" s="33" t="s">
        <v>532</v>
      </c>
      <c r="AP385" s="33" t="s">
        <v>3873</v>
      </c>
      <c r="AQ385" s="30">
        <v>18996642666</v>
      </c>
    </row>
    <row r="386" s="8" customFormat="1" ht="230" customHeight="1" spans="1:44">
      <c r="A386" s="31">
        <f t="shared" si="32"/>
        <v>380</v>
      </c>
      <c r="B386" s="33" t="s">
        <v>3921</v>
      </c>
      <c r="C386" s="33" t="s">
        <v>91</v>
      </c>
      <c r="D386" s="33" t="s">
        <v>122</v>
      </c>
      <c r="E386" s="33" t="s">
        <v>1612</v>
      </c>
      <c r="F386" s="33" t="s">
        <v>3922</v>
      </c>
      <c r="G386" s="33" t="s">
        <v>3923</v>
      </c>
      <c r="H386" s="33" t="s">
        <v>3924</v>
      </c>
      <c r="I386" s="33" t="s">
        <v>3925</v>
      </c>
      <c r="J386" s="30" t="s">
        <v>3926</v>
      </c>
      <c r="K386" s="33" t="s">
        <v>3927</v>
      </c>
      <c r="L386" s="33" t="s">
        <v>3928</v>
      </c>
      <c r="M386" s="33" t="s">
        <v>3929</v>
      </c>
      <c r="N386" s="33" t="s">
        <v>3930</v>
      </c>
      <c r="O386" s="33" t="s">
        <v>3931</v>
      </c>
      <c r="P386" s="33" t="s">
        <v>3932</v>
      </c>
      <c r="Q386" s="33" t="s">
        <v>3933</v>
      </c>
      <c r="R386" s="33" t="s">
        <v>3934</v>
      </c>
      <c r="S386" s="33" t="s">
        <v>3935</v>
      </c>
      <c r="T386" s="33" t="s">
        <v>133</v>
      </c>
      <c r="U386" s="33" t="s">
        <v>133</v>
      </c>
      <c r="V386" s="30" t="s">
        <v>75</v>
      </c>
      <c r="W386" s="33" t="s">
        <v>76</v>
      </c>
      <c r="X386" s="30">
        <v>2024.05</v>
      </c>
      <c r="Y386" s="30">
        <v>2025.05</v>
      </c>
      <c r="Z386" s="28">
        <v>481.53</v>
      </c>
      <c r="AA386" s="30">
        <v>481.53</v>
      </c>
      <c r="AB386" s="30">
        <v>0</v>
      </c>
      <c r="AC386" s="30">
        <v>0</v>
      </c>
      <c r="AD386" s="30">
        <v>0</v>
      </c>
      <c r="AE386" s="30" t="s">
        <v>3936</v>
      </c>
      <c r="AF386" s="30"/>
      <c r="AG386" s="33" t="s">
        <v>77</v>
      </c>
      <c r="AH386" s="33" t="s">
        <v>77</v>
      </c>
      <c r="AI386" s="33" t="s">
        <v>77</v>
      </c>
      <c r="AJ386" s="33" t="s">
        <v>76</v>
      </c>
      <c r="AK386" s="30"/>
      <c r="AL386" s="33" t="s">
        <v>77</v>
      </c>
      <c r="AM386" s="33" t="s">
        <v>77</v>
      </c>
      <c r="AN386" s="33" t="s">
        <v>77</v>
      </c>
      <c r="AO386" s="30"/>
      <c r="AP386" s="33" t="s">
        <v>3873</v>
      </c>
      <c r="AQ386" s="30">
        <v>18996642666</v>
      </c>
      <c r="AR386" s="6"/>
    </row>
    <row r="387" s="3" customFormat="1" ht="230" customHeight="1" spans="1:43">
      <c r="A387" s="31">
        <f t="shared" si="32"/>
        <v>381</v>
      </c>
      <c r="B387" s="33" t="s">
        <v>3937</v>
      </c>
      <c r="C387" s="33" t="s">
        <v>91</v>
      </c>
      <c r="D387" s="33" t="s">
        <v>122</v>
      </c>
      <c r="E387" s="33" t="s">
        <v>1612</v>
      </c>
      <c r="F387" s="33" t="s">
        <v>3938</v>
      </c>
      <c r="G387" s="33" t="s">
        <v>82</v>
      </c>
      <c r="H387" s="33" t="s">
        <v>3939</v>
      </c>
      <c r="I387" s="33" t="s">
        <v>3940</v>
      </c>
      <c r="J387" s="30" t="s">
        <v>3941</v>
      </c>
      <c r="K387" s="33" t="s">
        <v>3942</v>
      </c>
      <c r="L387" s="33" t="s">
        <v>3943</v>
      </c>
      <c r="M387" s="33" t="s">
        <v>204</v>
      </c>
      <c r="N387" s="33" t="s">
        <v>3880</v>
      </c>
      <c r="O387" s="33" t="s">
        <v>3944</v>
      </c>
      <c r="P387" s="33" t="s">
        <v>3945</v>
      </c>
      <c r="Q387" s="33" t="s">
        <v>3946</v>
      </c>
      <c r="R387" s="33" t="s">
        <v>964</v>
      </c>
      <c r="S387" s="33" t="s">
        <v>318</v>
      </c>
      <c r="T387" s="33" t="s">
        <v>1933</v>
      </c>
      <c r="U387" s="33" t="s">
        <v>1933</v>
      </c>
      <c r="V387" s="30">
        <v>2023</v>
      </c>
      <c r="W387" s="33" t="s">
        <v>76</v>
      </c>
      <c r="X387" s="30">
        <v>2023.9</v>
      </c>
      <c r="Y387" s="30">
        <v>2024.5</v>
      </c>
      <c r="Z387" s="28">
        <v>175</v>
      </c>
      <c r="AA387" s="30">
        <v>175</v>
      </c>
      <c r="AB387" s="30">
        <v>0</v>
      </c>
      <c r="AC387" s="30">
        <v>0</v>
      </c>
      <c r="AD387" s="30">
        <v>0</v>
      </c>
      <c r="AE387" s="30">
        <v>1970</v>
      </c>
      <c r="AF387" s="30">
        <v>273</v>
      </c>
      <c r="AG387" s="33" t="s">
        <v>77</v>
      </c>
      <c r="AH387" s="33" t="s">
        <v>77</v>
      </c>
      <c r="AI387" s="33" t="s">
        <v>77</v>
      </c>
      <c r="AJ387" s="33" t="s">
        <v>76</v>
      </c>
      <c r="AK387" s="33" t="s">
        <v>77</v>
      </c>
      <c r="AL387" s="33" t="s">
        <v>77</v>
      </c>
      <c r="AM387" s="33" t="s">
        <v>532</v>
      </c>
      <c r="AN387" s="33" t="s">
        <v>77</v>
      </c>
      <c r="AO387" s="33" t="s">
        <v>532</v>
      </c>
      <c r="AP387" s="33" t="s">
        <v>3873</v>
      </c>
      <c r="AQ387" s="30" t="s">
        <v>3947</v>
      </c>
    </row>
    <row r="388" s="3" customFormat="1" ht="230" customHeight="1" spans="1:43">
      <c r="A388" s="31">
        <f t="shared" si="32"/>
        <v>382</v>
      </c>
      <c r="B388" s="33" t="s">
        <v>3948</v>
      </c>
      <c r="C388" s="33" t="s">
        <v>91</v>
      </c>
      <c r="D388" s="33" t="s">
        <v>122</v>
      </c>
      <c r="E388" s="33" t="s">
        <v>1612</v>
      </c>
      <c r="F388" s="33" t="s">
        <v>3949</v>
      </c>
      <c r="G388" s="33" t="s">
        <v>82</v>
      </c>
      <c r="H388" s="33" t="s">
        <v>3950</v>
      </c>
      <c r="I388" s="33" t="s">
        <v>3951</v>
      </c>
      <c r="J388" s="30" t="s">
        <v>3952</v>
      </c>
      <c r="K388" s="33" t="s">
        <v>3953</v>
      </c>
      <c r="L388" s="33" t="s">
        <v>3954</v>
      </c>
      <c r="M388" s="33" t="s">
        <v>2111</v>
      </c>
      <c r="N388" s="33" t="s">
        <v>166</v>
      </c>
      <c r="O388" s="33" t="s">
        <v>3955</v>
      </c>
      <c r="P388" s="33" t="s">
        <v>2814</v>
      </c>
      <c r="Q388" s="33" t="s">
        <v>3956</v>
      </c>
      <c r="R388" s="33" t="s">
        <v>812</v>
      </c>
      <c r="S388" s="33" t="s">
        <v>776</v>
      </c>
      <c r="T388" s="33" t="s">
        <v>133</v>
      </c>
      <c r="U388" s="33" t="s">
        <v>133</v>
      </c>
      <c r="V388" s="30" t="s">
        <v>75</v>
      </c>
      <c r="W388" s="33" t="s">
        <v>76</v>
      </c>
      <c r="X388" s="30">
        <v>2024.5</v>
      </c>
      <c r="Y388" s="30">
        <v>2024.8</v>
      </c>
      <c r="Z388" s="28">
        <v>335.85</v>
      </c>
      <c r="AA388" s="30">
        <v>335.85</v>
      </c>
      <c r="AB388" s="30">
        <v>0</v>
      </c>
      <c r="AC388" s="30">
        <v>0</v>
      </c>
      <c r="AD388" s="30">
        <v>0</v>
      </c>
      <c r="AE388" s="30">
        <v>300</v>
      </c>
      <c r="AF388" s="30">
        <v>25</v>
      </c>
      <c r="AG388" s="33" t="s">
        <v>77</v>
      </c>
      <c r="AH388" s="33" t="s">
        <v>77</v>
      </c>
      <c r="AI388" s="33" t="s">
        <v>77</v>
      </c>
      <c r="AJ388" s="33" t="s">
        <v>77</v>
      </c>
      <c r="AK388" s="33" t="s">
        <v>77</v>
      </c>
      <c r="AL388" s="33" t="s">
        <v>77</v>
      </c>
      <c r="AM388" s="33" t="s">
        <v>532</v>
      </c>
      <c r="AN388" s="33" t="s">
        <v>77</v>
      </c>
      <c r="AO388" s="33" t="s">
        <v>532</v>
      </c>
      <c r="AP388" s="33" t="s">
        <v>3873</v>
      </c>
      <c r="AQ388" s="30">
        <v>18996642666</v>
      </c>
    </row>
    <row r="389" s="3" customFormat="1" ht="230" customHeight="1" spans="1:43">
      <c r="A389" s="31">
        <f t="shared" si="32"/>
        <v>383</v>
      </c>
      <c r="B389" s="33" t="s">
        <v>3957</v>
      </c>
      <c r="C389" s="33" t="s">
        <v>91</v>
      </c>
      <c r="D389" s="33" t="s">
        <v>122</v>
      </c>
      <c r="E389" s="33" t="s">
        <v>1612</v>
      </c>
      <c r="F389" s="33" t="s">
        <v>3958</v>
      </c>
      <c r="G389" s="33" t="s">
        <v>3959</v>
      </c>
      <c r="H389" s="33" t="s">
        <v>3960</v>
      </c>
      <c r="I389" s="33" t="s">
        <v>3961</v>
      </c>
      <c r="J389" s="30" t="s">
        <v>3962</v>
      </c>
      <c r="K389" s="33" t="s">
        <v>3963</v>
      </c>
      <c r="L389" s="33" t="s">
        <v>3963</v>
      </c>
      <c r="M389" s="33" t="s">
        <v>113</v>
      </c>
      <c r="N389" s="33" t="s">
        <v>67</v>
      </c>
      <c r="O389" s="33" t="s">
        <v>3964</v>
      </c>
      <c r="P389" s="33" t="s">
        <v>3965</v>
      </c>
      <c r="Q389" s="33" t="s">
        <v>3966</v>
      </c>
      <c r="R389" s="33" t="s">
        <v>303</v>
      </c>
      <c r="S389" s="33" t="s">
        <v>2071</v>
      </c>
      <c r="T389" s="33" t="s">
        <v>133</v>
      </c>
      <c r="U389" s="33" t="s">
        <v>133</v>
      </c>
      <c r="V389" s="30" t="s">
        <v>75</v>
      </c>
      <c r="W389" s="33" t="s">
        <v>76</v>
      </c>
      <c r="X389" s="30">
        <v>2024.05</v>
      </c>
      <c r="Y389" s="30">
        <v>2025.05</v>
      </c>
      <c r="Z389" s="28">
        <v>466.52</v>
      </c>
      <c r="AA389" s="30">
        <v>466.52</v>
      </c>
      <c r="AB389" s="30">
        <v>0</v>
      </c>
      <c r="AC389" s="30">
        <v>0</v>
      </c>
      <c r="AD389" s="30">
        <v>0</v>
      </c>
      <c r="AE389" s="30">
        <v>1360</v>
      </c>
      <c r="AF389" s="30">
        <v>200</v>
      </c>
      <c r="AG389" s="33" t="s">
        <v>77</v>
      </c>
      <c r="AH389" s="33" t="s">
        <v>77</v>
      </c>
      <c r="AI389" s="33" t="s">
        <v>77</v>
      </c>
      <c r="AJ389" s="33" t="s">
        <v>76</v>
      </c>
      <c r="AK389" s="33" t="s">
        <v>77</v>
      </c>
      <c r="AL389" s="33" t="s">
        <v>77</v>
      </c>
      <c r="AM389" s="30"/>
      <c r="AN389" s="33" t="s">
        <v>77</v>
      </c>
      <c r="AO389" s="30"/>
      <c r="AP389" s="33" t="s">
        <v>3873</v>
      </c>
      <c r="AQ389" s="30">
        <v>18996642666</v>
      </c>
    </row>
    <row r="390" s="3" customFormat="1" ht="230" customHeight="1" spans="1:43">
      <c r="A390" s="31">
        <f t="shared" si="32"/>
        <v>384</v>
      </c>
      <c r="B390" s="33" t="s">
        <v>3967</v>
      </c>
      <c r="C390" s="33" t="s">
        <v>91</v>
      </c>
      <c r="D390" s="33" t="s">
        <v>122</v>
      </c>
      <c r="E390" s="33" t="s">
        <v>1612</v>
      </c>
      <c r="F390" s="33" t="s">
        <v>3968</v>
      </c>
      <c r="G390" s="33" t="s">
        <v>82</v>
      </c>
      <c r="H390" s="33" t="s">
        <v>3969</v>
      </c>
      <c r="I390" s="33" t="s">
        <v>3970</v>
      </c>
      <c r="J390" s="33" t="s">
        <v>3971</v>
      </c>
      <c r="K390" s="33" t="s">
        <v>3972</v>
      </c>
      <c r="L390" s="33" t="s">
        <v>3968</v>
      </c>
      <c r="M390" s="33" t="s">
        <v>286</v>
      </c>
      <c r="N390" s="33" t="s">
        <v>2120</v>
      </c>
      <c r="O390" s="33" t="s">
        <v>3973</v>
      </c>
      <c r="P390" s="33" t="s">
        <v>3945</v>
      </c>
      <c r="Q390" s="33" t="s">
        <v>3974</v>
      </c>
      <c r="R390" s="33" t="s">
        <v>964</v>
      </c>
      <c r="S390" s="33" t="s">
        <v>318</v>
      </c>
      <c r="T390" s="33" t="s">
        <v>133</v>
      </c>
      <c r="U390" s="33" t="s">
        <v>133</v>
      </c>
      <c r="V390" s="30" t="s">
        <v>75</v>
      </c>
      <c r="W390" s="33" t="s">
        <v>76</v>
      </c>
      <c r="X390" s="30">
        <v>2024.05</v>
      </c>
      <c r="Y390" s="30">
        <v>2025.05</v>
      </c>
      <c r="Z390" s="28">
        <v>136.96</v>
      </c>
      <c r="AA390" s="30">
        <v>136.96</v>
      </c>
      <c r="AB390" s="30">
        <v>0</v>
      </c>
      <c r="AC390" s="30">
        <v>0</v>
      </c>
      <c r="AD390" s="30">
        <v>0</v>
      </c>
      <c r="AE390" s="30">
        <v>260</v>
      </c>
      <c r="AF390" s="30">
        <v>45</v>
      </c>
      <c r="AG390" s="33" t="s">
        <v>77</v>
      </c>
      <c r="AH390" s="33" t="s">
        <v>77</v>
      </c>
      <c r="AI390" s="33" t="s">
        <v>77</v>
      </c>
      <c r="AJ390" s="33" t="s">
        <v>76</v>
      </c>
      <c r="AK390" s="33" t="s">
        <v>77</v>
      </c>
      <c r="AL390" s="33" t="s">
        <v>77</v>
      </c>
      <c r="AM390" s="33" t="s">
        <v>532</v>
      </c>
      <c r="AN390" s="33" t="s">
        <v>77</v>
      </c>
      <c r="AO390" s="33" t="s">
        <v>532</v>
      </c>
      <c r="AP390" s="33" t="s">
        <v>3873</v>
      </c>
      <c r="AQ390" s="30">
        <v>18996642666</v>
      </c>
    </row>
    <row r="391" s="7" customFormat="1" ht="230" customHeight="1" spans="1:43">
      <c r="A391" s="31">
        <f t="shared" si="32"/>
        <v>385</v>
      </c>
      <c r="B391" s="33" t="s">
        <v>3975</v>
      </c>
      <c r="C391" s="33" t="s">
        <v>91</v>
      </c>
      <c r="D391" s="33" t="s">
        <v>122</v>
      </c>
      <c r="E391" s="33" t="s">
        <v>1612</v>
      </c>
      <c r="F391" s="33" t="s">
        <v>3976</v>
      </c>
      <c r="G391" s="33" t="s">
        <v>82</v>
      </c>
      <c r="H391" s="33" t="s">
        <v>3977</v>
      </c>
      <c r="I391" s="33" t="s">
        <v>3978</v>
      </c>
      <c r="J391" s="30" t="s">
        <v>3979</v>
      </c>
      <c r="K391" s="33" t="s">
        <v>3980</v>
      </c>
      <c r="L391" s="33" t="s">
        <v>3976</v>
      </c>
      <c r="M391" s="33" t="s">
        <v>286</v>
      </c>
      <c r="N391" s="33" t="s">
        <v>67</v>
      </c>
      <c r="O391" s="33" t="s">
        <v>3973</v>
      </c>
      <c r="P391" s="33" t="s">
        <v>3981</v>
      </c>
      <c r="Q391" s="33" t="s">
        <v>3982</v>
      </c>
      <c r="R391" s="33" t="s">
        <v>964</v>
      </c>
      <c r="S391" s="33" t="s">
        <v>318</v>
      </c>
      <c r="T391" s="33" t="s">
        <v>133</v>
      </c>
      <c r="U391" s="33" t="s">
        <v>133</v>
      </c>
      <c r="V391" s="30" t="s">
        <v>75</v>
      </c>
      <c r="W391" s="33" t="s">
        <v>76</v>
      </c>
      <c r="X391" s="30">
        <v>2024.05</v>
      </c>
      <c r="Y391" s="30">
        <v>2025.05</v>
      </c>
      <c r="Z391" s="28">
        <v>504.39</v>
      </c>
      <c r="AA391" s="30">
        <v>504.39</v>
      </c>
      <c r="AB391" s="30">
        <v>0</v>
      </c>
      <c r="AC391" s="30">
        <v>0</v>
      </c>
      <c r="AD391" s="30">
        <v>0</v>
      </c>
      <c r="AE391" s="30">
        <v>2760</v>
      </c>
      <c r="AF391" s="30">
        <v>136</v>
      </c>
      <c r="AG391" s="33" t="s">
        <v>77</v>
      </c>
      <c r="AH391" s="33" t="s">
        <v>77</v>
      </c>
      <c r="AI391" s="33" t="s">
        <v>77</v>
      </c>
      <c r="AJ391" s="33" t="s">
        <v>76</v>
      </c>
      <c r="AK391" s="33" t="s">
        <v>77</v>
      </c>
      <c r="AL391" s="33" t="s">
        <v>77</v>
      </c>
      <c r="AM391" s="33" t="s">
        <v>532</v>
      </c>
      <c r="AN391" s="33" t="s">
        <v>77</v>
      </c>
      <c r="AO391" s="33" t="s">
        <v>532</v>
      </c>
      <c r="AP391" s="33" t="s">
        <v>3873</v>
      </c>
      <c r="AQ391" s="30">
        <v>18996642666</v>
      </c>
    </row>
    <row r="392" s="3" customFormat="1" ht="230" customHeight="1" spans="1:43">
      <c r="A392" s="31">
        <f t="shared" ref="A392:A455" si="35">ROW()-6</f>
        <v>386</v>
      </c>
      <c r="B392" s="33" t="s">
        <v>3983</v>
      </c>
      <c r="C392" s="33" t="s">
        <v>91</v>
      </c>
      <c r="D392" s="33" t="s">
        <v>122</v>
      </c>
      <c r="E392" s="33" t="s">
        <v>1612</v>
      </c>
      <c r="F392" s="33" t="s">
        <v>3984</v>
      </c>
      <c r="G392" s="33" t="s">
        <v>82</v>
      </c>
      <c r="H392" s="33" t="s">
        <v>3985</v>
      </c>
      <c r="I392" s="33" t="s">
        <v>3986</v>
      </c>
      <c r="J392" s="30" t="s">
        <v>3987</v>
      </c>
      <c r="K392" s="33" t="s">
        <v>3988</v>
      </c>
      <c r="L392" s="33" t="s">
        <v>3984</v>
      </c>
      <c r="M392" s="33" t="s">
        <v>204</v>
      </c>
      <c r="N392" s="33" t="s">
        <v>2120</v>
      </c>
      <c r="O392" s="33" t="s">
        <v>3989</v>
      </c>
      <c r="P392" s="33" t="s">
        <v>3990</v>
      </c>
      <c r="Q392" s="33" t="s">
        <v>3991</v>
      </c>
      <c r="R392" s="33" t="s">
        <v>964</v>
      </c>
      <c r="S392" s="33" t="s">
        <v>318</v>
      </c>
      <c r="T392" s="33" t="s">
        <v>133</v>
      </c>
      <c r="U392" s="33" t="s">
        <v>133</v>
      </c>
      <c r="V392" s="30" t="s">
        <v>75</v>
      </c>
      <c r="W392" s="33" t="s">
        <v>76</v>
      </c>
      <c r="X392" s="30">
        <v>2024.05</v>
      </c>
      <c r="Y392" s="30">
        <v>2025.05</v>
      </c>
      <c r="Z392" s="28">
        <v>516.93</v>
      </c>
      <c r="AA392" s="30">
        <v>516.93</v>
      </c>
      <c r="AB392" s="30">
        <v>0</v>
      </c>
      <c r="AC392" s="30">
        <v>0</v>
      </c>
      <c r="AD392" s="30">
        <v>0</v>
      </c>
      <c r="AE392" s="30">
        <v>126</v>
      </c>
      <c r="AF392" s="30">
        <v>20</v>
      </c>
      <c r="AG392" s="33" t="s">
        <v>77</v>
      </c>
      <c r="AH392" s="33" t="s">
        <v>77</v>
      </c>
      <c r="AI392" s="33" t="s">
        <v>77</v>
      </c>
      <c r="AJ392" s="33" t="s">
        <v>76</v>
      </c>
      <c r="AK392" s="33" t="s">
        <v>77</v>
      </c>
      <c r="AL392" s="33" t="s">
        <v>77</v>
      </c>
      <c r="AM392" s="33" t="s">
        <v>532</v>
      </c>
      <c r="AN392" s="33" t="s">
        <v>77</v>
      </c>
      <c r="AO392" s="33" t="s">
        <v>532</v>
      </c>
      <c r="AP392" s="33" t="s">
        <v>3873</v>
      </c>
      <c r="AQ392" s="30">
        <v>18996642666</v>
      </c>
    </row>
    <row r="393" s="3" customFormat="1" ht="230" customHeight="1" spans="1:43">
      <c r="A393" s="31">
        <f t="shared" si="35"/>
        <v>387</v>
      </c>
      <c r="B393" s="33" t="s">
        <v>3992</v>
      </c>
      <c r="C393" s="33" t="s">
        <v>56</v>
      </c>
      <c r="D393" s="33" t="s">
        <v>57</v>
      </c>
      <c r="E393" s="33" t="s">
        <v>199</v>
      </c>
      <c r="F393" s="30" t="s">
        <v>3993</v>
      </c>
      <c r="G393" s="33" t="s">
        <v>463</v>
      </c>
      <c r="H393" s="33" t="s">
        <v>3994</v>
      </c>
      <c r="I393" s="33" t="s">
        <v>3995</v>
      </c>
      <c r="J393" s="33" t="s">
        <v>3996</v>
      </c>
      <c r="K393" s="33" t="s">
        <v>3997</v>
      </c>
      <c r="L393" s="33" t="s">
        <v>3998</v>
      </c>
      <c r="M393" s="33" t="s">
        <v>3999</v>
      </c>
      <c r="N393" s="30" t="s">
        <v>3510</v>
      </c>
      <c r="O393" s="33" t="s">
        <v>4000</v>
      </c>
      <c r="P393" s="33" t="s">
        <v>4001</v>
      </c>
      <c r="Q393" s="33" t="s">
        <v>4002</v>
      </c>
      <c r="R393" s="33" t="s">
        <v>4003</v>
      </c>
      <c r="S393" s="33" t="s">
        <v>1981</v>
      </c>
      <c r="T393" s="33" t="s">
        <v>4004</v>
      </c>
      <c r="U393" s="33" t="s">
        <v>4004</v>
      </c>
      <c r="V393" s="30" t="s">
        <v>75</v>
      </c>
      <c r="W393" s="33" t="s">
        <v>76</v>
      </c>
      <c r="X393" s="30">
        <v>2024.1</v>
      </c>
      <c r="Y393" s="30">
        <v>2024.12</v>
      </c>
      <c r="Z393" s="28">
        <f t="shared" ref="Z393:Z396" si="36">AA393+AB393+AC393+AD393</f>
        <v>500</v>
      </c>
      <c r="AA393" s="30">
        <v>300</v>
      </c>
      <c r="AB393" s="30"/>
      <c r="AC393" s="30"/>
      <c r="AD393" s="30">
        <v>200</v>
      </c>
      <c r="AE393" s="30">
        <v>500</v>
      </c>
      <c r="AF393" s="30">
        <v>60</v>
      </c>
      <c r="AG393" s="33" t="s">
        <v>77</v>
      </c>
      <c r="AH393" s="33" t="s">
        <v>77</v>
      </c>
      <c r="AI393" s="33" t="s">
        <v>77</v>
      </c>
      <c r="AJ393" s="33" t="s">
        <v>76</v>
      </c>
      <c r="AK393" s="33" t="s">
        <v>77</v>
      </c>
      <c r="AL393" s="33" t="s">
        <v>77</v>
      </c>
      <c r="AM393" s="33" t="s">
        <v>77</v>
      </c>
      <c r="AN393" s="33" t="s">
        <v>77</v>
      </c>
      <c r="AO393" s="33" t="s">
        <v>77</v>
      </c>
      <c r="AP393" s="33" t="s">
        <v>4005</v>
      </c>
      <c r="AQ393" s="30">
        <v>17783168516</v>
      </c>
    </row>
    <row r="394" s="3" customFormat="1" ht="230" customHeight="1" spans="1:43">
      <c r="A394" s="31">
        <f t="shared" si="35"/>
        <v>388</v>
      </c>
      <c r="B394" s="33" t="s">
        <v>4006</v>
      </c>
      <c r="C394" s="33" t="s">
        <v>56</v>
      </c>
      <c r="D394" s="33" t="s">
        <v>482</v>
      </c>
      <c r="E394" s="33" t="s">
        <v>1987</v>
      </c>
      <c r="F394" s="33" t="s">
        <v>4007</v>
      </c>
      <c r="G394" s="33" t="s">
        <v>82</v>
      </c>
      <c r="H394" s="33" t="s">
        <v>4008</v>
      </c>
      <c r="I394" s="33" t="s">
        <v>4009</v>
      </c>
      <c r="J394" s="33" t="s">
        <v>4010</v>
      </c>
      <c r="K394" s="33" t="s">
        <v>4011</v>
      </c>
      <c r="L394" s="33" t="s">
        <v>4011</v>
      </c>
      <c r="M394" s="33" t="s">
        <v>4012</v>
      </c>
      <c r="N394" s="33" t="s">
        <v>4013</v>
      </c>
      <c r="O394" s="33" t="s">
        <v>4014</v>
      </c>
      <c r="P394" s="33" t="s">
        <v>4015</v>
      </c>
      <c r="Q394" s="33" t="s">
        <v>4016</v>
      </c>
      <c r="R394" s="33" t="s">
        <v>4017</v>
      </c>
      <c r="S394" s="33" t="s">
        <v>4018</v>
      </c>
      <c r="T394" s="33" t="s">
        <v>4004</v>
      </c>
      <c r="U394" s="33" t="s">
        <v>4004</v>
      </c>
      <c r="V394" s="30" t="s">
        <v>75</v>
      </c>
      <c r="W394" s="33" t="s">
        <v>76</v>
      </c>
      <c r="X394" s="30">
        <v>2024.1</v>
      </c>
      <c r="Y394" s="30">
        <v>2024.12</v>
      </c>
      <c r="Z394" s="28">
        <f t="shared" si="36"/>
        <v>60</v>
      </c>
      <c r="AA394" s="30">
        <v>60</v>
      </c>
      <c r="AB394" s="30">
        <v>0</v>
      </c>
      <c r="AC394" s="30">
        <v>0</v>
      </c>
      <c r="AD394" s="30">
        <v>0</v>
      </c>
      <c r="AE394" s="33" t="s">
        <v>4019</v>
      </c>
      <c r="AF394" s="30"/>
      <c r="AG394" s="33" t="s">
        <v>77</v>
      </c>
      <c r="AH394" s="33" t="s">
        <v>77</v>
      </c>
      <c r="AI394" s="33" t="s">
        <v>77</v>
      </c>
      <c r="AJ394" s="33" t="s">
        <v>76</v>
      </c>
      <c r="AK394" s="33" t="s">
        <v>77</v>
      </c>
      <c r="AL394" s="33" t="s">
        <v>77</v>
      </c>
      <c r="AM394" s="33" t="s">
        <v>77</v>
      </c>
      <c r="AN394" s="33" t="s">
        <v>77</v>
      </c>
      <c r="AO394" s="33" t="s">
        <v>77</v>
      </c>
      <c r="AP394" s="33" t="s">
        <v>4005</v>
      </c>
      <c r="AQ394" s="30">
        <v>17783168516</v>
      </c>
    </row>
    <row r="395" s="3" customFormat="1" ht="230" customHeight="1" spans="1:43">
      <c r="A395" s="31">
        <f t="shared" si="35"/>
        <v>389</v>
      </c>
      <c r="B395" s="33" t="s">
        <v>4020</v>
      </c>
      <c r="C395" s="33" t="s">
        <v>56</v>
      </c>
      <c r="D395" s="33" t="s">
        <v>3382</v>
      </c>
      <c r="E395" s="33" t="s">
        <v>135</v>
      </c>
      <c r="F395" s="33" t="s">
        <v>4021</v>
      </c>
      <c r="G395" s="33" t="s">
        <v>82</v>
      </c>
      <c r="H395" s="33" t="s">
        <v>4022</v>
      </c>
      <c r="I395" s="33" t="s">
        <v>4023</v>
      </c>
      <c r="J395" s="33" t="s">
        <v>4024</v>
      </c>
      <c r="K395" s="33" t="s">
        <v>4025</v>
      </c>
      <c r="L395" s="30" t="s">
        <v>4026</v>
      </c>
      <c r="M395" s="33" t="s">
        <v>4027</v>
      </c>
      <c r="N395" s="33" t="s">
        <v>4028</v>
      </c>
      <c r="O395" s="33" t="s">
        <v>4029</v>
      </c>
      <c r="P395" s="33" t="s">
        <v>4030</v>
      </c>
      <c r="Q395" s="33" t="s">
        <v>4031</v>
      </c>
      <c r="R395" s="33" t="s">
        <v>4032</v>
      </c>
      <c r="S395" s="33" t="s">
        <v>4033</v>
      </c>
      <c r="T395" s="33" t="s">
        <v>4004</v>
      </c>
      <c r="U395" s="33" t="s">
        <v>4004</v>
      </c>
      <c r="V395" s="30" t="s">
        <v>75</v>
      </c>
      <c r="W395" s="33" t="s">
        <v>76</v>
      </c>
      <c r="X395" s="30">
        <v>2024.5</v>
      </c>
      <c r="Y395" s="30">
        <v>2025.5</v>
      </c>
      <c r="Z395" s="28">
        <f t="shared" si="36"/>
        <v>20</v>
      </c>
      <c r="AA395" s="30">
        <v>20</v>
      </c>
      <c r="AB395" s="30">
        <v>0</v>
      </c>
      <c r="AC395" s="30">
        <v>0</v>
      </c>
      <c r="AD395" s="30">
        <v>0</v>
      </c>
      <c r="AE395" s="33" t="s">
        <v>4034</v>
      </c>
      <c r="AF395" s="30"/>
      <c r="AG395" s="33" t="s">
        <v>77</v>
      </c>
      <c r="AH395" s="33" t="s">
        <v>77</v>
      </c>
      <c r="AI395" s="33" t="s">
        <v>77</v>
      </c>
      <c r="AJ395" s="33" t="s">
        <v>76</v>
      </c>
      <c r="AK395" s="33" t="s">
        <v>77</v>
      </c>
      <c r="AL395" s="33" t="s">
        <v>77</v>
      </c>
      <c r="AM395" s="33" t="s">
        <v>77</v>
      </c>
      <c r="AN395" s="33" t="s">
        <v>77</v>
      </c>
      <c r="AO395" s="33" t="s">
        <v>77</v>
      </c>
      <c r="AP395" s="33" t="s">
        <v>4005</v>
      </c>
      <c r="AQ395" s="30">
        <v>17783168516</v>
      </c>
    </row>
    <row r="396" s="6" customFormat="1" ht="230" customHeight="1" spans="1:43">
      <c r="A396" s="31">
        <f t="shared" si="35"/>
        <v>390</v>
      </c>
      <c r="B396" s="33" t="s">
        <v>4035</v>
      </c>
      <c r="C396" s="33" t="s">
        <v>56</v>
      </c>
      <c r="D396" s="33" t="s">
        <v>482</v>
      </c>
      <c r="E396" s="33" t="s">
        <v>686</v>
      </c>
      <c r="F396" s="33" t="s">
        <v>4036</v>
      </c>
      <c r="G396" s="33" t="s">
        <v>82</v>
      </c>
      <c r="H396" s="33" t="s">
        <v>4022</v>
      </c>
      <c r="I396" s="33" t="s">
        <v>4037</v>
      </c>
      <c r="J396" s="33" t="s">
        <v>4038</v>
      </c>
      <c r="K396" s="30" t="s">
        <v>4039</v>
      </c>
      <c r="L396" s="30" t="s">
        <v>4040</v>
      </c>
      <c r="M396" s="33" t="s">
        <v>3999</v>
      </c>
      <c r="N396" s="33" t="s">
        <v>4013</v>
      </c>
      <c r="O396" s="33" t="s">
        <v>4041</v>
      </c>
      <c r="P396" s="33" t="s">
        <v>4042</v>
      </c>
      <c r="Q396" s="33" t="s">
        <v>4043</v>
      </c>
      <c r="R396" s="33" t="s">
        <v>303</v>
      </c>
      <c r="S396" s="33" t="s">
        <v>4018</v>
      </c>
      <c r="T396" s="33" t="s">
        <v>4004</v>
      </c>
      <c r="U396" s="33" t="s">
        <v>4004</v>
      </c>
      <c r="V396" s="30" t="s">
        <v>75</v>
      </c>
      <c r="W396" s="33" t="s">
        <v>76</v>
      </c>
      <c r="X396" s="30">
        <v>2024.1</v>
      </c>
      <c r="Y396" s="30">
        <v>2024.12</v>
      </c>
      <c r="Z396" s="28">
        <f t="shared" si="36"/>
        <v>200</v>
      </c>
      <c r="AA396" s="30">
        <v>200</v>
      </c>
      <c r="AB396" s="30">
        <v>0</v>
      </c>
      <c r="AC396" s="30">
        <v>0</v>
      </c>
      <c r="AD396" s="30">
        <v>0</v>
      </c>
      <c r="AE396" s="33" t="s">
        <v>4044</v>
      </c>
      <c r="AF396" s="30"/>
      <c r="AG396" s="33" t="s">
        <v>77</v>
      </c>
      <c r="AH396" s="33" t="s">
        <v>77</v>
      </c>
      <c r="AI396" s="33" t="s">
        <v>77</v>
      </c>
      <c r="AJ396" s="33" t="s">
        <v>76</v>
      </c>
      <c r="AK396" s="33" t="s">
        <v>77</v>
      </c>
      <c r="AL396" s="33" t="s">
        <v>77</v>
      </c>
      <c r="AM396" s="33" t="s">
        <v>77</v>
      </c>
      <c r="AN396" s="33" t="s">
        <v>77</v>
      </c>
      <c r="AO396" s="33" t="s">
        <v>77</v>
      </c>
      <c r="AP396" s="33" t="s">
        <v>4005</v>
      </c>
      <c r="AQ396" s="30">
        <v>17783168516</v>
      </c>
    </row>
    <row r="397" s="6" customFormat="1" ht="230" customHeight="1" spans="1:43">
      <c r="A397" s="31">
        <f t="shared" si="35"/>
        <v>391</v>
      </c>
      <c r="B397" s="33" t="s">
        <v>4045</v>
      </c>
      <c r="C397" s="33" t="s">
        <v>91</v>
      </c>
      <c r="D397" s="33" t="s">
        <v>122</v>
      </c>
      <c r="E397" s="33" t="s">
        <v>1612</v>
      </c>
      <c r="F397" s="33" t="s">
        <v>4046</v>
      </c>
      <c r="G397" s="33" t="s">
        <v>82</v>
      </c>
      <c r="H397" s="33" t="s">
        <v>4047</v>
      </c>
      <c r="I397" s="33" t="s">
        <v>4048</v>
      </c>
      <c r="J397" s="33" t="s">
        <v>4049</v>
      </c>
      <c r="K397" s="33" t="s">
        <v>4050</v>
      </c>
      <c r="L397" s="33" t="s">
        <v>4046</v>
      </c>
      <c r="M397" s="33" t="s">
        <v>204</v>
      </c>
      <c r="N397" s="33" t="s">
        <v>3880</v>
      </c>
      <c r="O397" s="33" t="s">
        <v>3973</v>
      </c>
      <c r="P397" s="33" t="s">
        <v>3945</v>
      </c>
      <c r="Q397" s="33" t="s">
        <v>4051</v>
      </c>
      <c r="R397" s="33" t="s">
        <v>964</v>
      </c>
      <c r="S397" s="33" t="s">
        <v>318</v>
      </c>
      <c r="T397" s="33" t="s">
        <v>133</v>
      </c>
      <c r="U397" s="33" t="s">
        <v>133</v>
      </c>
      <c r="V397" s="30" t="s">
        <v>75</v>
      </c>
      <c r="W397" s="33" t="s">
        <v>76</v>
      </c>
      <c r="X397" s="30">
        <v>2024.05</v>
      </c>
      <c r="Y397" s="30">
        <v>2025.05</v>
      </c>
      <c r="Z397" s="28">
        <v>123.51</v>
      </c>
      <c r="AA397" s="30">
        <v>123.51</v>
      </c>
      <c r="AB397" s="30">
        <v>0</v>
      </c>
      <c r="AC397" s="30">
        <v>0</v>
      </c>
      <c r="AD397" s="30">
        <v>0</v>
      </c>
      <c r="AE397" s="30">
        <v>534</v>
      </c>
      <c r="AF397" s="30">
        <v>120</v>
      </c>
      <c r="AG397" s="33" t="s">
        <v>77</v>
      </c>
      <c r="AH397" s="33" t="s">
        <v>77</v>
      </c>
      <c r="AI397" s="33" t="s">
        <v>77</v>
      </c>
      <c r="AJ397" s="33" t="s">
        <v>76</v>
      </c>
      <c r="AK397" s="33" t="s">
        <v>77</v>
      </c>
      <c r="AL397" s="33" t="s">
        <v>77</v>
      </c>
      <c r="AM397" s="33" t="s">
        <v>532</v>
      </c>
      <c r="AN397" s="33" t="s">
        <v>77</v>
      </c>
      <c r="AO397" s="33" t="s">
        <v>532</v>
      </c>
      <c r="AP397" s="33" t="s">
        <v>3873</v>
      </c>
      <c r="AQ397" s="30">
        <v>18996642666</v>
      </c>
    </row>
    <row r="398" s="7" customFormat="1" ht="230" customHeight="1" spans="1:43">
      <c r="A398" s="31">
        <f t="shared" si="35"/>
        <v>392</v>
      </c>
      <c r="B398" s="33" t="s">
        <v>4052</v>
      </c>
      <c r="C398" s="33" t="s">
        <v>91</v>
      </c>
      <c r="D398" s="33" t="s">
        <v>122</v>
      </c>
      <c r="E398" s="33" t="s">
        <v>1612</v>
      </c>
      <c r="F398" s="33" t="s">
        <v>4053</v>
      </c>
      <c r="G398" s="33" t="s">
        <v>82</v>
      </c>
      <c r="H398" s="33" t="s">
        <v>4054</v>
      </c>
      <c r="I398" s="33" t="s">
        <v>4055</v>
      </c>
      <c r="J398" s="33" t="s">
        <v>4056</v>
      </c>
      <c r="K398" s="33" t="s">
        <v>4053</v>
      </c>
      <c r="L398" s="33" t="s">
        <v>4053</v>
      </c>
      <c r="M398" s="33" t="s">
        <v>204</v>
      </c>
      <c r="N398" s="33" t="s">
        <v>2120</v>
      </c>
      <c r="O398" s="33" t="s">
        <v>4057</v>
      </c>
      <c r="P398" s="33" t="s">
        <v>3945</v>
      </c>
      <c r="Q398" s="33" t="s">
        <v>4058</v>
      </c>
      <c r="R398" s="33" t="s">
        <v>964</v>
      </c>
      <c r="S398" s="33" t="s">
        <v>318</v>
      </c>
      <c r="T398" s="33" t="s">
        <v>133</v>
      </c>
      <c r="U398" s="33" t="s">
        <v>133</v>
      </c>
      <c r="V398" s="30" t="s">
        <v>75</v>
      </c>
      <c r="W398" s="33" t="s">
        <v>76</v>
      </c>
      <c r="X398" s="30">
        <v>2024.05</v>
      </c>
      <c r="Y398" s="30">
        <v>2025.05</v>
      </c>
      <c r="Z398" s="28">
        <v>316.88</v>
      </c>
      <c r="AA398" s="30">
        <v>316.88</v>
      </c>
      <c r="AB398" s="30">
        <v>0</v>
      </c>
      <c r="AC398" s="30">
        <v>0</v>
      </c>
      <c r="AD398" s="30">
        <v>0</v>
      </c>
      <c r="AE398" s="30">
        <v>900</v>
      </c>
      <c r="AF398" s="30">
        <v>70</v>
      </c>
      <c r="AG398" s="33" t="s">
        <v>77</v>
      </c>
      <c r="AH398" s="33" t="s">
        <v>77</v>
      </c>
      <c r="AI398" s="33" t="s">
        <v>77</v>
      </c>
      <c r="AJ398" s="33" t="s">
        <v>76</v>
      </c>
      <c r="AK398" s="33" t="s">
        <v>77</v>
      </c>
      <c r="AL398" s="33" t="s">
        <v>77</v>
      </c>
      <c r="AM398" s="33" t="s">
        <v>532</v>
      </c>
      <c r="AN398" s="33" t="s">
        <v>77</v>
      </c>
      <c r="AO398" s="33" t="s">
        <v>532</v>
      </c>
      <c r="AP398" s="33" t="s">
        <v>3873</v>
      </c>
      <c r="AQ398" s="30" t="s">
        <v>3947</v>
      </c>
    </row>
    <row r="399" s="3" customFormat="1" ht="230" customHeight="1" spans="1:43">
      <c r="A399" s="31">
        <f t="shared" si="35"/>
        <v>393</v>
      </c>
      <c r="B399" s="33" t="s">
        <v>4059</v>
      </c>
      <c r="C399" s="33" t="s">
        <v>91</v>
      </c>
      <c r="D399" s="33" t="s">
        <v>122</v>
      </c>
      <c r="E399" s="33" t="s">
        <v>1612</v>
      </c>
      <c r="F399" s="33" t="s">
        <v>4060</v>
      </c>
      <c r="G399" s="33" t="s">
        <v>82</v>
      </c>
      <c r="H399" s="33" t="s">
        <v>4061</v>
      </c>
      <c r="I399" s="33" t="s">
        <v>4062</v>
      </c>
      <c r="J399" s="30" t="s">
        <v>4063</v>
      </c>
      <c r="K399" s="33" t="s">
        <v>4064</v>
      </c>
      <c r="L399" s="33" t="s">
        <v>4065</v>
      </c>
      <c r="M399" s="33" t="s">
        <v>204</v>
      </c>
      <c r="N399" s="33" t="s">
        <v>67</v>
      </c>
      <c r="O399" s="33" t="s">
        <v>4066</v>
      </c>
      <c r="P399" s="33" t="s">
        <v>4067</v>
      </c>
      <c r="Q399" s="33" t="s">
        <v>4068</v>
      </c>
      <c r="R399" s="33" t="s">
        <v>964</v>
      </c>
      <c r="S399" s="33" t="s">
        <v>318</v>
      </c>
      <c r="T399" s="33" t="s">
        <v>133</v>
      </c>
      <c r="U399" s="33" t="s">
        <v>133</v>
      </c>
      <c r="V399" s="30" t="s">
        <v>75</v>
      </c>
      <c r="W399" s="33" t="s">
        <v>76</v>
      </c>
      <c r="X399" s="30">
        <v>2024.05</v>
      </c>
      <c r="Y399" s="30">
        <v>2025.05</v>
      </c>
      <c r="Z399" s="28">
        <v>258.12</v>
      </c>
      <c r="AA399" s="30">
        <v>258.12</v>
      </c>
      <c r="AB399" s="30">
        <v>0</v>
      </c>
      <c r="AC399" s="30">
        <v>0</v>
      </c>
      <c r="AD399" s="30">
        <v>0</v>
      </c>
      <c r="AE399" s="30">
        <v>300</v>
      </c>
      <c r="AF399" s="30">
        <v>50</v>
      </c>
      <c r="AG399" s="33" t="s">
        <v>77</v>
      </c>
      <c r="AH399" s="33" t="s">
        <v>77</v>
      </c>
      <c r="AI399" s="33" t="s">
        <v>77</v>
      </c>
      <c r="AJ399" s="33" t="s">
        <v>76</v>
      </c>
      <c r="AK399" s="33" t="s">
        <v>77</v>
      </c>
      <c r="AL399" s="33" t="s">
        <v>77</v>
      </c>
      <c r="AM399" s="33" t="s">
        <v>532</v>
      </c>
      <c r="AN399" s="33" t="s">
        <v>77</v>
      </c>
      <c r="AO399" s="33" t="s">
        <v>532</v>
      </c>
      <c r="AP399" s="33" t="s">
        <v>3873</v>
      </c>
      <c r="AQ399" s="30">
        <v>18996642666</v>
      </c>
    </row>
    <row r="400" s="4" customFormat="1" ht="230" customHeight="1" spans="1:43">
      <c r="A400" s="31">
        <f t="shared" si="35"/>
        <v>394</v>
      </c>
      <c r="B400" s="33" t="s">
        <v>4069</v>
      </c>
      <c r="C400" s="33" t="s">
        <v>91</v>
      </c>
      <c r="D400" s="33" t="s">
        <v>122</v>
      </c>
      <c r="E400" s="33" t="s">
        <v>1612</v>
      </c>
      <c r="F400" s="33" t="s">
        <v>4070</v>
      </c>
      <c r="G400" s="33" t="s">
        <v>82</v>
      </c>
      <c r="H400" s="33" t="s">
        <v>4071</v>
      </c>
      <c r="I400" s="33" t="s">
        <v>3970</v>
      </c>
      <c r="J400" s="33" t="s">
        <v>3970</v>
      </c>
      <c r="K400" s="33" t="s">
        <v>4072</v>
      </c>
      <c r="L400" s="33" t="s">
        <v>4073</v>
      </c>
      <c r="M400" s="33" t="s">
        <v>286</v>
      </c>
      <c r="N400" s="33" t="s">
        <v>3880</v>
      </c>
      <c r="O400" s="33" t="s">
        <v>3973</v>
      </c>
      <c r="P400" s="33" t="s">
        <v>3945</v>
      </c>
      <c r="Q400" s="33" t="s">
        <v>4074</v>
      </c>
      <c r="R400" s="33" t="s">
        <v>964</v>
      </c>
      <c r="S400" s="33" t="s">
        <v>318</v>
      </c>
      <c r="T400" s="33" t="s">
        <v>133</v>
      </c>
      <c r="U400" s="33" t="s">
        <v>133</v>
      </c>
      <c r="V400" s="30" t="s">
        <v>75</v>
      </c>
      <c r="W400" s="33" t="s">
        <v>76</v>
      </c>
      <c r="X400" s="30">
        <v>2024.05</v>
      </c>
      <c r="Y400" s="30">
        <v>2025.05</v>
      </c>
      <c r="Z400" s="28">
        <v>473.72</v>
      </c>
      <c r="AA400" s="30">
        <v>473.72</v>
      </c>
      <c r="AB400" s="30">
        <v>0</v>
      </c>
      <c r="AC400" s="30">
        <v>0</v>
      </c>
      <c r="AD400" s="30">
        <v>0</v>
      </c>
      <c r="AE400" s="30">
        <v>563</v>
      </c>
      <c r="AF400" s="30">
        <v>123</v>
      </c>
      <c r="AG400" s="33" t="s">
        <v>77</v>
      </c>
      <c r="AH400" s="33" t="s">
        <v>77</v>
      </c>
      <c r="AI400" s="33" t="s">
        <v>77</v>
      </c>
      <c r="AJ400" s="33" t="s">
        <v>76</v>
      </c>
      <c r="AK400" s="33" t="s">
        <v>77</v>
      </c>
      <c r="AL400" s="33" t="s">
        <v>77</v>
      </c>
      <c r="AM400" s="33" t="s">
        <v>532</v>
      </c>
      <c r="AN400" s="33" t="s">
        <v>77</v>
      </c>
      <c r="AO400" s="33" t="s">
        <v>532</v>
      </c>
      <c r="AP400" s="33" t="s">
        <v>3873</v>
      </c>
      <c r="AQ400" s="30">
        <v>18996642666</v>
      </c>
    </row>
    <row r="401" s="4" customFormat="1" ht="230" customHeight="1" spans="1:43">
      <c r="A401" s="31">
        <f t="shared" si="35"/>
        <v>395</v>
      </c>
      <c r="B401" s="33" t="s">
        <v>4075</v>
      </c>
      <c r="C401" s="33" t="s">
        <v>56</v>
      </c>
      <c r="D401" s="33" t="s">
        <v>57</v>
      </c>
      <c r="E401" s="33" t="s">
        <v>199</v>
      </c>
      <c r="F401" s="33" t="s">
        <v>4076</v>
      </c>
      <c r="G401" s="33" t="s">
        <v>82</v>
      </c>
      <c r="H401" s="33" t="s">
        <v>827</v>
      </c>
      <c r="I401" s="33" t="s">
        <v>4077</v>
      </c>
      <c r="J401" s="33" t="s">
        <v>4078</v>
      </c>
      <c r="K401" s="33" t="s">
        <v>4079</v>
      </c>
      <c r="L401" s="33" t="s">
        <v>4080</v>
      </c>
      <c r="M401" s="33" t="s">
        <v>204</v>
      </c>
      <c r="N401" s="33" t="s">
        <v>1384</v>
      </c>
      <c r="O401" s="33" t="s">
        <v>992</v>
      </c>
      <c r="P401" s="33" t="s">
        <v>4081</v>
      </c>
      <c r="Q401" s="33" t="s">
        <v>4082</v>
      </c>
      <c r="R401" s="33" t="s">
        <v>2021</v>
      </c>
      <c r="S401" s="33" t="s">
        <v>4083</v>
      </c>
      <c r="T401" s="33" t="s">
        <v>73</v>
      </c>
      <c r="U401" s="33" t="s">
        <v>73</v>
      </c>
      <c r="V401" s="30" t="s">
        <v>75</v>
      </c>
      <c r="W401" s="33" t="s">
        <v>76</v>
      </c>
      <c r="X401" s="30">
        <v>2024.1</v>
      </c>
      <c r="Y401" s="30">
        <v>2024.12</v>
      </c>
      <c r="Z401" s="28">
        <v>1100</v>
      </c>
      <c r="AA401" s="30">
        <v>550</v>
      </c>
      <c r="AB401" s="30">
        <v>0</v>
      </c>
      <c r="AC401" s="30">
        <v>0</v>
      </c>
      <c r="AD401" s="30">
        <v>550</v>
      </c>
      <c r="AE401" s="30">
        <v>15</v>
      </c>
      <c r="AF401" s="30">
        <v>15</v>
      </c>
      <c r="AG401" s="33" t="s">
        <v>77</v>
      </c>
      <c r="AH401" s="33" t="s">
        <v>77</v>
      </c>
      <c r="AI401" s="30"/>
      <c r="AJ401" s="30" t="s">
        <v>1687</v>
      </c>
      <c r="AK401" s="33" t="s">
        <v>77</v>
      </c>
      <c r="AL401" s="33" t="s">
        <v>77</v>
      </c>
      <c r="AM401" s="30"/>
      <c r="AN401" s="33" t="s">
        <v>76</v>
      </c>
      <c r="AO401" s="33" t="s">
        <v>4084</v>
      </c>
      <c r="AP401" s="33" t="s">
        <v>4085</v>
      </c>
      <c r="AQ401" s="30">
        <v>18996613556</v>
      </c>
    </row>
    <row r="402" s="3" customFormat="1" ht="293" customHeight="1" spans="1:43">
      <c r="A402" s="31">
        <f t="shared" si="35"/>
        <v>396</v>
      </c>
      <c r="B402" s="33" t="s">
        <v>4086</v>
      </c>
      <c r="C402" s="33" t="s">
        <v>56</v>
      </c>
      <c r="D402" s="33" t="s">
        <v>57</v>
      </c>
      <c r="E402" s="33" t="s">
        <v>199</v>
      </c>
      <c r="F402" s="33" t="s">
        <v>4087</v>
      </c>
      <c r="G402" s="33" t="s">
        <v>782</v>
      </c>
      <c r="H402" s="33" t="s">
        <v>4088</v>
      </c>
      <c r="I402" s="33" t="s">
        <v>4089</v>
      </c>
      <c r="J402" s="33" t="s">
        <v>4090</v>
      </c>
      <c r="K402" s="33" t="s">
        <v>4091</v>
      </c>
      <c r="L402" s="33" t="s">
        <v>4092</v>
      </c>
      <c r="M402" s="33" t="s">
        <v>204</v>
      </c>
      <c r="N402" s="33" t="s">
        <v>1384</v>
      </c>
      <c r="O402" s="33" t="s">
        <v>992</v>
      </c>
      <c r="P402" s="33" t="s">
        <v>4081</v>
      </c>
      <c r="Q402" s="33" t="s">
        <v>4082</v>
      </c>
      <c r="R402" s="33" t="s">
        <v>2021</v>
      </c>
      <c r="S402" s="33" t="s">
        <v>4093</v>
      </c>
      <c r="T402" s="33" t="s">
        <v>4004</v>
      </c>
      <c r="U402" s="33" t="s">
        <v>4004</v>
      </c>
      <c r="V402" s="30" t="s">
        <v>75</v>
      </c>
      <c r="W402" s="33" t="s">
        <v>76</v>
      </c>
      <c r="X402" s="30">
        <v>2024.1</v>
      </c>
      <c r="Y402" s="30">
        <v>2024.12</v>
      </c>
      <c r="Z402" s="28">
        <v>250</v>
      </c>
      <c r="AA402" s="30">
        <v>165</v>
      </c>
      <c r="AB402" s="30">
        <v>0</v>
      </c>
      <c r="AC402" s="30">
        <v>0</v>
      </c>
      <c r="AD402" s="30">
        <v>85</v>
      </c>
      <c r="AE402" s="30">
        <v>85</v>
      </c>
      <c r="AF402" s="30">
        <v>24</v>
      </c>
      <c r="AG402" s="33" t="s">
        <v>77</v>
      </c>
      <c r="AH402" s="33" t="s">
        <v>77</v>
      </c>
      <c r="AI402" s="30"/>
      <c r="AJ402" s="30" t="s">
        <v>1687</v>
      </c>
      <c r="AK402" s="33" t="s">
        <v>77</v>
      </c>
      <c r="AL402" s="33" t="s">
        <v>77</v>
      </c>
      <c r="AM402" s="30"/>
      <c r="AN402" s="33" t="s">
        <v>76</v>
      </c>
      <c r="AO402" s="33" t="s">
        <v>4084</v>
      </c>
      <c r="AP402" s="33" t="s">
        <v>4005</v>
      </c>
      <c r="AQ402" s="30">
        <v>17783168516</v>
      </c>
    </row>
    <row r="403" s="3" customFormat="1" ht="230" customHeight="1" spans="1:43">
      <c r="A403" s="31">
        <f t="shared" si="35"/>
        <v>397</v>
      </c>
      <c r="B403" s="33" t="s">
        <v>4094</v>
      </c>
      <c r="C403" s="33" t="s">
        <v>56</v>
      </c>
      <c r="D403" s="33" t="s">
        <v>57</v>
      </c>
      <c r="E403" s="33" t="s">
        <v>199</v>
      </c>
      <c r="F403" s="33" t="s">
        <v>4095</v>
      </c>
      <c r="G403" s="33" t="s">
        <v>82</v>
      </c>
      <c r="H403" s="33" t="s">
        <v>4088</v>
      </c>
      <c r="I403" s="33" t="s">
        <v>4096</v>
      </c>
      <c r="J403" s="33" t="s">
        <v>4097</v>
      </c>
      <c r="K403" s="33" t="s">
        <v>4098</v>
      </c>
      <c r="L403" s="33" t="s">
        <v>4099</v>
      </c>
      <c r="M403" s="33" t="s">
        <v>204</v>
      </c>
      <c r="N403" s="33" t="s">
        <v>1384</v>
      </c>
      <c r="O403" s="33" t="s">
        <v>3511</v>
      </c>
      <c r="P403" s="33" t="s">
        <v>4100</v>
      </c>
      <c r="Q403" s="33" t="s">
        <v>4101</v>
      </c>
      <c r="R403" s="33" t="s">
        <v>2021</v>
      </c>
      <c r="S403" s="33" t="s">
        <v>954</v>
      </c>
      <c r="T403" s="33" t="s">
        <v>73</v>
      </c>
      <c r="U403" s="33" t="s">
        <v>73</v>
      </c>
      <c r="V403" s="30" t="s">
        <v>75</v>
      </c>
      <c r="W403" s="33" t="s">
        <v>76</v>
      </c>
      <c r="X403" s="30">
        <v>2023.12</v>
      </c>
      <c r="Y403" s="30">
        <v>2024.12</v>
      </c>
      <c r="Z403" s="28">
        <v>600</v>
      </c>
      <c r="AA403" s="30">
        <v>300</v>
      </c>
      <c r="AB403" s="30">
        <v>0</v>
      </c>
      <c r="AC403" s="30">
        <v>0</v>
      </c>
      <c r="AD403" s="30">
        <v>300</v>
      </c>
      <c r="AE403" s="30">
        <v>50</v>
      </c>
      <c r="AF403" s="30">
        <v>10</v>
      </c>
      <c r="AG403" s="33" t="s">
        <v>77</v>
      </c>
      <c r="AH403" s="33" t="s">
        <v>77</v>
      </c>
      <c r="AI403" s="30"/>
      <c r="AJ403" s="30" t="s">
        <v>1687</v>
      </c>
      <c r="AK403" s="33" t="s">
        <v>77</v>
      </c>
      <c r="AL403" s="33" t="s">
        <v>77</v>
      </c>
      <c r="AM403" s="30"/>
      <c r="AN403" s="33" t="s">
        <v>77</v>
      </c>
      <c r="AO403" s="30"/>
      <c r="AP403" s="33" t="s">
        <v>4085</v>
      </c>
      <c r="AQ403" s="30">
        <v>18996613555</v>
      </c>
    </row>
    <row r="404" s="3" customFormat="1" ht="230" customHeight="1" spans="1:43">
      <c r="A404" s="31">
        <f t="shared" si="35"/>
        <v>398</v>
      </c>
      <c r="B404" s="33" t="s">
        <v>4102</v>
      </c>
      <c r="C404" s="33" t="s">
        <v>56</v>
      </c>
      <c r="D404" s="33" t="s">
        <v>482</v>
      </c>
      <c r="E404" s="33" t="s">
        <v>1152</v>
      </c>
      <c r="F404" s="30" t="s">
        <v>4103</v>
      </c>
      <c r="G404" s="33" t="s">
        <v>60</v>
      </c>
      <c r="H404" s="33" t="s">
        <v>4104</v>
      </c>
      <c r="I404" s="30" t="s">
        <v>4105</v>
      </c>
      <c r="J404" s="33" t="s">
        <v>4106</v>
      </c>
      <c r="K404" s="30" t="s">
        <v>4107</v>
      </c>
      <c r="L404" s="33" t="s">
        <v>4108</v>
      </c>
      <c r="M404" s="33" t="s">
        <v>4109</v>
      </c>
      <c r="N404" s="33" t="s">
        <v>4013</v>
      </c>
      <c r="O404" s="33" t="s">
        <v>4110</v>
      </c>
      <c r="P404" s="33" t="s">
        <v>4111</v>
      </c>
      <c r="Q404" s="33" t="s">
        <v>4112</v>
      </c>
      <c r="R404" s="33" t="s">
        <v>4113</v>
      </c>
      <c r="S404" s="33" t="s">
        <v>1981</v>
      </c>
      <c r="T404" s="33" t="s">
        <v>4004</v>
      </c>
      <c r="U404" s="33" t="s">
        <v>4004</v>
      </c>
      <c r="V404" s="30" t="s">
        <v>75</v>
      </c>
      <c r="W404" s="33" t="s">
        <v>76</v>
      </c>
      <c r="X404" s="30">
        <v>2023.9</v>
      </c>
      <c r="Y404" s="30">
        <v>2024.12</v>
      </c>
      <c r="Z404" s="28">
        <v>150</v>
      </c>
      <c r="AA404" s="30">
        <v>75</v>
      </c>
      <c r="AB404" s="30">
        <v>0</v>
      </c>
      <c r="AC404" s="30">
        <v>0</v>
      </c>
      <c r="AD404" s="30">
        <v>75</v>
      </c>
      <c r="AE404" s="30">
        <v>50</v>
      </c>
      <c r="AF404" s="30"/>
      <c r="AG404" s="33" t="s">
        <v>77</v>
      </c>
      <c r="AH404" s="33" t="s">
        <v>77</v>
      </c>
      <c r="AI404" s="30"/>
      <c r="AJ404" s="30" t="s">
        <v>1687</v>
      </c>
      <c r="AK404" s="33" t="s">
        <v>77</v>
      </c>
      <c r="AL404" s="33" t="s">
        <v>77</v>
      </c>
      <c r="AM404" s="30"/>
      <c r="AN404" s="33" t="s">
        <v>77</v>
      </c>
      <c r="AO404" s="30"/>
      <c r="AP404" s="33" t="s">
        <v>4005</v>
      </c>
      <c r="AQ404" s="30">
        <v>17783168516</v>
      </c>
    </row>
    <row r="405" s="3" customFormat="1" ht="230" customHeight="1" spans="1:43">
      <c r="A405" s="31">
        <f t="shared" si="35"/>
        <v>399</v>
      </c>
      <c r="B405" s="33" t="s">
        <v>4114</v>
      </c>
      <c r="C405" s="33" t="s">
        <v>56</v>
      </c>
      <c r="D405" s="33" t="s">
        <v>57</v>
      </c>
      <c r="E405" s="33" t="s">
        <v>58</v>
      </c>
      <c r="F405" s="33" t="s">
        <v>4115</v>
      </c>
      <c r="G405" s="33" t="s">
        <v>82</v>
      </c>
      <c r="H405" s="33" t="s">
        <v>4116</v>
      </c>
      <c r="I405" s="33" t="s">
        <v>4117</v>
      </c>
      <c r="J405" s="33" t="s">
        <v>4118</v>
      </c>
      <c r="K405" s="33" t="s">
        <v>4119</v>
      </c>
      <c r="L405" s="33" t="s">
        <v>4120</v>
      </c>
      <c r="M405" s="33" t="s">
        <v>4121</v>
      </c>
      <c r="N405" s="33" t="s">
        <v>4122</v>
      </c>
      <c r="O405" s="33" t="s">
        <v>4123</v>
      </c>
      <c r="P405" s="33" t="s">
        <v>4124</v>
      </c>
      <c r="Q405" s="33" t="s">
        <v>4125</v>
      </c>
      <c r="R405" s="33" t="s">
        <v>4126</v>
      </c>
      <c r="S405" s="33" t="s">
        <v>954</v>
      </c>
      <c r="T405" s="33" t="s">
        <v>73</v>
      </c>
      <c r="U405" s="33" t="s">
        <v>2595</v>
      </c>
      <c r="V405" s="30" t="s">
        <v>75</v>
      </c>
      <c r="W405" s="33" t="s">
        <v>76</v>
      </c>
      <c r="X405" s="30">
        <v>2024.03</v>
      </c>
      <c r="Y405" s="30">
        <v>2024.12</v>
      </c>
      <c r="Z405" s="28">
        <v>125</v>
      </c>
      <c r="AA405" s="30">
        <v>125</v>
      </c>
      <c r="AB405" s="30">
        <v>0</v>
      </c>
      <c r="AC405" s="30">
        <v>0</v>
      </c>
      <c r="AD405" s="30">
        <v>0</v>
      </c>
      <c r="AE405" s="30">
        <v>725</v>
      </c>
      <c r="AF405" s="30">
        <v>81</v>
      </c>
      <c r="AG405" s="33" t="s">
        <v>77</v>
      </c>
      <c r="AH405" s="33" t="s">
        <v>77</v>
      </c>
      <c r="AI405" s="30"/>
      <c r="AJ405" s="30" t="s">
        <v>1687</v>
      </c>
      <c r="AK405" s="33" t="s">
        <v>76</v>
      </c>
      <c r="AL405" s="33" t="s">
        <v>77</v>
      </c>
      <c r="AM405" s="30"/>
      <c r="AN405" s="33" t="s">
        <v>77</v>
      </c>
      <c r="AO405" s="30"/>
      <c r="AP405" s="33" t="s">
        <v>2596</v>
      </c>
      <c r="AQ405" s="30" t="s">
        <v>2597</v>
      </c>
    </row>
    <row r="406" s="3" customFormat="1" ht="230" customHeight="1" spans="1:43">
      <c r="A406" s="31">
        <f t="shared" si="35"/>
        <v>400</v>
      </c>
      <c r="B406" s="33" t="s">
        <v>4127</v>
      </c>
      <c r="C406" s="33" t="s">
        <v>56</v>
      </c>
      <c r="D406" s="33" t="s">
        <v>482</v>
      </c>
      <c r="E406" s="33" t="s">
        <v>1152</v>
      </c>
      <c r="F406" s="33" t="s">
        <v>4128</v>
      </c>
      <c r="G406" s="33" t="s">
        <v>82</v>
      </c>
      <c r="H406" s="33" t="s">
        <v>4129</v>
      </c>
      <c r="I406" s="33" t="s">
        <v>4130</v>
      </c>
      <c r="J406" s="33" t="s">
        <v>4131</v>
      </c>
      <c r="K406" s="33" t="s">
        <v>4132</v>
      </c>
      <c r="L406" s="30" t="s">
        <v>4133</v>
      </c>
      <c r="M406" s="33" t="s">
        <v>204</v>
      </c>
      <c r="N406" s="33" t="s">
        <v>1384</v>
      </c>
      <c r="O406" s="33" t="s">
        <v>992</v>
      </c>
      <c r="P406" s="33" t="s">
        <v>4081</v>
      </c>
      <c r="Q406" s="33" t="s">
        <v>4082</v>
      </c>
      <c r="R406" s="33" t="s">
        <v>2021</v>
      </c>
      <c r="S406" s="33" t="s">
        <v>954</v>
      </c>
      <c r="T406" s="33" t="s">
        <v>73</v>
      </c>
      <c r="U406" s="33" t="s">
        <v>73</v>
      </c>
      <c r="V406" s="30" t="s">
        <v>75</v>
      </c>
      <c r="W406" s="33" t="s">
        <v>76</v>
      </c>
      <c r="X406" s="30">
        <v>2024.1</v>
      </c>
      <c r="Y406" s="30">
        <v>2024.12</v>
      </c>
      <c r="Z406" s="28">
        <v>560</v>
      </c>
      <c r="AA406" s="30">
        <v>560</v>
      </c>
      <c r="AB406" s="30">
        <v>0</v>
      </c>
      <c r="AC406" s="30">
        <v>0</v>
      </c>
      <c r="AD406" s="30">
        <v>0</v>
      </c>
      <c r="AE406" s="30">
        <v>100</v>
      </c>
      <c r="AF406" s="30"/>
      <c r="AG406" s="33" t="s">
        <v>77</v>
      </c>
      <c r="AH406" s="33" t="s">
        <v>77</v>
      </c>
      <c r="AI406" s="30"/>
      <c r="AJ406" s="30" t="s">
        <v>1687</v>
      </c>
      <c r="AK406" s="33" t="s">
        <v>77</v>
      </c>
      <c r="AL406" s="33" t="s">
        <v>77</v>
      </c>
      <c r="AM406" s="30"/>
      <c r="AN406" s="33" t="s">
        <v>76</v>
      </c>
      <c r="AO406" s="33" t="s">
        <v>4084</v>
      </c>
      <c r="AP406" s="33" t="s">
        <v>4085</v>
      </c>
      <c r="AQ406" s="30">
        <v>18996613555</v>
      </c>
    </row>
    <row r="407" s="3" customFormat="1" ht="230" customHeight="1" spans="1:43">
      <c r="A407" s="31">
        <f t="shared" si="35"/>
        <v>401</v>
      </c>
      <c r="B407" s="33" t="s">
        <v>4134</v>
      </c>
      <c r="C407" s="33" t="s">
        <v>56</v>
      </c>
      <c r="D407" s="33" t="s">
        <v>482</v>
      </c>
      <c r="E407" s="33" t="s">
        <v>1152</v>
      </c>
      <c r="F407" s="30" t="s">
        <v>4135</v>
      </c>
      <c r="G407" s="33" t="s">
        <v>82</v>
      </c>
      <c r="H407" s="33" t="s">
        <v>3385</v>
      </c>
      <c r="I407" s="33" t="s">
        <v>4136</v>
      </c>
      <c r="J407" s="33" t="s">
        <v>4137</v>
      </c>
      <c r="K407" s="33" t="s">
        <v>3507</v>
      </c>
      <c r="L407" s="33" t="s">
        <v>4138</v>
      </c>
      <c r="M407" s="33" t="s">
        <v>204</v>
      </c>
      <c r="N407" s="33" t="s">
        <v>1384</v>
      </c>
      <c r="O407" s="33" t="s">
        <v>992</v>
      </c>
      <c r="P407" s="33" t="s">
        <v>4081</v>
      </c>
      <c r="Q407" s="33" t="s">
        <v>4082</v>
      </c>
      <c r="R407" s="33" t="s">
        <v>3454</v>
      </c>
      <c r="S407" s="33" t="s">
        <v>954</v>
      </c>
      <c r="T407" s="33" t="s">
        <v>73</v>
      </c>
      <c r="U407" s="33" t="s">
        <v>73</v>
      </c>
      <c r="V407" s="30" t="s">
        <v>75</v>
      </c>
      <c r="W407" s="33" t="s">
        <v>76</v>
      </c>
      <c r="X407" s="30">
        <v>2024.1</v>
      </c>
      <c r="Y407" s="30">
        <v>2024.12</v>
      </c>
      <c r="Z407" s="28">
        <v>1500</v>
      </c>
      <c r="AA407" s="30">
        <v>1500</v>
      </c>
      <c r="AB407" s="30">
        <v>0</v>
      </c>
      <c r="AC407" s="30">
        <v>0</v>
      </c>
      <c r="AD407" s="30">
        <v>0</v>
      </c>
      <c r="AE407" s="30"/>
      <c r="AF407" s="30"/>
      <c r="AG407" s="33" t="s">
        <v>77</v>
      </c>
      <c r="AH407" s="33" t="s">
        <v>77</v>
      </c>
      <c r="AI407" s="30"/>
      <c r="AJ407" s="30" t="s">
        <v>1687</v>
      </c>
      <c r="AK407" s="33" t="s">
        <v>77</v>
      </c>
      <c r="AL407" s="33" t="s">
        <v>77</v>
      </c>
      <c r="AM407" s="30"/>
      <c r="AN407" s="33" t="s">
        <v>76</v>
      </c>
      <c r="AO407" s="33" t="s">
        <v>4084</v>
      </c>
      <c r="AP407" s="33" t="s">
        <v>4085</v>
      </c>
      <c r="AQ407" s="30">
        <v>18996613555</v>
      </c>
    </row>
    <row r="408" s="3" customFormat="1" ht="230" customHeight="1" spans="1:43">
      <c r="A408" s="31">
        <f t="shared" si="35"/>
        <v>402</v>
      </c>
      <c r="B408" s="33" t="s">
        <v>4139</v>
      </c>
      <c r="C408" s="33" t="s">
        <v>56</v>
      </c>
      <c r="D408" s="33" t="s">
        <v>482</v>
      </c>
      <c r="E408" s="33" t="s">
        <v>686</v>
      </c>
      <c r="F408" s="33" t="s">
        <v>4140</v>
      </c>
      <c r="G408" s="33" t="s">
        <v>782</v>
      </c>
      <c r="H408" s="33" t="s">
        <v>4141</v>
      </c>
      <c r="I408" s="33" t="s">
        <v>4142</v>
      </c>
      <c r="J408" s="33" t="s">
        <v>4143</v>
      </c>
      <c r="K408" s="33" t="s">
        <v>4144</v>
      </c>
      <c r="L408" s="33" t="s">
        <v>4145</v>
      </c>
      <c r="M408" s="33" t="s">
        <v>204</v>
      </c>
      <c r="N408" s="33" t="s">
        <v>1384</v>
      </c>
      <c r="O408" s="33" t="s">
        <v>992</v>
      </c>
      <c r="P408" s="33" t="s">
        <v>4081</v>
      </c>
      <c r="Q408" s="33" t="s">
        <v>4082</v>
      </c>
      <c r="R408" s="33" t="s">
        <v>3454</v>
      </c>
      <c r="S408" s="33" t="s">
        <v>4146</v>
      </c>
      <c r="T408" s="33" t="s">
        <v>73</v>
      </c>
      <c r="U408" s="33" t="s">
        <v>73</v>
      </c>
      <c r="V408" s="30" t="s">
        <v>75</v>
      </c>
      <c r="W408" s="33" t="s">
        <v>76</v>
      </c>
      <c r="X408" s="30">
        <v>2024.1</v>
      </c>
      <c r="Y408" s="30">
        <v>2024.12</v>
      </c>
      <c r="Z408" s="28">
        <v>1000</v>
      </c>
      <c r="AA408" s="30">
        <v>500</v>
      </c>
      <c r="AB408" s="30">
        <v>0</v>
      </c>
      <c r="AC408" s="30">
        <v>0</v>
      </c>
      <c r="AD408" s="30">
        <v>500</v>
      </c>
      <c r="AE408" s="30">
        <v>96</v>
      </c>
      <c r="AF408" s="30">
        <v>19</v>
      </c>
      <c r="AG408" s="33" t="s">
        <v>77</v>
      </c>
      <c r="AH408" s="33" t="s">
        <v>77</v>
      </c>
      <c r="AI408" s="30"/>
      <c r="AJ408" s="30" t="s">
        <v>1687</v>
      </c>
      <c r="AK408" s="33" t="s">
        <v>77</v>
      </c>
      <c r="AL408" s="33" t="s">
        <v>77</v>
      </c>
      <c r="AM408" s="30"/>
      <c r="AN408" s="33" t="s">
        <v>76</v>
      </c>
      <c r="AO408" s="33" t="s">
        <v>4084</v>
      </c>
      <c r="AP408" s="33" t="s">
        <v>4085</v>
      </c>
      <c r="AQ408" s="30">
        <v>18996613557</v>
      </c>
    </row>
    <row r="409" s="3" customFormat="1" ht="230" customHeight="1" spans="1:43">
      <c r="A409" s="31">
        <f t="shared" si="35"/>
        <v>403</v>
      </c>
      <c r="B409" s="33" t="s">
        <v>4147</v>
      </c>
      <c r="C409" s="33" t="s">
        <v>56</v>
      </c>
      <c r="D409" s="33" t="s">
        <v>482</v>
      </c>
      <c r="E409" s="33" t="s">
        <v>1152</v>
      </c>
      <c r="F409" s="33" t="s">
        <v>4148</v>
      </c>
      <c r="G409" s="33" t="s">
        <v>82</v>
      </c>
      <c r="H409" s="33" t="s">
        <v>4149</v>
      </c>
      <c r="I409" s="33" t="s">
        <v>4150</v>
      </c>
      <c r="J409" s="33" t="s">
        <v>4151</v>
      </c>
      <c r="K409" s="33" t="s">
        <v>4152</v>
      </c>
      <c r="L409" s="33" t="s">
        <v>4153</v>
      </c>
      <c r="M409" s="33" t="s">
        <v>204</v>
      </c>
      <c r="N409" s="33" t="s">
        <v>1384</v>
      </c>
      <c r="O409" s="33" t="s">
        <v>4154</v>
      </c>
      <c r="P409" s="33" t="s">
        <v>4155</v>
      </c>
      <c r="Q409" s="33" t="s">
        <v>4156</v>
      </c>
      <c r="R409" s="33" t="s">
        <v>4157</v>
      </c>
      <c r="S409" s="33" t="s">
        <v>4158</v>
      </c>
      <c r="T409" s="33" t="s">
        <v>4004</v>
      </c>
      <c r="U409" s="33" t="s">
        <v>4004</v>
      </c>
      <c r="V409" s="30" t="s">
        <v>75</v>
      </c>
      <c r="W409" s="33" t="s">
        <v>76</v>
      </c>
      <c r="X409" s="30">
        <v>2024.01</v>
      </c>
      <c r="Y409" s="30">
        <v>2024.12</v>
      </c>
      <c r="Z409" s="28">
        <v>250</v>
      </c>
      <c r="AA409" s="30">
        <v>100</v>
      </c>
      <c r="AB409" s="30">
        <v>0</v>
      </c>
      <c r="AC409" s="30">
        <v>0</v>
      </c>
      <c r="AD409" s="30">
        <v>150</v>
      </c>
      <c r="AE409" s="30">
        <v>50</v>
      </c>
      <c r="AF409" s="30"/>
      <c r="AG409" s="33" t="s">
        <v>77</v>
      </c>
      <c r="AH409" s="33" t="s">
        <v>77</v>
      </c>
      <c r="AI409" s="30"/>
      <c r="AJ409" s="30" t="s">
        <v>1687</v>
      </c>
      <c r="AK409" s="33" t="s">
        <v>77</v>
      </c>
      <c r="AL409" s="33" t="s">
        <v>77</v>
      </c>
      <c r="AM409" s="30"/>
      <c r="AN409" s="33" t="s">
        <v>77</v>
      </c>
      <c r="AO409" s="30"/>
      <c r="AP409" s="33" t="s">
        <v>4005</v>
      </c>
      <c r="AQ409" s="30">
        <v>17783168516</v>
      </c>
    </row>
    <row r="410" s="3" customFormat="1" ht="230" customHeight="1" spans="1:43">
      <c r="A410" s="31">
        <f t="shared" si="35"/>
        <v>404</v>
      </c>
      <c r="B410" s="33" t="s">
        <v>4159</v>
      </c>
      <c r="C410" s="33" t="s">
        <v>56</v>
      </c>
      <c r="D410" s="33" t="s">
        <v>482</v>
      </c>
      <c r="E410" s="33" t="s">
        <v>1987</v>
      </c>
      <c r="F410" s="30" t="s">
        <v>4160</v>
      </c>
      <c r="G410" s="33" t="s">
        <v>82</v>
      </c>
      <c r="H410" s="33" t="s">
        <v>3385</v>
      </c>
      <c r="I410" s="33" t="s">
        <v>4161</v>
      </c>
      <c r="J410" s="33" t="s">
        <v>4162</v>
      </c>
      <c r="K410" s="33" t="s">
        <v>4163</v>
      </c>
      <c r="L410" s="33" t="s">
        <v>4164</v>
      </c>
      <c r="M410" s="33" t="s">
        <v>204</v>
      </c>
      <c r="N410" s="33" t="s">
        <v>1384</v>
      </c>
      <c r="O410" s="33" t="s">
        <v>992</v>
      </c>
      <c r="P410" s="33" t="s">
        <v>4165</v>
      </c>
      <c r="Q410" s="33" t="s">
        <v>4166</v>
      </c>
      <c r="R410" s="33" t="s">
        <v>3454</v>
      </c>
      <c r="S410" s="33" t="s">
        <v>954</v>
      </c>
      <c r="T410" s="33" t="s">
        <v>73</v>
      </c>
      <c r="U410" s="33" t="s">
        <v>73</v>
      </c>
      <c r="V410" s="30" t="s">
        <v>75</v>
      </c>
      <c r="W410" s="33" t="s">
        <v>76</v>
      </c>
      <c r="X410" s="30">
        <v>2024.1</v>
      </c>
      <c r="Y410" s="30">
        <v>2024.12</v>
      </c>
      <c r="Z410" s="28">
        <v>450</v>
      </c>
      <c r="AA410" s="30">
        <v>350</v>
      </c>
      <c r="AB410" s="30">
        <v>0</v>
      </c>
      <c r="AC410" s="30">
        <v>0</v>
      </c>
      <c r="AD410" s="30">
        <v>100</v>
      </c>
      <c r="AE410" s="30">
        <v>50</v>
      </c>
      <c r="AF410" s="30"/>
      <c r="AG410" s="33" t="s">
        <v>77</v>
      </c>
      <c r="AH410" s="33" t="s">
        <v>77</v>
      </c>
      <c r="AI410" s="30"/>
      <c r="AJ410" s="30" t="s">
        <v>1687</v>
      </c>
      <c r="AK410" s="33" t="s">
        <v>77</v>
      </c>
      <c r="AL410" s="33" t="s">
        <v>77</v>
      </c>
      <c r="AM410" s="30"/>
      <c r="AN410" s="33" t="s">
        <v>77</v>
      </c>
      <c r="AO410" s="30"/>
      <c r="AP410" s="33" t="s">
        <v>4085</v>
      </c>
      <c r="AQ410" s="30">
        <v>18996613555</v>
      </c>
    </row>
    <row r="411" s="3" customFormat="1" ht="230" customHeight="1" spans="1:43">
      <c r="A411" s="31">
        <f t="shared" si="35"/>
        <v>405</v>
      </c>
      <c r="B411" s="33" t="s">
        <v>4167</v>
      </c>
      <c r="C411" s="33" t="s">
        <v>56</v>
      </c>
      <c r="D411" s="33" t="s">
        <v>717</v>
      </c>
      <c r="E411" s="33" t="s">
        <v>4168</v>
      </c>
      <c r="F411" s="33" t="s">
        <v>4169</v>
      </c>
      <c r="G411" s="33" t="s">
        <v>82</v>
      </c>
      <c r="H411" s="33" t="s">
        <v>3385</v>
      </c>
      <c r="I411" s="33" t="s">
        <v>4170</v>
      </c>
      <c r="J411" s="33" t="s">
        <v>4171</v>
      </c>
      <c r="K411" s="33" t="s">
        <v>4172</v>
      </c>
      <c r="L411" s="33" t="s">
        <v>4173</v>
      </c>
      <c r="M411" s="33" t="s">
        <v>165</v>
      </c>
      <c r="N411" s="33" t="s">
        <v>4174</v>
      </c>
      <c r="O411" s="33" t="s">
        <v>992</v>
      </c>
      <c r="P411" s="33" t="s">
        <v>4175</v>
      </c>
      <c r="Q411" s="33" t="s">
        <v>4176</v>
      </c>
      <c r="R411" s="33" t="s">
        <v>3454</v>
      </c>
      <c r="S411" s="33" t="s">
        <v>4177</v>
      </c>
      <c r="T411" s="33" t="s">
        <v>1662</v>
      </c>
      <c r="U411" s="33" t="s">
        <v>1662</v>
      </c>
      <c r="V411" s="30" t="s">
        <v>75</v>
      </c>
      <c r="W411" s="33" t="s">
        <v>76</v>
      </c>
      <c r="X411" s="30">
        <v>2024.1</v>
      </c>
      <c r="Y411" s="30">
        <v>2024.12</v>
      </c>
      <c r="Z411" s="28">
        <v>300</v>
      </c>
      <c r="AA411" s="30">
        <v>300</v>
      </c>
      <c r="AB411" s="30">
        <v>0</v>
      </c>
      <c r="AC411" s="30">
        <v>0</v>
      </c>
      <c r="AD411" s="30">
        <v>0</v>
      </c>
      <c r="AE411" s="30">
        <v>200</v>
      </c>
      <c r="AF411" s="30"/>
      <c r="AG411" s="30"/>
      <c r="AH411" s="33" t="s">
        <v>77</v>
      </c>
      <c r="AI411" s="30"/>
      <c r="AJ411" s="30" t="s">
        <v>1687</v>
      </c>
      <c r="AK411" s="33" t="s">
        <v>77</v>
      </c>
      <c r="AL411" s="33" t="s">
        <v>77</v>
      </c>
      <c r="AM411" s="30"/>
      <c r="AN411" s="33" t="s">
        <v>77</v>
      </c>
      <c r="AO411" s="30"/>
      <c r="AP411" s="33" t="s">
        <v>4178</v>
      </c>
      <c r="AQ411" s="30">
        <v>19923530196</v>
      </c>
    </row>
    <row r="412" s="3" customFormat="1" ht="308" customHeight="1" spans="1:43">
      <c r="A412" s="31">
        <f t="shared" si="35"/>
        <v>406</v>
      </c>
      <c r="B412" s="33" t="s">
        <v>4179</v>
      </c>
      <c r="C412" s="33" t="s">
        <v>56</v>
      </c>
      <c r="D412" s="33" t="s">
        <v>57</v>
      </c>
      <c r="E412" s="33" t="s">
        <v>199</v>
      </c>
      <c r="F412" s="33" t="s">
        <v>4180</v>
      </c>
      <c r="G412" s="33" t="s">
        <v>82</v>
      </c>
      <c r="H412" s="33" t="s">
        <v>2469</v>
      </c>
      <c r="I412" s="33" t="s">
        <v>4181</v>
      </c>
      <c r="J412" s="33" t="s">
        <v>4182</v>
      </c>
      <c r="K412" s="33" t="s">
        <v>4183</v>
      </c>
      <c r="L412" s="33" t="s">
        <v>4184</v>
      </c>
      <c r="M412" s="33" t="s">
        <v>1448</v>
      </c>
      <c r="N412" s="33" t="s">
        <v>4185</v>
      </c>
      <c r="O412" s="33" t="s">
        <v>1298</v>
      </c>
      <c r="P412" s="33" t="s">
        <v>4186</v>
      </c>
      <c r="Q412" s="33" t="s">
        <v>4187</v>
      </c>
      <c r="R412" s="33" t="s">
        <v>2410</v>
      </c>
      <c r="S412" s="33" t="s">
        <v>3070</v>
      </c>
      <c r="T412" s="33" t="s">
        <v>73</v>
      </c>
      <c r="U412" s="33" t="s">
        <v>2364</v>
      </c>
      <c r="V412" s="30" t="s">
        <v>75</v>
      </c>
      <c r="W412" s="33" t="s">
        <v>76</v>
      </c>
      <c r="X412" s="30">
        <v>2024.01</v>
      </c>
      <c r="Y412" s="30">
        <v>2024.11</v>
      </c>
      <c r="Z412" s="28">
        <v>200</v>
      </c>
      <c r="AA412" s="30">
        <v>200</v>
      </c>
      <c r="AB412" s="30">
        <v>0</v>
      </c>
      <c r="AC412" s="30">
        <v>0</v>
      </c>
      <c r="AD412" s="30">
        <v>0</v>
      </c>
      <c r="AE412" s="30">
        <v>770</v>
      </c>
      <c r="AF412" s="30">
        <v>58</v>
      </c>
      <c r="AG412" s="33" t="s">
        <v>77</v>
      </c>
      <c r="AH412" s="33" t="s">
        <v>77</v>
      </c>
      <c r="AI412" s="30"/>
      <c r="AJ412" s="30" t="s">
        <v>1687</v>
      </c>
      <c r="AK412" s="33" t="s">
        <v>76</v>
      </c>
      <c r="AL412" s="33" t="s">
        <v>77</v>
      </c>
      <c r="AM412" s="30"/>
      <c r="AN412" s="33" t="s">
        <v>77</v>
      </c>
      <c r="AO412" s="30"/>
      <c r="AP412" s="33" t="s">
        <v>2448</v>
      </c>
      <c r="AQ412" s="30">
        <v>59500277</v>
      </c>
    </row>
    <row r="413" s="3" customFormat="1" ht="230" customHeight="1" spans="1:43">
      <c r="A413" s="31">
        <f t="shared" si="35"/>
        <v>407</v>
      </c>
      <c r="B413" s="33" t="s">
        <v>4188</v>
      </c>
      <c r="C413" s="33" t="s">
        <v>56</v>
      </c>
      <c r="D413" s="33" t="s">
        <v>57</v>
      </c>
      <c r="E413" s="33" t="s">
        <v>199</v>
      </c>
      <c r="F413" s="30" t="s">
        <v>4189</v>
      </c>
      <c r="G413" s="33" t="s">
        <v>82</v>
      </c>
      <c r="H413" s="33" t="s">
        <v>2270</v>
      </c>
      <c r="I413" s="33" t="s">
        <v>4190</v>
      </c>
      <c r="J413" s="33" t="s">
        <v>4191</v>
      </c>
      <c r="K413" s="33" t="s">
        <v>4192</v>
      </c>
      <c r="L413" s="30" t="s">
        <v>4193</v>
      </c>
      <c r="M413" s="33" t="s">
        <v>2285</v>
      </c>
      <c r="N413" s="33" t="s">
        <v>67</v>
      </c>
      <c r="O413" s="33" t="s">
        <v>68</v>
      </c>
      <c r="P413" s="33" t="s">
        <v>2286</v>
      </c>
      <c r="Q413" s="30" t="s">
        <v>4194</v>
      </c>
      <c r="R413" s="33" t="s">
        <v>2288</v>
      </c>
      <c r="S413" s="33" t="s">
        <v>2289</v>
      </c>
      <c r="T413" s="33" t="s">
        <v>73</v>
      </c>
      <c r="U413" s="33" t="s">
        <v>2267</v>
      </c>
      <c r="V413" s="30" t="s">
        <v>75</v>
      </c>
      <c r="W413" s="33" t="s">
        <v>76</v>
      </c>
      <c r="X413" s="30">
        <v>2024.1</v>
      </c>
      <c r="Y413" s="30">
        <v>2024.12</v>
      </c>
      <c r="Z413" s="28">
        <v>200</v>
      </c>
      <c r="AA413" s="30">
        <v>200</v>
      </c>
      <c r="AB413" s="30">
        <v>0</v>
      </c>
      <c r="AC413" s="30">
        <v>0</v>
      </c>
      <c r="AD413" s="30">
        <v>0</v>
      </c>
      <c r="AE413" s="30">
        <v>157</v>
      </c>
      <c r="AF413" s="30">
        <v>145</v>
      </c>
      <c r="AG413" s="33" t="s">
        <v>77</v>
      </c>
      <c r="AH413" s="33" t="s">
        <v>77</v>
      </c>
      <c r="AI413" s="30"/>
      <c r="AJ413" s="30" t="s">
        <v>1687</v>
      </c>
      <c r="AK413" s="33" t="s">
        <v>77</v>
      </c>
      <c r="AL413" s="33" t="s">
        <v>77</v>
      </c>
      <c r="AM413" s="30"/>
      <c r="AN413" s="33" t="s">
        <v>77</v>
      </c>
      <c r="AO413" s="30"/>
      <c r="AP413" s="33" t="s">
        <v>4195</v>
      </c>
      <c r="AQ413" s="30">
        <v>17783168003</v>
      </c>
    </row>
    <row r="414" s="3" customFormat="1" ht="230" customHeight="1" spans="1:43">
      <c r="A414" s="31">
        <f t="shared" si="35"/>
        <v>408</v>
      </c>
      <c r="B414" s="33" t="s">
        <v>4196</v>
      </c>
      <c r="C414" s="33" t="s">
        <v>56</v>
      </c>
      <c r="D414" s="33" t="s">
        <v>57</v>
      </c>
      <c r="E414" s="33" t="s">
        <v>199</v>
      </c>
      <c r="F414" s="30" t="s">
        <v>4197</v>
      </c>
      <c r="G414" s="33" t="s">
        <v>82</v>
      </c>
      <c r="H414" s="33" t="s">
        <v>4198</v>
      </c>
      <c r="I414" s="33" t="s">
        <v>4199</v>
      </c>
      <c r="J414" s="33" t="s">
        <v>4200</v>
      </c>
      <c r="K414" s="33" t="s">
        <v>4201</v>
      </c>
      <c r="L414" s="33" t="s">
        <v>4202</v>
      </c>
      <c r="M414" s="33" t="s">
        <v>3870</v>
      </c>
      <c r="N414" s="33" t="s">
        <v>4203</v>
      </c>
      <c r="O414" s="33" t="s">
        <v>4204</v>
      </c>
      <c r="P414" s="33" t="s">
        <v>4205</v>
      </c>
      <c r="Q414" s="33" t="s">
        <v>4206</v>
      </c>
      <c r="R414" s="33" t="s">
        <v>918</v>
      </c>
      <c r="S414" s="33" t="s">
        <v>776</v>
      </c>
      <c r="T414" s="33" t="s">
        <v>73</v>
      </c>
      <c r="U414" s="33" t="s">
        <v>902</v>
      </c>
      <c r="V414" s="30" t="s">
        <v>75</v>
      </c>
      <c r="W414" s="33" t="s">
        <v>76</v>
      </c>
      <c r="X414" s="30">
        <v>2024.03</v>
      </c>
      <c r="Y414" s="30">
        <v>2024.11</v>
      </c>
      <c r="Z414" s="28">
        <v>200</v>
      </c>
      <c r="AA414" s="30">
        <v>200</v>
      </c>
      <c r="AB414" s="30">
        <v>0</v>
      </c>
      <c r="AC414" s="30">
        <v>0</v>
      </c>
      <c r="AD414" s="30">
        <v>0</v>
      </c>
      <c r="AE414" s="30">
        <v>145</v>
      </c>
      <c r="AF414" s="30">
        <v>38</v>
      </c>
      <c r="AG414" s="33" t="s">
        <v>77</v>
      </c>
      <c r="AH414" s="33" t="s">
        <v>77</v>
      </c>
      <c r="AI414" s="33" t="s">
        <v>77</v>
      </c>
      <c r="AJ414" s="30" t="s">
        <v>1687</v>
      </c>
      <c r="AK414" s="33" t="s">
        <v>76</v>
      </c>
      <c r="AL414" s="33" t="s">
        <v>77</v>
      </c>
      <c r="AM414" s="30"/>
      <c r="AN414" s="33" t="s">
        <v>76</v>
      </c>
      <c r="AO414" s="33" t="s">
        <v>919</v>
      </c>
      <c r="AP414" s="33" t="s">
        <v>920</v>
      </c>
      <c r="AQ414" s="30">
        <v>15310500663</v>
      </c>
    </row>
    <row r="415" s="3" customFormat="1" ht="230" customHeight="1" spans="1:43">
      <c r="A415" s="31">
        <f t="shared" si="35"/>
        <v>409</v>
      </c>
      <c r="B415" s="33" t="s">
        <v>4207</v>
      </c>
      <c r="C415" s="33" t="s">
        <v>56</v>
      </c>
      <c r="D415" s="33" t="s">
        <v>717</v>
      </c>
      <c r="E415" s="33" t="s">
        <v>1877</v>
      </c>
      <c r="F415" s="33" t="s">
        <v>4208</v>
      </c>
      <c r="G415" s="33" t="s">
        <v>82</v>
      </c>
      <c r="H415" s="33" t="s">
        <v>3385</v>
      </c>
      <c r="I415" s="33" t="s">
        <v>4209</v>
      </c>
      <c r="J415" s="33" t="s">
        <v>4210</v>
      </c>
      <c r="K415" s="33" t="s">
        <v>4211</v>
      </c>
      <c r="L415" s="33" t="s">
        <v>4212</v>
      </c>
      <c r="M415" s="33" t="s">
        <v>204</v>
      </c>
      <c r="N415" s="33" t="s">
        <v>1384</v>
      </c>
      <c r="O415" s="33" t="s">
        <v>992</v>
      </c>
      <c r="P415" s="33" t="s">
        <v>4213</v>
      </c>
      <c r="Q415" s="33" t="s">
        <v>4166</v>
      </c>
      <c r="R415" s="33" t="s">
        <v>3454</v>
      </c>
      <c r="S415" s="33" t="s">
        <v>954</v>
      </c>
      <c r="T415" s="33" t="s">
        <v>73</v>
      </c>
      <c r="U415" s="33" t="s">
        <v>73</v>
      </c>
      <c r="V415" s="30" t="s">
        <v>75</v>
      </c>
      <c r="W415" s="33" t="s">
        <v>76</v>
      </c>
      <c r="X415" s="30">
        <v>2024.1</v>
      </c>
      <c r="Y415" s="30">
        <v>2024.12</v>
      </c>
      <c r="Z415" s="28">
        <v>100</v>
      </c>
      <c r="AA415" s="30">
        <v>100</v>
      </c>
      <c r="AB415" s="30">
        <v>0</v>
      </c>
      <c r="AC415" s="30">
        <v>0</v>
      </c>
      <c r="AD415" s="30">
        <v>0</v>
      </c>
      <c r="AE415" s="30">
        <v>100</v>
      </c>
      <c r="AF415" s="30"/>
      <c r="AG415" s="33" t="s">
        <v>77</v>
      </c>
      <c r="AH415" s="33" t="s">
        <v>77</v>
      </c>
      <c r="AI415" s="30"/>
      <c r="AJ415" s="30" t="s">
        <v>1687</v>
      </c>
      <c r="AK415" s="33" t="s">
        <v>77</v>
      </c>
      <c r="AL415" s="33" t="s">
        <v>77</v>
      </c>
      <c r="AM415" s="30"/>
      <c r="AN415" s="33" t="s">
        <v>77</v>
      </c>
      <c r="AO415" s="30"/>
      <c r="AP415" s="33" t="s">
        <v>4214</v>
      </c>
      <c r="AQ415" s="30">
        <v>19123686768</v>
      </c>
    </row>
    <row r="416" s="3" customFormat="1" ht="230" customHeight="1" spans="1:43">
      <c r="A416" s="31">
        <f t="shared" si="35"/>
        <v>410</v>
      </c>
      <c r="B416" s="33" t="s">
        <v>4215</v>
      </c>
      <c r="C416" s="33" t="s">
        <v>56</v>
      </c>
      <c r="D416" s="33" t="s">
        <v>57</v>
      </c>
      <c r="E416" s="33" t="s">
        <v>58</v>
      </c>
      <c r="F416" s="33" t="s">
        <v>4216</v>
      </c>
      <c r="G416" s="33" t="s">
        <v>60</v>
      </c>
      <c r="H416" s="33" t="s">
        <v>150</v>
      </c>
      <c r="I416" s="33" t="s">
        <v>4217</v>
      </c>
      <c r="J416" s="33" t="s">
        <v>4218</v>
      </c>
      <c r="K416" s="33" t="s">
        <v>4219</v>
      </c>
      <c r="L416" s="33" t="s">
        <v>4220</v>
      </c>
      <c r="M416" s="33" t="s">
        <v>66</v>
      </c>
      <c r="N416" s="33" t="s">
        <v>67</v>
      </c>
      <c r="O416" s="33" t="s">
        <v>68</v>
      </c>
      <c r="P416" s="33" t="s">
        <v>4221</v>
      </c>
      <c r="Q416" s="33" t="s">
        <v>4222</v>
      </c>
      <c r="R416" s="33" t="s">
        <v>71</v>
      </c>
      <c r="S416" s="33" t="s">
        <v>72</v>
      </c>
      <c r="T416" s="33" t="s">
        <v>522</v>
      </c>
      <c r="U416" s="33" t="s">
        <v>74</v>
      </c>
      <c r="V416" s="30" t="s">
        <v>75</v>
      </c>
      <c r="W416" s="33" t="s">
        <v>76</v>
      </c>
      <c r="X416" s="30">
        <v>2024.1</v>
      </c>
      <c r="Y416" s="30">
        <v>2024.12</v>
      </c>
      <c r="Z416" s="28">
        <f t="shared" ref="Z416:Z426" si="37">AA416+AB416+AC416+AD416</f>
        <v>18</v>
      </c>
      <c r="AA416" s="30">
        <v>18</v>
      </c>
      <c r="AB416" s="30">
        <v>0</v>
      </c>
      <c r="AC416" s="30">
        <v>0</v>
      </c>
      <c r="AD416" s="30">
        <v>0</v>
      </c>
      <c r="AE416" s="30">
        <v>180</v>
      </c>
      <c r="AF416" s="30">
        <v>23</v>
      </c>
      <c r="AG416" s="33" t="s">
        <v>77</v>
      </c>
      <c r="AH416" s="33" t="s">
        <v>77</v>
      </c>
      <c r="AI416" s="33" t="s">
        <v>77</v>
      </c>
      <c r="AJ416" s="33" t="s">
        <v>76</v>
      </c>
      <c r="AK416" s="33" t="s">
        <v>77</v>
      </c>
      <c r="AL416" s="33" t="s">
        <v>77</v>
      </c>
      <c r="AM416" s="30"/>
      <c r="AN416" s="33" t="s">
        <v>77</v>
      </c>
      <c r="AO416" s="30"/>
      <c r="AP416" s="33" t="s">
        <v>4223</v>
      </c>
      <c r="AQ416" s="30">
        <v>13628341873</v>
      </c>
    </row>
    <row r="417" s="3" customFormat="1" ht="230" customHeight="1" spans="1:43">
      <c r="A417" s="31">
        <f t="shared" si="35"/>
        <v>411</v>
      </c>
      <c r="B417" s="33" t="s">
        <v>4224</v>
      </c>
      <c r="C417" s="33" t="s">
        <v>56</v>
      </c>
      <c r="D417" s="33" t="s">
        <v>57</v>
      </c>
      <c r="E417" s="33" t="s">
        <v>58</v>
      </c>
      <c r="F417" s="33" t="s">
        <v>4225</v>
      </c>
      <c r="G417" s="33" t="s">
        <v>82</v>
      </c>
      <c r="H417" s="33" t="s">
        <v>4226</v>
      </c>
      <c r="I417" s="33" t="s">
        <v>4227</v>
      </c>
      <c r="J417" s="30" t="s">
        <v>4228</v>
      </c>
      <c r="K417" s="33" t="s">
        <v>4229</v>
      </c>
      <c r="L417" s="30" t="s">
        <v>3625</v>
      </c>
      <c r="M417" s="33" t="s">
        <v>66</v>
      </c>
      <c r="N417" s="33" t="s">
        <v>67</v>
      </c>
      <c r="O417" s="33" t="s">
        <v>4230</v>
      </c>
      <c r="P417" s="33" t="s">
        <v>207</v>
      </c>
      <c r="Q417" s="30" t="s">
        <v>4231</v>
      </c>
      <c r="R417" s="33" t="s">
        <v>170</v>
      </c>
      <c r="S417" s="33" t="s">
        <v>171</v>
      </c>
      <c r="T417" s="33" t="s">
        <v>522</v>
      </c>
      <c r="U417" s="33" t="s">
        <v>172</v>
      </c>
      <c r="V417" s="30" t="s">
        <v>75</v>
      </c>
      <c r="W417" s="33" t="s">
        <v>76</v>
      </c>
      <c r="X417" s="30">
        <v>2024.01</v>
      </c>
      <c r="Y417" s="30">
        <v>2024.12</v>
      </c>
      <c r="Z417" s="28">
        <f t="shared" si="37"/>
        <v>12</v>
      </c>
      <c r="AA417" s="30">
        <v>12</v>
      </c>
      <c r="AB417" s="30">
        <v>0</v>
      </c>
      <c r="AC417" s="30">
        <v>0</v>
      </c>
      <c r="AD417" s="30">
        <v>0</v>
      </c>
      <c r="AE417" s="30" t="s">
        <v>4232</v>
      </c>
      <c r="AF417" s="30" t="s">
        <v>4233</v>
      </c>
      <c r="AG417" s="33" t="s">
        <v>77</v>
      </c>
      <c r="AH417" s="33" t="s">
        <v>77</v>
      </c>
      <c r="AI417" s="33" t="s">
        <v>77</v>
      </c>
      <c r="AJ417" s="30" t="s">
        <v>1687</v>
      </c>
      <c r="AK417" s="33" t="s">
        <v>77</v>
      </c>
      <c r="AL417" s="33" t="s">
        <v>77</v>
      </c>
      <c r="AM417" s="30"/>
      <c r="AN417" s="33" t="s">
        <v>77</v>
      </c>
      <c r="AO417" s="30"/>
      <c r="AP417" s="33" t="s">
        <v>175</v>
      </c>
      <c r="AQ417" s="30">
        <v>18996511680</v>
      </c>
    </row>
    <row r="418" s="3" customFormat="1" ht="230" customHeight="1" spans="1:43">
      <c r="A418" s="31">
        <f t="shared" si="35"/>
        <v>412</v>
      </c>
      <c r="B418" s="33" t="s">
        <v>4234</v>
      </c>
      <c r="C418" s="33" t="s">
        <v>56</v>
      </c>
      <c r="D418" s="33" t="s">
        <v>57</v>
      </c>
      <c r="E418" s="33" t="s">
        <v>4235</v>
      </c>
      <c r="F418" s="33" t="s">
        <v>4236</v>
      </c>
      <c r="G418" s="33" t="s">
        <v>82</v>
      </c>
      <c r="H418" s="33" t="s">
        <v>322</v>
      </c>
      <c r="I418" s="33" t="s">
        <v>4237</v>
      </c>
      <c r="J418" s="33" t="s">
        <v>4238</v>
      </c>
      <c r="K418" s="33" t="s">
        <v>4239</v>
      </c>
      <c r="L418" s="33" t="s">
        <v>4240</v>
      </c>
      <c r="M418" s="33" t="s">
        <v>66</v>
      </c>
      <c r="N418" s="33" t="s">
        <v>67</v>
      </c>
      <c r="O418" s="33" t="s">
        <v>327</v>
      </c>
      <c r="P418" s="33" t="s">
        <v>4241</v>
      </c>
      <c r="Q418" s="33" t="s">
        <v>362</v>
      </c>
      <c r="R418" s="33" t="s">
        <v>272</v>
      </c>
      <c r="S418" s="33" t="s">
        <v>273</v>
      </c>
      <c r="T418" s="33" t="s">
        <v>522</v>
      </c>
      <c r="U418" s="33" t="s">
        <v>275</v>
      </c>
      <c r="V418" s="30" t="s">
        <v>75</v>
      </c>
      <c r="W418" s="33" t="s">
        <v>76</v>
      </c>
      <c r="X418" s="30">
        <v>2024.01</v>
      </c>
      <c r="Y418" s="30">
        <v>2024.12</v>
      </c>
      <c r="Z418" s="28">
        <f t="shared" si="37"/>
        <v>140</v>
      </c>
      <c r="AA418" s="30">
        <v>60</v>
      </c>
      <c r="AB418" s="30">
        <v>0</v>
      </c>
      <c r="AC418" s="30">
        <v>0</v>
      </c>
      <c r="AD418" s="30">
        <v>80</v>
      </c>
      <c r="AE418" s="30">
        <v>100</v>
      </c>
      <c r="AF418" s="30">
        <v>60</v>
      </c>
      <c r="AG418" s="33" t="s">
        <v>77</v>
      </c>
      <c r="AH418" s="33" t="s">
        <v>77</v>
      </c>
      <c r="AI418" s="33" t="s">
        <v>77</v>
      </c>
      <c r="AJ418" s="30" t="s">
        <v>1687</v>
      </c>
      <c r="AK418" s="33" t="s">
        <v>76</v>
      </c>
      <c r="AL418" s="33" t="s">
        <v>77</v>
      </c>
      <c r="AM418" s="30"/>
      <c r="AN418" s="33" t="s">
        <v>77</v>
      </c>
      <c r="AO418" s="30"/>
      <c r="AP418" s="33" t="s">
        <v>292</v>
      </c>
      <c r="AQ418" s="30">
        <v>18716665210</v>
      </c>
    </row>
    <row r="419" s="3" customFormat="1" ht="230" customHeight="1" spans="1:43">
      <c r="A419" s="31">
        <f t="shared" si="35"/>
        <v>413</v>
      </c>
      <c r="B419" s="33" t="s">
        <v>4242</v>
      </c>
      <c r="C419" s="33" t="s">
        <v>56</v>
      </c>
      <c r="D419" s="33" t="s">
        <v>57</v>
      </c>
      <c r="E419" s="33" t="s">
        <v>58</v>
      </c>
      <c r="F419" s="33" t="s">
        <v>4243</v>
      </c>
      <c r="G419" s="33" t="s">
        <v>82</v>
      </c>
      <c r="H419" s="33" t="s">
        <v>536</v>
      </c>
      <c r="I419" s="33" t="s">
        <v>4244</v>
      </c>
      <c r="J419" s="33" t="s">
        <v>4245</v>
      </c>
      <c r="K419" s="33" t="s">
        <v>4244</v>
      </c>
      <c r="L419" s="33" t="s">
        <v>4246</v>
      </c>
      <c r="M419" s="33" t="s">
        <v>66</v>
      </c>
      <c r="N419" s="33" t="s">
        <v>67</v>
      </c>
      <c r="O419" s="33" t="s">
        <v>4247</v>
      </c>
      <c r="P419" s="33" t="s">
        <v>4248</v>
      </c>
      <c r="Q419" s="33" t="s">
        <v>4249</v>
      </c>
      <c r="R419" s="33" t="s">
        <v>4250</v>
      </c>
      <c r="S419" s="33" t="s">
        <v>4251</v>
      </c>
      <c r="T419" s="33" t="s">
        <v>522</v>
      </c>
      <c r="U419" s="33" t="s">
        <v>508</v>
      </c>
      <c r="V419" s="30" t="s">
        <v>75</v>
      </c>
      <c r="W419" s="33" t="s">
        <v>76</v>
      </c>
      <c r="X419" s="30">
        <v>2024.1</v>
      </c>
      <c r="Y419" s="30">
        <v>2024.12</v>
      </c>
      <c r="Z419" s="28">
        <f t="shared" si="37"/>
        <v>30</v>
      </c>
      <c r="AA419" s="30">
        <v>30</v>
      </c>
      <c r="AB419" s="30">
        <v>0</v>
      </c>
      <c r="AC419" s="30">
        <v>0</v>
      </c>
      <c r="AD419" s="30">
        <v>0</v>
      </c>
      <c r="AE419" s="30">
        <v>300</v>
      </c>
      <c r="AF419" s="30">
        <v>35</v>
      </c>
      <c r="AG419" s="33" t="s">
        <v>77</v>
      </c>
      <c r="AH419" s="33" t="s">
        <v>77</v>
      </c>
      <c r="AI419" s="33" t="s">
        <v>77</v>
      </c>
      <c r="AJ419" s="33" t="s">
        <v>76</v>
      </c>
      <c r="AK419" s="33" t="s">
        <v>77</v>
      </c>
      <c r="AL419" s="33" t="s">
        <v>77</v>
      </c>
      <c r="AM419" s="33" t="s">
        <v>532</v>
      </c>
      <c r="AN419" s="33" t="s">
        <v>77</v>
      </c>
      <c r="AO419" s="33" t="s">
        <v>532</v>
      </c>
      <c r="AP419" s="33" t="s">
        <v>509</v>
      </c>
      <c r="AQ419" s="30">
        <v>17783538673</v>
      </c>
    </row>
    <row r="420" s="3" customFormat="1" ht="230" customHeight="1" spans="1:43">
      <c r="A420" s="31">
        <f t="shared" si="35"/>
        <v>414</v>
      </c>
      <c r="B420" s="33" t="s">
        <v>4252</v>
      </c>
      <c r="C420" s="33" t="s">
        <v>56</v>
      </c>
      <c r="D420" s="33" t="s">
        <v>57</v>
      </c>
      <c r="E420" s="33" t="s">
        <v>58</v>
      </c>
      <c r="F420" s="33" t="s">
        <v>4253</v>
      </c>
      <c r="G420" s="33" t="s">
        <v>82</v>
      </c>
      <c r="H420" s="33" t="s">
        <v>827</v>
      </c>
      <c r="I420" s="33" t="s">
        <v>4254</v>
      </c>
      <c r="J420" s="30" t="s">
        <v>4255</v>
      </c>
      <c r="K420" s="33" t="s">
        <v>4253</v>
      </c>
      <c r="L420" s="33" t="s">
        <v>4256</v>
      </c>
      <c r="M420" s="33" t="s">
        <v>66</v>
      </c>
      <c r="N420" s="33" t="s">
        <v>67</v>
      </c>
      <c r="O420" s="33" t="s">
        <v>4257</v>
      </c>
      <c r="P420" s="33" t="s">
        <v>4258</v>
      </c>
      <c r="Q420" s="33" t="s">
        <v>4259</v>
      </c>
      <c r="R420" s="33" t="s">
        <v>953</v>
      </c>
      <c r="S420" s="33" t="s">
        <v>835</v>
      </c>
      <c r="T420" s="33" t="s">
        <v>522</v>
      </c>
      <c r="U420" s="33" t="s">
        <v>777</v>
      </c>
      <c r="V420" s="30" t="s">
        <v>75</v>
      </c>
      <c r="W420" s="33" t="s">
        <v>76</v>
      </c>
      <c r="X420" s="30">
        <v>2024.01</v>
      </c>
      <c r="Y420" s="30">
        <v>2024.12</v>
      </c>
      <c r="Z420" s="28">
        <f t="shared" si="37"/>
        <v>100</v>
      </c>
      <c r="AA420" s="30">
        <v>100</v>
      </c>
      <c r="AB420" s="30"/>
      <c r="AC420" s="30"/>
      <c r="AD420" s="30"/>
      <c r="AE420" s="30">
        <v>356</v>
      </c>
      <c r="AF420" s="30">
        <v>46</v>
      </c>
      <c r="AG420" s="33" t="s">
        <v>77</v>
      </c>
      <c r="AH420" s="33" t="s">
        <v>77</v>
      </c>
      <c r="AI420" s="33" t="s">
        <v>77</v>
      </c>
      <c r="AJ420" s="33" t="s">
        <v>76</v>
      </c>
      <c r="AK420" s="33" t="s">
        <v>76</v>
      </c>
      <c r="AL420" s="33" t="s">
        <v>77</v>
      </c>
      <c r="AM420" s="30"/>
      <c r="AN420" s="33" t="s">
        <v>76</v>
      </c>
      <c r="AO420" s="30"/>
      <c r="AP420" s="33" t="s">
        <v>791</v>
      </c>
      <c r="AQ420" s="30">
        <v>18996552021</v>
      </c>
    </row>
    <row r="421" s="3" customFormat="1" ht="230" customHeight="1" spans="1:43">
      <c r="A421" s="31">
        <f t="shared" si="35"/>
        <v>415</v>
      </c>
      <c r="B421" s="33" t="s">
        <v>4260</v>
      </c>
      <c r="C421" s="33" t="s">
        <v>56</v>
      </c>
      <c r="D421" s="33" t="s">
        <v>57</v>
      </c>
      <c r="E421" s="33" t="s">
        <v>922</v>
      </c>
      <c r="F421" s="33" t="s">
        <v>4261</v>
      </c>
      <c r="G421" s="33" t="s">
        <v>82</v>
      </c>
      <c r="H421" s="33" t="s">
        <v>4262</v>
      </c>
      <c r="I421" s="33" t="s">
        <v>4263</v>
      </c>
      <c r="J421" s="33" t="s">
        <v>4264</v>
      </c>
      <c r="K421" s="33" t="s">
        <v>4265</v>
      </c>
      <c r="L421" s="33" t="s">
        <v>4266</v>
      </c>
      <c r="M421" s="33" t="s">
        <v>286</v>
      </c>
      <c r="N421" s="33" t="s">
        <v>67</v>
      </c>
      <c r="O421" s="33" t="s">
        <v>4267</v>
      </c>
      <c r="P421" s="33" t="s">
        <v>930</v>
      </c>
      <c r="Q421" s="30" t="s">
        <v>931</v>
      </c>
      <c r="R421" s="33" t="s">
        <v>932</v>
      </c>
      <c r="S421" s="33" t="s">
        <v>399</v>
      </c>
      <c r="T421" s="33" t="s">
        <v>522</v>
      </c>
      <c r="U421" s="33" t="s">
        <v>902</v>
      </c>
      <c r="V421" s="30" t="s">
        <v>75</v>
      </c>
      <c r="W421" s="33" t="s">
        <v>76</v>
      </c>
      <c r="X421" s="30">
        <v>2024.03</v>
      </c>
      <c r="Y421" s="30">
        <v>2024.12</v>
      </c>
      <c r="Z421" s="28">
        <f t="shared" si="37"/>
        <v>100</v>
      </c>
      <c r="AA421" s="30">
        <v>40</v>
      </c>
      <c r="AB421" s="30">
        <v>0</v>
      </c>
      <c r="AC421" s="30">
        <v>0</v>
      </c>
      <c r="AD421" s="30">
        <v>60</v>
      </c>
      <c r="AE421" s="30">
        <v>565</v>
      </c>
      <c r="AF421" s="30">
        <v>32</v>
      </c>
      <c r="AG421" s="33" t="s">
        <v>77</v>
      </c>
      <c r="AH421" s="33" t="s">
        <v>77</v>
      </c>
      <c r="AI421" s="33" t="s">
        <v>77</v>
      </c>
      <c r="AJ421" s="33" t="s">
        <v>76</v>
      </c>
      <c r="AK421" s="33" t="s">
        <v>76</v>
      </c>
      <c r="AL421" s="33" t="s">
        <v>77</v>
      </c>
      <c r="AM421" s="30" t="s">
        <v>401</v>
      </c>
      <c r="AN421" s="33" t="s">
        <v>77</v>
      </c>
      <c r="AO421" s="30" t="s">
        <v>401</v>
      </c>
      <c r="AP421" s="33" t="s">
        <v>920</v>
      </c>
      <c r="AQ421" s="30">
        <v>15310500663</v>
      </c>
    </row>
    <row r="422" s="3" customFormat="1" ht="230" customHeight="1" spans="1:43">
      <c r="A422" s="31">
        <f t="shared" si="35"/>
        <v>416</v>
      </c>
      <c r="B422" s="33" t="s">
        <v>1019</v>
      </c>
      <c r="C422" s="33" t="s">
        <v>56</v>
      </c>
      <c r="D422" s="33" t="s">
        <v>57</v>
      </c>
      <c r="E422" s="33" t="s">
        <v>58</v>
      </c>
      <c r="F422" s="33" t="s">
        <v>4268</v>
      </c>
      <c r="G422" s="33" t="s">
        <v>82</v>
      </c>
      <c r="H422" s="33" t="s">
        <v>987</v>
      </c>
      <c r="I422" s="33" t="s">
        <v>4269</v>
      </c>
      <c r="J422" s="30" t="s">
        <v>4270</v>
      </c>
      <c r="K422" s="33" t="s">
        <v>1023</v>
      </c>
      <c r="L422" s="33" t="s">
        <v>4271</v>
      </c>
      <c r="M422" s="33" t="s">
        <v>165</v>
      </c>
      <c r="N422" s="33" t="s">
        <v>166</v>
      </c>
      <c r="O422" s="33" t="s">
        <v>1025</v>
      </c>
      <c r="P422" s="33" t="s">
        <v>1026</v>
      </c>
      <c r="Q422" s="33" t="s">
        <v>1027</v>
      </c>
      <c r="R422" s="33" t="s">
        <v>995</v>
      </c>
      <c r="S422" s="33" t="s">
        <v>954</v>
      </c>
      <c r="T422" s="33" t="s">
        <v>522</v>
      </c>
      <c r="U422" s="33" t="s">
        <v>996</v>
      </c>
      <c r="V422" s="30" t="s">
        <v>75</v>
      </c>
      <c r="W422" s="33" t="s">
        <v>76</v>
      </c>
      <c r="X422" s="30">
        <v>2024.3</v>
      </c>
      <c r="Y422" s="30">
        <v>2024.11</v>
      </c>
      <c r="Z422" s="28">
        <f t="shared" si="37"/>
        <v>40</v>
      </c>
      <c r="AA422" s="30">
        <v>40</v>
      </c>
      <c r="AB422" s="30">
        <v>0</v>
      </c>
      <c r="AC422" s="30">
        <v>0</v>
      </c>
      <c r="AD422" s="30">
        <v>0</v>
      </c>
      <c r="AE422" s="33" t="s">
        <v>1028</v>
      </c>
      <c r="AF422" s="33" t="s">
        <v>1029</v>
      </c>
      <c r="AG422" s="33" t="s">
        <v>77</v>
      </c>
      <c r="AH422" s="33" t="s">
        <v>77</v>
      </c>
      <c r="AI422" s="33" t="s">
        <v>77</v>
      </c>
      <c r="AJ422" s="33" t="s">
        <v>76</v>
      </c>
      <c r="AK422" s="30"/>
      <c r="AL422" s="33" t="s">
        <v>77</v>
      </c>
      <c r="AM422" s="30"/>
      <c r="AN422" s="33" t="s">
        <v>77</v>
      </c>
      <c r="AO422" s="30"/>
      <c r="AP422" s="33" t="s">
        <v>999</v>
      </c>
      <c r="AQ422" s="30">
        <v>13436247023</v>
      </c>
    </row>
    <row r="423" s="3" customFormat="1" ht="230" customHeight="1" spans="1:43">
      <c r="A423" s="31">
        <f t="shared" si="35"/>
        <v>417</v>
      </c>
      <c r="B423" s="33" t="s">
        <v>4272</v>
      </c>
      <c r="C423" s="33" t="s">
        <v>56</v>
      </c>
      <c r="D423" s="33" t="s">
        <v>57</v>
      </c>
      <c r="E423" s="33" t="s">
        <v>58</v>
      </c>
      <c r="F423" s="33" t="s">
        <v>4273</v>
      </c>
      <c r="G423" s="33" t="s">
        <v>82</v>
      </c>
      <c r="H423" s="33" t="s">
        <v>4274</v>
      </c>
      <c r="I423" s="33" t="s">
        <v>4275</v>
      </c>
      <c r="J423" s="30" t="s">
        <v>4276</v>
      </c>
      <c r="K423" s="33" t="s">
        <v>4277</v>
      </c>
      <c r="L423" s="33" t="s">
        <v>4278</v>
      </c>
      <c r="M423" s="33" t="s">
        <v>165</v>
      </c>
      <c r="N423" s="33" t="s">
        <v>1143</v>
      </c>
      <c r="O423" s="33" t="s">
        <v>4279</v>
      </c>
      <c r="P423" s="33" t="s">
        <v>4280</v>
      </c>
      <c r="Q423" s="33" t="s">
        <v>4280</v>
      </c>
      <c r="R423" s="33" t="s">
        <v>1147</v>
      </c>
      <c r="S423" s="33" t="s">
        <v>171</v>
      </c>
      <c r="T423" s="33" t="s">
        <v>522</v>
      </c>
      <c r="U423" s="33" t="s">
        <v>1132</v>
      </c>
      <c r="V423" s="30" t="s">
        <v>75</v>
      </c>
      <c r="W423" s="33" t="s">
        <v>76</v>
      </c>
      <c r="X423" s="30">
        <v>2024.1</v>
      </c>
      <c r="Y423" s="30">
        <v>2024.12</v>
      </c>
      <c r="Z423" s="28">
        <f t="shared" si="37"/>
        <v>150</v>
      </c>
      <c r="AA423" s="30">
        <v>150</v>
      </c>
      <c r="AB423" s="30">
        <v>0</v>
      </c>
      <c r="AC423" s="30">
        <v>0</v>
      </c>
      <c r="AD423" s="30">
        <v>0</v>
      </c>
      <c r="AE423" s="30" t="s">
        <v>4281</v>
      </c>
      <c r="AF423" s="30" t="s">
        <v>4282</v>
      </c>
      <c r="AG423" s="33" t="s">
        <v>77</v>
      </c>
      <c r="AH423" s="33" t="s">
        <v>77</v>
      </c>
      <c r="AI423" s="33" t="s">
        <v>77</v>
      </c>
      <c r="AJ423" s="33" t="s">
        <v>77</v>
      </c>
      <c r="AK423" s="33" t="s">
        <v>77</v>
      </c>
      <c r="AL423" s="33" t="s">
        <v>77</v>
      </c>
      <c r="AM423" s="30"/>
      <c r="AN423" s="33" t="s">
        <v>77</v>
      </c>
      <c r="AO423" s="30"/>
      <c r="AP423" s="33" t="s">
        <v>1150</v>
      </c>
      <c r="AQ423" s="30">
        <v>13594742967</v>
      </c>
    </row>
    <row r="424" s="3" customFormat="1" ht="230" customHeight="1" spans="1:43">
      <c r="A424" s="31">
        <f t="shared" si="35"/>
        <v>418</v>
      </c>
      <c r="B424" s="33" t="s">
        <v>4283</v>
      </c>
      <c r="C424" s="33" t="s">
        <v>56</v>
      </c>
      <c r="D424" s="33" t="s">
        <v>57</v>
      </c>
      <c r="E424" s="33" t="s">
        <v>4284</v>
      </c>
      <c r="F424" s="33" t="s">
        <v>4285</v>
      </c>
      <c r="G424" s="33" t="s">
        <v>82</v>
      </c>
      <c r="H424" s="33" t="s">
        <v>1365</v>
      </c>
      <c r="I424" s="33" t="s">
        <v>4286</v>
      </c>
      <c r="J424" s="30" t="s">
        <v>4287</v>
      </c>
      <c r="K424" s="33" t="s">
        <v>4288</v>
      </c>
      <c r="L424" s="33" t="s">
        <v>4288</v>
      </c>
      <c r="M424" s="33" t="s">
        <v>1297</v>
      </c>
      <c r="N424" s="33" t="s">
        <v>67</v>
      </c>
      <c r="O424" s="33" t="s">
        <v>1298</v>
      </c>
      <c r="P424" s="33" t="s">
        <v>4289</v>
      </c>
      <c r="Q424" s="33" t="s">
        <v>4290</v>
      </c>
      <c r="R424" s="33" t="s">
        <v>1374</v>
      </c>
      <c r="S424" s="33" t="s">
        <v>1301</v>
      </c>
      <c r="T424" s="33" t="s">
        <v>522</v>
      </c>
      <c r="U424" s="33" t="s">
        <v>1302</v>
      </c>
      <c r="V424" s="30" t="s">
        <v>75</v>
      </c>
      <c r="W424" s="33" t="s">
        <v>76</v>
      </c>
      <c r="X424" s="30">
        <v>2024.01</v>
      </c>
      <c r="Y424" s="30">
        <v>2024.12</v>
      </c>
      <c r="Z424" s="28">
        <f t="shared" si="37"/>
        <v>300</v>
      </c>
      <c r="AA424" s="30">
        <v>300</v>
      </c>
      <c r="AB424" s="30">
        <v>0</v>
      </c>
      <c r="AC424" s="30">
        <v>0</v>
      </c>
      <c r="AD424" s="30">
        <v>0</v>
      </c>
      <c r="AE424" s="30" t="s">
        <v>4291</v>
      </c>
      <c r="AF424" s="30" t="s">
        <v>4292</v>
      </c>
      <c r="AG424" s="33" t="s">
        <v>77</v>
      </c>
      <c r="AH424" s="33" t="s">
        <v>77</v>
      </c>
      <c r="AI424" s="33" t="s">
        <v>77</v>
      </c>
      <c r="AJ424" s="33" t="s">
        <v>76</v>
      </c>
      <c r="AK424" s="33" t="s">
        <v>77</v>
      </c>
      <c r="AL424" s="33" t="s">
        <v>77</v>
      </c>
      <c r="AM424" s="30"/>
      <c r="AN424" s="33" t="s">
        <v>77</v>
      </c>
      <c r="AO424" s="30"/>
      <c r="AP424" s="33" t="s">
        <v>1303</v>
      </c>
      <c r="AQ424" s="30" t="s">
        <v>1304</v>
      </c>
    </row>
    <row r="425" s="3" customFormat="1" ht="282" customHeight="1" spans="1:43">
      <c r="A425" s="31">
        <f t="shared" si="35"/>
        <v>419</v>
      </c>
      <c r="B425" s="33" t="s">
        <v>4293</v>
      </c>
      <c r="C425" s="33" t="s">
        <v>56</v>
      </c>
      <c r="D425" s="33" t="s">
        <v>57</v>
      </c>
      <c r="E425" s="33" t="s">
        <v>58</v>
      </c>
      <c r="F425" s="33" t="s">
        <v>4294</v>
      </c>
      <c r="G425" s="33" t="s">
        <v>82</v>
      </c>
      <c r="H425" s="33" t="s">
        <v>4295</v>
      </c>
      <c r="I425" s="33" t="s">
        <v>4296</v>
      </c>
      <c r="J425" s="30" t="s">
        <v>4297</v>
      </c>
      <c r="K425" s="33" t="s">
        <v>4298</v>
      </c>
      <c r="L425" s="33" t="s">
        <v>4298</v>
      </c>
      <c r="M425" s="33" t="s">
        <v>1448</v>
      </c>
      <c r="N425" s="33" t="s">
        <v>67</v>
      </c>
      <c r="O425" s="33" t="s">
        <v>4299</v>
      </c>
      <c r="P425" s="33" t="s">
        <v>1533</v>
      </c>
      <c r="Q425" s="33" t="s">
        <v>4300</v>
      </c>
      <c r="R425" s="33" t="s">
        <v>1422</v>
      </c>
      <c r="S425" s="33" t="s">
        <v>1452</v>
      </c>
      <c r="T425" s="33" t="s">
        <v>522</v>
      </c>
      <c r="U425" s="33" t="s">
        <v>1410</v>
      </c>
      <c r="V425" s="30" t="s">
        <v>75</v>
      </c>
      <c r="W425" s="33" t="s">
        <v>76</v>
      </c>
      <c r="X425" s="30">
        <v>2024.1</v>
      </c>
      <c r="Y425" s="30">
        <v>2024.12</v>
      </c>
      <c r="Z425" s="28">
        <f t="shared" si="37"/>
        <v>60</v>
      </c>
      <c r="AA425" s="30">
        <v>60</v>
      </c>
      <c r="AB425" s="30">
        <v>0</v>
      </c>
      <c r="AC425" s="30"/>
      <c r="AD425" s="30">
        <v>0</v>
      </c>
      <c r="AE425" s="30">
        <v>80</v>
      </c>
      <c r="AF425" s="30">
        <v>20</v>
      </c>
      <c r="AG425" s="33" t="s">
        <v>77</v>
      </c>
      <c r="AH425" s="33" t="s">
        <v>77</v>
      </c>
      <c r="AI425" s="33" t="s">
        <v>77</v>
      </c>
      <c r="AJ425" s="33" t="s">
        <v>77</v>
      </c>
      <c r="AK425" s="33" t="s">
        <v>77</v>
      </c>
      <c r="AL425" s="33" t="s">
        <v>77</v>
      </c>
      <c r="AM425" s="33" t="s">
        <v>77</v>
      </c>
      <c r="AN425" s="33" t="s">
        <v>77</v>
      </c>
      <c r="AO425" s="30"/>
      <c r="AP425" s="33" t="s">
        <v>1411</v>
      </c>
      <c r="AQ425" s="30">
        <v>18166360187</v>
      </c>
    </row>
    <row r="426" s="3" customFormat="1" ht="230" customHeight="1" spans="1:43">
      <c r="A426" s="31">
        <f t="shared" si="35"/>
        <v>420</v>
      </c>
      <c r="B426" s="33" t="s">
        <v>4301</v>
      </c>
      <c r="C426" s="33" t="s">
        <v>56</v>
      </c>
      <c r="D426" s="33" t="s">
        <v>57</v>
      </c>
      <c r="E426" s="33" t="s">
        <v>58</v>
      </c>
      <c r="F426" s="33" t="s">
        <v>4302</v>
      </c>
      <c r="G426" s="33" t="s">
        <v>82</v>
      </c>
      <c r="H426" s="33" t="s">
        <v>4303</v>
      </c>
      <c r="I426" s="30" t="s">
        <v>4304</v>
      </c>
      <c r="J426" s="30" t="s">
        <v>4305</v>
      </c>
      <c r="K426" s="33" t="s">
        <v>4306</v>
      </c>
      <c r="L426" s="33" t="s">
        <v>4307</v>
      </c>
      <c r="M426" s="33" t="s">
        <v>66</v>
      </c>
      <c r="N426" s="33" t="s">
        <v>67</v>
      </c>
      <c r="O426" s="33" t="s">
        <v>4308</v>
      </c>
      <c r="P426" s="33" t="s">
        <v>4309</v>
      </c>
      <c r="Q426" s="30" t="s">
        <v>4310</v>
      </c>
      <c r="R426" s="33" t="s">
        <v>363</v>
      </c>
      <c r="S426" s="33" t="s">
        <v>1517</v>
      </c>
      <c r="T426" s="33" t="s">
        <v>522</v>
      </c>
      <c r="U426" s="33" t="s">
        <v>1686</v>
      </c>
      <c r="V426" s="30" t="s">
        <v>75</v>
      </c>
      <c r="W426" s="33" t="s">
        <v>76</v>
      </c>
      <c r="X426" s="30">
        <v>2024.1</v>
      </c>
      <c r="Y426" s="73" t="s">
        <v>4311</v>
      </c>
      <c r="Z426" s="28">
        <f t="shared" si="37"/>
        <v>50</v>
      </c>
      <c r="AA426" s="30">
        <v>50</v>
      </c>
      <c r="AB426" s="30">
        <v>0</v>
      </c>
      <c r="AC426" s="30">
        <v>0</v>
      </c>
      <c r="AD426" s="30">
        <v>0</v>
      </c>
      <c r="AE426" s="30">
        <v>20</v>
      </c>
      <c r="AF426" s="30">
        <v>4</v>
      </c>
      <c r="AG426" s="33" t="s">
        <v>77</v>
      </c>
      <c r="AH426" s="33" t="s">
        <v>77</v>
      </c>
      <c r="AI426" s="33" t="s">
        <v>77</v>
      </c>
      <c r="AJ426" s="30" t="s">
        <v>1687</v>
      </c>
      <c r="AK426" s="33" t="s">
        <v>77</v>
      </c>
      <c r="AL426" s="33" t="s">
        <v>77</v>
      </c>
      <c r="AM426" s="30"/>
      <c r="AN426" s="33" t="s">
        <v>77</v>
      </c>
      <c r="AO426" s="30"/>
      <c r="AP426" s="33" t="s">
        <v>1688</v>
      </c>
      <c r="AQ426" s="30" t="s">
        <v>1689</v>
      </c>
    </row>
    <row r="427" s="3" customFormat="1" ht="230" customHeight="1" spans="1:43">
      <c r="A427" s="31">
        <f t="shared" si="35"/>
        <v>421</v>
      </c>
      <c r="B427" s="33" t="s">
        <v>4312</v>
      </c>
      <c r="C427" s="33" t="s">
        <v>56</v>
      </c>
      <c r="D427" s="33" t="s">
        <v>57</v>
      </c>
      <c r="E427" s="33" t="s">
        <v>58</v>
      </c>
      <c r="F427" s="33" t="s">
        <v>4313</v>
      </c>
      <c r="G427" s="33" t="s">
        <v>82</v>
      </c>
      <c r="H427" s="33" t="s">
        <v>4314</v>
      </c>
      <c r="I427" s="33" t="s">
        <v>4315</v>
      </c>
      <c r="J427" s="33" t="s">
        <v>4316</v>
      </c>
      <c r="K427" s="33" t="s">
        <v>4317</v>
      </c>
      <c r="L427" s="33" t="s">
        <v>4318</v>
      </c>
      <c r="M427" s="33" t="s">
        <v>1297</v>
      </c>
      <c r="N427" s="33" t="s">
        <v>67</v>
      </c>
      <c r="O427" s="30" t="s">
        <v>4319</v>
      </c>
      <c r="P427" s="33" t="s">
        <v>4320</v>
      </c>
      <c r="Q427" s="33" t="s">
        <v>4321</v>
      </c>
      <c r="R427" s="33" t="s">
        <v>1049</v>
      </c>
      <c r="S427" s="33" t="s">
        <v>1981</v>
      </c>
      <c r="T427" s="33" t="s">
        <v>4322</v>
      </c>
      <c r="U427" s="33" t="s">
        <v>1907</v>
      </c>
      <c r="V427" s="30">
        <v>2024</v>
      </c>
      <c r="W427" s="33" t="s">
        <v>76</v>
      </c>
      <c r="X427" s="30">
        <v>2024.1</v>
      </c>
      <c r="Y427" s="30">
        <v>2024.12</v>
      </c>
      <c r="Z427" s="28">
        <v>40</v>
      </c>
      <c r="AA427" s="30">
        <v>40</v>
      </c>
      <c r="AB427" s="30"/>
      <c r="AC427" s="30"/>
      <c r="AD427" s="30"/>
      <c r="AE427" s="33" t="s">
        <v>1923</v>
      </c>
      <c r="AF427" s="33" t="s">
        <v>1999</v>
      </c>
      <c r="AG427" s="33" t="s">
        <v>77</v>
      </c>
      <c r="AH427" s="33" t="s">
        <v>77</v>
      </c>
      <c r="AI427" s="33" t="s">
        <v>77</v>
      </c>
      <c r="AJ427" s="33" t="s">
        <v>76</v>
      </c>
      <c r="AK427" s="33" t="s">
        <v>77</v>
      </c>
      <c r="AL427" s="33" t="s">
        <v>77</v>
      </c>
      <c r="AM427" s="30"/>
      <c r="AN427" s="33" t="s">
        <v>77</v>
      </c>
      <c r="AO427" s="30"/>
      <c r="AP427" s="33" t="s">
        <v>1910</v>
      </c>
      <c r="AQ427" s="30" t="s">
        <v>1911</v>
      </c>
    </row>
    <row r="428" s="3" customFormat="1" ht="304" customHeight="1" spans="1:43">
      <c r="A428" s="31">
        <f t="shared" si="35"/>
        <v>422</v>
      </c>
      <c r="B428" s="33" t="s">
        <v>4323</v>
      </c>
      <c r="C428" s="33" t="s">
        <v>56</v>
      </c>
      <c r="D428" s="33" t="s">
        <v>57</v>
      </c>
      <c r="E428" s="33" t="s">
        <v>58</v>
      </c>
      <c r="F428" s="33" t="s">
        <v>4324</v>
      </c>
      <c r="G428" s="33" t="s">
        <v>82</v>
      </c>
      <c r="H428" s="33" t="s">
        <v>2042</v>
      </c>
      <c r="I428" s="33" t="s">
        <v>4325</v>
      </c>
      <c r="J428" s="30" t="s">
        <v>4326</v>
      </c>
      <c r="K428" s="33" t="s">
        <v>4327</v>
      </c>
      <c r="L428" s="33" t="s">
        <v>4328</v>
      </c>
      <c r="M428" s="33" t="s">
        <v>2056</v>
      </c>
      <c r="N428" s="33" t="s">
        <v>2057</v>
      </c>
      <c r="O428" s="33" t="s">
        <v>4329</v>
      </c>
      <c r="P428" s="33" t="s">
        <v>4330</v>
      </c>
      <c r="Q428" s="33" t="s">
        <v>4331</v>
      </c>
      <c r="R428" s="33" t="s">
        <v>290</v>
      </c>
      <c r="S428" s="33" t="s">
        <v>2061</v>
      </c>
      <c r="T428" s="33" t="s">
        <v>522</v>
      </c>
      <c r="U428" s="33" t="s">
        <v>2023</v>
      </c>
      <c r="V428" s="30" t="s">
        <v>75</v>
      </c>
      <c r="W428" s="33" t="s">
        <v>76</v>
      </c>
      <c r="X428" s="30">
        <v>2024.1</v>
      </c>
      <c r="Y428" s="30">
        <v>45627</v>
      </c>
      <c r="Z428" s="28">
        <f t="shared" ref="Z428:Z488" si="38">AA428+AB428+AC428+AD428</f>
        <v>30</v>
      </c>
      <c r="AA428" s="30">
        <v>30</v>
      </c>
      <c r="AB428" s="30">
        <v>0</v>
      </c>
      <c r="AC428" s="30">
        <v>0</v>
      </c>
      <c r="AD428" s="30">
        <v>0</v>
      </c>
      <c r="AE428" s="30">
        <v>1650</v>
      </c>
      <c r="AF428" s="30">
        <v>160</v>
      </c>
      <c r="AG428" s="33" t="s">
        <v>77</v>
      </c>
      <c r="AH428" s="33" t="s">
        <v>77</v>
      </c>
      <c r="AI428" s="33" t="s">
        <v>77</v>
      </c>
      <c r="AJ428" s="33" t="s">
        <v>76</v>
      </c>
      <c r="AK428" s="33" t="s">
        <v>77</v>
      </c>
      <c r="AL428" s="33" t="s">
        <v>77</v>
      </c>
      <c r="AM428" s="33" t="s">
        <v>77</v>
      </c>
      <c r="AN428" s="33" t="s">
        <v>77</v>
      </c>
      <c r="AO428" s="33" t="s">
        <v>77</v>
      </c>
      <c r="AP428" s="33" t="s">
        <v>4332</v>
      </c>
      <c r="AQ428" s="30">
        <v>17783981566</v>
      </c>
    </row>
    <row r="429" s="3" customFormat="1" ht="230" customHeight="1" spans="1:43">
      <c r="A429" s="31">
        <f t="shared" si="35"/>
        <v>423</v>
      </c>
      <c r="B429" s="33" t="s">
        <v>4333</v>
      </c>
      <c r="C429" s="33" t="s">
        <v>56</v>
      </c>
      <c r="D429" s="33" t="s">
        <v>57</v>
      </c>
      <c r="E429" s="33" t="s">
        <v>58</v>
      </c>
      <c r="F429" s="33" t="s">
        <v>4334</v>
      </c>
      <c r="G429" s="33" t="s">
        <v>463</v>
      </c>
      <c r="H429" s="33" t="s">
        <v>4335</v>
      </c>
      <c r="I429" s="33" t="s">
        <v>4336</v>
      </c>
      <c r="J429" s="33" t="s">
        <v>4337</v>
      </c>
      <c r="K429" s="33" t="s">
        <v>4338</v>
      </c>
      <c r="L429" s="33" t="s">
        <v>4339</v>
      </c>
      <c r="M429" s="33" t="s">
        <v>66</v>
      </c>
      <c r="N429" s="33" t="s">
        <v>67</v>
      </c>
      <c r="O429" s="33" t="s">
        <v>4340</v>
      </c>
      <c r="P429" s="33" t="s">
        <v>4341</v>
      </c>
      <c r="Q429" s="33" t="s">
        <v>4342</v>
      </c>
      <c r="R429" s="33" t="s">
        <v>4343</v>
      </c>
      <c r="S429" s="33" t="s">
        <v>171</v>
      </c>
      <c r="T429" s="33" t="s">
        <v>522</v>
      </c>
      <c r="U429" s="33" t="s">
        <v>2142</v>
      </c>
      <c r="V429" s="30" t="s">
        <v>75</v>
      </c>
      <c r="W429" s="33" t="s">
        <v>76</v>
      </c>
      <c r="X429" s="30">
        <v>2024.1</v>
      </c>
      <c r="Y429" s="30">
        <v>45627</v>
      </c>
      <c r="Z429" s="28">
        <f t="shared" si="38"/>
        <v>100</v>
      </c>
      <c r="AA429" s="30">
        <v>100</v>
      </c>
      <c r="AB429" s="30">
        <v>0</v>
      </c>
      <c r="AC429" s="30">
        <v>0</v>
      </c>
      <c r="AD429" s="30">
        <v>0</v>
      </c>
      <c r="AE429" s="33" t="s">
        <v>4344</v>
      </c>
      <c r="AF429" s="33" t="s">
        <v>4345</v>
      </c>
      <c r="AG429" s="33" t="s">
        <v>77</v>
      </c>
      <c r="AH429" s="33" t="s">
        <v>76</v>
      </c>
      <c r="AI429" s="33" t="s">
        <v>77</v>
      </c>
      <c r="AJ429" s="33" t="s">
        <v>76</v>
      </c>
      <c r="AK429" s="33" t="s">
        <v>77</v>
      </c>
      <c r="AL429" s="33" t="s">
        <v>77</v>
      </c>
      <c r="AM429" s="30"/>
      <c r="AN429" s="33" t="s">
        <v>77</v>
      </c>
      <c r="AO429" s="30"/>
      <c r="AP429" s="33" t="s">
        <v>2145</v>
      </c>
      <c r="AQ429" s="30">
        <v>15870507000</v>
      </c>
    </row>
    <row r="430" s="3" customFormat="1" ht="230" customHeight="1" spans="1:43">
      <c r="A430" s="31">
        <f t="shared" si="35"/>
        <v>424</v>
      </c>
      <c r="B430" s="33" t="s">
        <v>4346</v>
      </c>
      <c r="C430" s="33" t="s">
        <v>56</v>
      </c>
      <c r="D430" s="33" t="s">
        <v>57</v>
      </c>
      <c r="E430" s="33" t="s">
        <v>58</v>
      </c>
      <c r="F430" s="30" t="s">
        <v>4347</v>
      </c>
      <c r="G430" s="33" t="s">
        <v>82</v>
      </c>
      <c r="H430" s="33" t="s">
        <v>2270</v>
      </c>
      <c r="I430" s="33" t="s">
        <v>4348</v>
      </c>
      <c r="J430" s="33" t="s">
        <v>4349</v>
      </c>
      <c r="K430" s="33" t="s">
        <v>4350</v>
      </c>
      <c r="L430" s="30" t="s">
        <v>4351</v>
      </c>
      <c r="M430" s="33" t="s">
        <v>2285</v>
      </c>
      <c r="N430" s="33" t="s">
        <v>67</v>
      </c>
      <c r="O430" s="33" t="s">
        <v>68</v>
      </c>
      <c r="P430" s="30" t="s">
        <v>4352</v>
      </c>
      <c r="Q430" s="30" t="s">
        <v>4353</v>
      </c>
      <c r="R430" s="33" t="s">
        <v>2288</v>
      </c>
      <c r="S430" s="33" t="s">
        <v>4354</v>
      </c>
      <c r="T430" s="33" t="s">
        <v>522</v>
      </c>
      <c r="U430" s="33" t="s">
        <v>2267</v>
      </c>
      <c r="V430" s="30" t="s">
        <v>75</v>
      </c>
      <c r="W430" s="33" t="s">
        <v>76</v>
      </c>
      <c r="X430" s="30">
        <v>2024.1</v>
      </c>
      <c r="Y430" s="30">
        <v>45627</v>
      </c>
      <c r="Z430" s="28">
        <f t="shared" si="38"/>
        <v>120</v>
      </c>
      <c r="AA430" s="30">
        <v>120</v>
      </c>
      <c r="AB430" s="30">
        <v>0</v>
      </c>
      <c r="AC430" s="30">
        <v>0</v>
      </c>
      <c r="AD430" s="30">
        <v>0</v>
      </c>
      <c r="AE430" s="30">
        <v>6878</v>
      </c>
      <c r="AF430" s="30">
        <v>1790</v>
      </c>
      <c r="AG430" s="33" t="s">
        <v>77</v>
      </c>
      <c r="AH430" s="33" t="s">
        <v>77</v>
      </c>
      <c r="AI430" s="33" t="s">
        <v>77</v>
      </c>
      <c r="AJ430" s="33" t="s">
        <v>76</v>
      </c>
      <c r="AK430" s="33" t="s">
        <v>77</v>
      </c>
      <c r="AL430" s="33" t="s">
        <v>77</v>
      </c>
      <c r="AM430" s="33" t="s">
        <v>77</v>
      </c>
      <c r="AN430" s="33" t="s">
        <v>77</v>
      </c>
      <c r="AO430" s="33" t="s">
        <v>77</v>
      </c>
      <c r="AP430" s="33" t="s">
        <v>2278</v>
      </c>
      <c r="AQ430" s="30" t="s">
        <v>2290</v>
      </c>
    </row>
    <row r="431" s="3" customFormat="1" ht="230" customHeight="1" spans="1:43">
      <c r="A431" s="31">
        <f t="shared" si="35"/>
        <v>425</v>
      </c>
      <c r="B431" s="33" t="s">
        <v>4355</v>
      </c>
      <c r="C431" s="33" t="s">
        <v>56</v>
      </c>
      <c r="D431" s="33" t="s">
        <v>57</v>
      </c>
      <c r="E431" s="33" t="s">
        <v>58</v>
      </c>
      <c r="F431" s="33" t="s">
        <v>4356</v>
      </c>
      <c r="G431" s="33" t="s">
        <v>82</v>
      </c>
      <c r="H431" s="33" t="s">
        <v>2379</v>
      </c>
      <c r="I431" s="33" t="s">
        <v>4357</v>
      </c>
      <c r="J431" s="33" t="s">
        <v>4358</v>
      </c>
      <c r="K431" s="33" t="s">
        <v>4359</v>
      </c>
      <c r="L431" s="33" t="s">
        <v>4360</v>
      </c>
      <c r="M431" s="33" t="s">
        <v>4361</v>
      </c>
      <c r="N431" s="33" t="s">
        <v>67</v>
      </c>
      <c r="O431" s="33" t="s">
        <v>4362</v>
      </c>
      <c r="P431" s="33" t="s">
        <v>4363</v>
      </c>
      <c r="Q431" s="33" t="s">
        <v>4364</v>
      </c>
      <c r="R431" s="33" t="s">
        <v>2399</v>
      </c>
      <c r="S431" s="33" t="s">
        <v>2389</v>
      </c>
      <c r="T431" s="33" t="s">
        <v>522</v>
      </c>
      <c r="U431" s="33" t="s">
        <v>2364</v>
      </c>
      <c r="V431" s="30" t="s">
        <v>75</v>
      </c>
      <c r="W431" s="33" t="s">
        <v>76</v>
      </c>
      <c r="X431" s="30">
        <v>2024.01</v>
      </c>
      <c r="Y431" s="30">
        <v>2024.12</v>
      </c>
      <c r="Z431" s="28">
        <f t="shared" si="38"/>
        <v>330</v>
      </c>
      <c r="AA431" s="30">
        <v>150</v>
      </c>
      <c r="AB431" s="30">
        <v>0</v>
      </c>
      <c r="AC431" s="30">
        <v>0</v>
      </c>
      <c r="AD431" s="30">
        <v>180</v>
      </c>
      <c r="AE431" s="30">
        <v>221</v>
      </c>
      <c r="AF431" s="30">
        <v>45</v>
      </c>
      <c r="AG431" s="33" t="s">
        <v>77</v>
      </c>
      <c r="AH431" s="33" t="s">
        <v>77</v>
      </c>
      <c r="AI431" s="30"/>
      <c r="AJ431" s="33" t="s">
        <v>76</v>
      </c>
      <c r="AK431" s="33" t="s">
        <v>77</v>
      </c>
      <c r="AL431" s="33" t="s">
        <v>77</v>
      </c>
      <c r="AM431" s="30"/>
      <c r="AN431" s="33" t="s">
        <v>77</v>
      </c>
      <c r="AO431" s="30"/>
      <c r="AP431" s="33" t="s">
        <v>2365</v>
      </c>
      <c r="AQ431" s="30">
        <v>59500277</v>
      </c>
    </row>
    <row r="432" s="3" customFormat="1" ht="230" customHeight="1" spans="1:43">
      <c r="A432" s="31">
        <f t="shared" si="35"/>
        <v>426</v>
      </c>
      <c r="B432" s="33" t="s">
        <v>4365</v>
      </c>
      <c r="C432" s="33" t="s">
        <v>56</v>
      </c>
      <c r="D432" s="33" t="s">
        <v>57</v>
      </c>
      <c r="E432" s="33" t="s">
        <v>58</v>
      </c>
      <c r="F432" s="33" t="s">
        <v>4366</v>
      </c>
      <c r="G432" s="33" t="s">
        <v>82</v>
      </c>
      <c r="H432" s="33" t="s">
        <v>2486</v>
      </c>
      <c r="I432" s="33" t="s">
        <v>4367</v>
      </c>
      <c r="J432" s="33" t="s">
        <v>4368</v>
      </c>
      <c r="K432" s="33" t="s">
        <v>4369</v>
      </c>
      <c r="L432" s="33" t="s">
        <v>4370</v>
      </c>
      <c r="M432" s="33" t="s">
        <v>3066</v>
      </c>
      <c r="N432" s="33" t="s">
        <v>2881</v>
      </c>
      <c r="O432" s="33" t="s">
        <v>4371</v>
      </c>
      <c r="P432" s="33" t="s">
        <v>4372</v>
      </c>
      <c r="Q432" s="33" t="s">
        <v>4373</v>
      </c>
      <c r="R432" s="33" t="s">
        <v>290</v>
      </c>
      <c r="S432" s="33" t="s">
        <v>954</v>
      </c>
      <c r="T432" s="33" t="s">
        <v>522</v>
      </c>
      <c r="U432" s="33" t="s">
        <v>2496</v>
      </c>
      <c r="V432" s="30" t="s">
        <v>75</v>
      </c>
      <c r="W432" s="33" t="s">
        <v>76</v>
      </c>
      <c r="X432" s="30">
        <v>2024.01</v>
      </c>
      <c r="Y432" s="30">
        <v>45627</v>
      </c>
      <c r="Z432" s="28">
        <f t="shared" si="38"/>
        <v>200</v>
      </c>
      <c r="AA432" s="30">
        <v>200</v>
      </c>
      <c r="AB432" s="30">
        <v>0</v>
      </c>
      <c r="AC432" s="30">
        <v>0</v>
      </c>
      <c r="AD432" s="30">
        <v>0</v>
      </c>
      <c r="AE432" s="30">
        <v>2264</v>
      </c>
      <c r="AF432" s="30">
        <v>560</v>
      </c>
      <c r="AG432" s="33" t="s">
        <v>77</v>
      </c>
      <c r="AH432" s="33" t="s">
        <v>77</v>
      </c>
      <c r="AI432" s="33" t="s">
        <v>77</v>
      </c>
      <c r="AJ432" s="33" t="s">
        <v>76</v>
      </c>
      <c r="AK432" s="33" t="s">
        <v>77</v>
      </c>
      <c r="AL432" s="33" t="s">
        <v>77</v>
      </c>
      <c r="AM432" s="33" t="s">
        <v>532</v>
      </c>
      <c r="AN432" s="33" t="s">
        <v>77</v>
      </c>
      <c r="AO432" s="33" t="s">
        <v>532</v>
      </c>
      <c r="AP432" s="33" t="s">
        <v>2497</v>
      </c>
      <c r="AQ432" s="30">
        <v>13452682828</v>
      </c>
    </row>
    <row r="433" s="3" customFormat="1" ht="260" customHeight="1" spans="1:43">
      <c r="A433" s="31">
        <f t="shared" si="35"/>
        <v>427</v>
      </c>
      <c r="B433" s="33" t="s">
        <v>4374</v>
      </c>
      <c r="C433" s="33" t="s">
        <v>56</v>
      </c>
      <c r="D433" s="33" t="s">
        <v>57</v>
      </c>
      <c r="E433" s="33" t="s">
        <v>2583</v>
      </c>
      <c r="F433" s="33" t="s">
        <v>4375</v>
      </c>
      <c r="G433" s="33" t="s">
        <v>82</v>
      </c>
      <c r="H433" s="33" t="s">
        <v>2668</v>
      </c>
      <c r="I433" s="33" t="s">
        <v>4376</v>
      </c>
      <c r="J433" s="33" t="s">
        <v>4377</v>
      </c>
      <c r="K433" s="33" t="s">
        <v>4378</v>
      </c>
      <c r="L433" s="33" t="s">
        <v>4379</v>
      </c>
      <c r="M433" s="33" t="s">
        <v>3672</v>
      </c>
      <c r="N433" s="33" t="s">
        <v>2921</v>
      </c>
      <c r="O433" s="33" t="s">
        <v>4380</v>
      </c>
      <c r="P433" s="33" t="s">
        <v>4381</v>
      </c>
      <c r="Q433" s="30" t="s">
        <v>4382</v>
      </c>
      <c r="R433" s="33" t="s">
        <v>1374</v>
      </c>
      <c r="S433" s="33" t="s">
        <v>2594</v>
      </c>
      <c r="T433" s="33" t="s">
        <v>522</v>
      </c>
      <c r="U433" s="33" t="s">
        <v>2595</v>
      </c>
      <c r="V433" s="30" t="s">
        <v>75</v>
      </c>
      <c r="W433" s="33" t="s">
        <v>76</v>
      </c>
      <c r="X433" s="30">
        <v>2024.1</v>
      </c>
      <c r="Y433" s="30">
        <v>45627</v>
      </c>
      <c r="Z433" s="28">
        <f t="shared" si="38"/>
        <v>50</v>
      </c>
      <c r="AA433" s="30">
        <v>50</v>
      </c>
      <c r="AB433" s="30">
        <v>0</v>
      </c>
      <c r="AC433" s="30">
        <v>0</v>
      </c>
      <c r="AD433" s="30">
        <v>0</v>
      </c>
      <c r="AE433" s="30">
        <v>500</v>
      </c>
      <c r="AF433" s="30">
        <v>60</v>
      </c>
      <c r="AG433" s="33" t="s">
        <v>77</v>
      </c>
      <c r="AH433" s="33" t="s">
        <v>77</v>
      </c>
      <c r="AI433" s="33" t="s">
        <v>77</v>
      </c>
      <c r="AJ433" s="33" t="s">
        <v>76</v>
      </c>
      <c r="AK433" s="33" t="s">
        <v>77</v>
      </c>
      <c r="AL433" s="33" t="s">
        <v>77</v>
      </c>
      <c r="AM433" s="30"/>
      <c r="AN433" s="33" t="s">
        <v>77</v>
      </c>
      <c r="AO433" s="30"/>
      <c r="AP433" s="33" t="s">
        <v>2596</v>
      </c>
      <c r="AQ433" s="30" t="s">
        <v>2597</v>
      </c>
    </row>
    <row r="434" s="3" customFormat="1" ht="230" customHeight="1" spans="1:43">
      <c r="A434" s="31">
        <f t="shared" si="35"/>
        <v>428</v>
      </c>
      <c r="B434" s="33" t="s">
        <v>4383</v>
      </c>
      <c r="C434" s="33" t="s">
        <v>56</v>
      </c>
      <c r="D434" s="33" t="s">
        <v>57</v>
      </c>
      <c r="E434" s="33" t="s">
        <v>58</v>
      </c>
      <c r="F434" s="33" t="s">
        <v>4384</v>
      </c>
      <c r="G434" s="33" t="s">
        <v>82</v>
      </c>
      <c r="H434" s="33" t="s">
        <v>2798</v>
      </c>
      <c r="I434" s="33" t="s">
        <v>4385</v>
      </c>
      <c r="J434" s="30" t="s">
        <v>4386</v>
      </c>
      <c r="K434" s="33" t="s">
        <v>4387</v>
      </c>
      <c r="L434" s="33" t="s">
        <v>4388</v>
      </c>
      <c r="M434" s="33" t="s">
        <v>2953</v>
      </c>
      <c r="N434" s="33" t="s">
        <v>3637</v>
      </c>
      <c r="O434" s="33" t="s">
        <v>4384</v>
      </c>
      <c r="P434" s="33" t="s">
        <v>4389</v>
      </c>
      <c r="Q434" s="33" t="s">
        <v>4390</v>
      </c>
      <c r="R434" s="33" t="s">
        <v>2743</v>
      </c>
      <c r="S434" s="33" t="s">
        <v>2071</v>
      </c>
      <c r="T434" s="33" t="s">
        <v>522</v>
      </c>
      <c r="U434" s="33" t="s">
        <v>2720</v>
      </c>
      <c r="V434" s="30" t="s">
        <v>75</v>
      </c>
      <c r="W434" s="33" t="s">
        <v>76</v>
      </c>
      <c r="X434" s="30">
        <v>2024.01</v>
      </c>
      <c r="Y434" s="30">
        <v>45627</v>
      </c>
      <c r="Z434" s="28">
        <f t="shared" si="38"/>
        <v>300</v>
      </c>
      <c r="AA434" s="30">
        <v>300</v>
      </c>
      <c r="AB434" s="30">
        <v>0</v>
      </c>
      <c r="AC434" s="30">
        <v>0</v>
      </c>
      <c r="AD434" s="30">
        <v>0</v>
      </c>
      <c r="AE434" s="30">
        <v>650</v>
      </c>
      <c r="AF434" s="30">
        <v>222</v>
      </c>
      <c r="AG434" s="33" t="s">
        <v>77</v>
      </c>
      <c r="AH434" s="33" t="s">
        <v>77</v>
      </c>
      <c r="AI434" s="33" t="s">
        <v>77</v>
      </c>
      <c r="AJ434" s="33" t="s">
        <v>77</v>
      </c>
      <c r="AK434" s="33" t="s">
        <v>77</v>
      </c>
      <c r="AL434" s="33" t="s">
        <v>77</v>
      </c>
      <c r="AM434" s="33" t="s">
        <v>532</v>
      </c>
      <c r="AN434" s="33" t="s">
        <v>77</v>
      </c>
      <c r="AO434" s="33" t="s">
        <v>532</v>
      </c>
      <c r="AP434" s="33" t="s">
        <v>2721</v>
      </c>
      <c r="AQ434" s="30">
        <v>13452715378</v>
      </c>
    </row>
    <row r="435" s="3" customFormat="1" ht="294" customHeight="1" spans="1:43">
      <c r="A435" s="31">
        <f t="shared" si="35"/>
        <v>429</v>
      </c>
      <c r="B435" s="33" t="s">
        <v>4391</v>
      </c>
      <c r="C435" s="33" t="s">
        <v>56</v>
      </c>
      <c r="D435" s="33" t="s">
        <v>57</v>
      </c>
      <c r="E435" s="33" t="s">
        <v>58</v>
      </c>
      <c r="F435" s="33" t="s">
        <v>4392</v>
      </c>
      <c r="G435" s="33" t="s">
        <v>82</v>
      </c>
      <c r="H435" s="33" t="s">
        <v>2877</v>
      </c>
      <c r="I435" s="33" t="s">
        <v>4393</v>
      </c>
      <c r="J435" s="33" t="s">
        <v>4394</v>
      </c>
      <c r="K435" s="33" t="s">
        <v>4395</v>
      </c>
      <c r="L435" s="33" t="s">
        <v>4396</v>
      </c>
      <c r="M435" s="33" t="s">
        <v>2891</v>
      </c>
      <c r="N435" s="33" t="s">
        <v>66</v>
      </c>
      <c r="O435" s="33" t="s">
        <v>4397</v>
      </c>
      <c r="P435" s="33" t="s">
        <v>4398</v>
      </c>
      <c r="Q435" s="33" t="s">
        <v>4399</v>
      </c>
      <c r="R435" s="33" t="s">
        <v>2885</v>
      </c>
      <c r="S435" s="33" t="s">
        <v>2071</v>
      </c>
      <c r="T435" s="33" t="s">
        <v>522</v>
      </c>
      <c r="U435" s="33" t="s">
        <v>2845</v>
      </c>
      <c r="V435" s="30" t="s">
        <v>75</v>
      </c>
      <c r="W435" s="33" t="s">
        <v>76</v>
      </c>
      <c r="X435" s="30">
        <v>2024.01</v>
      </c>
      <c r="Y435" s="30">
        <v>45627</v>
      </c>
      <c r="Z435" s="28">
        <f t="shared" si="38"/>
        <v>120</v>
      </c>
      <c r="AA435" s="30">
        <v>120</v>
      </c>
      <c r="AB435" s="30">
        <v>0</v>
      </c>
      <c r="AC435" s="30">
        <v>0</v>
      </c>
      <c r="AD435" s="30">
        <v>0</v>
      </c>
      <c r="AE435" s="30">
        <v>200</v>
      </c>
      <c r="AF435" s="30">
        <v>80</v>
      </c>
      <c r="AG435" s="33" t="s">
        <v>77</v>
      </c>
      <c r="AH435" s="33" t="s">
        <v>77</v>
      </c>
      <c r="AI435" s="33" t="s">
        <v>77</v>
      </c>
      <c r="AJ435" s="30" t="s">
        <v>1687</v>
      </c>
      <c r="AK435" s="33" t="s">
        <v>77</v>
      </c>
      <c r="AL435" s="33" t="s">
        <v>77</v>
      </c>
      <c r="AM435" s="30"/>
      <c r="AN435" s="33" t="s">
        <v>77</v>
      </c>
      <c r="AO435" s="30"/>
      <c r="AP435" s="33" t="s">
        <v>2846</v>
      </c>
      <c r="AQ435" s="30">
        <v>13668437566</v>
      </c>
    </row>
    <row r="436" s="3" customFormat="1" ht="230" customHeight="1" spans="1:43">
      <c r="A436" s="31">
        <f t="shared" si="35"/>
        <v>430</v>
      </c>
      <c r="B436" s="33" t="s">
        <v>4400</v>
      </c>
      <c r="C436" s="33" t="s">
        <v>56</v>
      </c>
      <c r="D436" s="33" t="s">
        <v>57</v>
      </c>
      <c r="E436" s="33" t="s">
        <v>58</v>
      </c>
      <c r="F436" s="30" t="s">
        <v>4401</v>
      </c>
      <c r="G436" s="33" t="s">
        <v>82</v>
      </c>
      <c r="H436" s="33" t="s">
        <v>2948</v>
      </c>
      <c r="I436" s="33" t="s">
        <v>4402</v>
      </c>
      <c r="J436" s="33" t="s">
        <v>4403</v>
      </c>
      <c r="K436" s="33" t="s">
        <v>4404</v>
      </c>
      <c r="L436" s="33" t="s">
        <v>4405</v>
      </c>
      <c r="M436" s="33" t="s">
        <v>2953</v>
      </c>
      <c r="N436" s="33" t="s">
        <v>2954</v>
      </c>
      <c r="O436" s="33" t="s">
        <v>4406</v>
      </c>
      <c r="P436" s="33" t="s">
        <v>4407</v>
      </c>
      <c r="Q436" s="30" t="s">
        <v>4408</v>
      </c>
      <c r="R436" s="33" t="s">
        <v>290</v>
      </c>
      <c r="S436" s="33" t="s">
        <v>2958</v>
      </c>
      <c r="T436" s="33" t="s">
        <v>522</v>
      </c>
      <c r="U436" s="33" t="s">
        <v>2959</v>
      </c>
      <c r="V436" s="30" t="s">
        <v>75</v>
      </c>
      <c r="W436" s="33" t="s">
        <v>76</v>
      </c>
      <c r="X436" s="30">
        <v>2024.1</v>
      </c>
      <c r="Y436" s="30">
        <v>45627</v>
      </c>
      <c r="Z436" s="28">
        <f t="shared" si="38"/>
        <v>240</v>
      </c>
      <c r="AA436" s="30">
        <v>80</v>
      </c>
      <c r="AB436" s="30">
        <v>0</v>
      </c>
      <c r="AC436" s="30">
        <v>0</v>
      </c>
      <c r="AD436" s="30">
        <v>160</v>
      </c>
      <c r="AE436" s="30">
        <v>800</v>
      </c>
      <c r="AF436" s="30">
        <v>295</v>
      </c>
      <c r="AG436" s="33" t="s">
        <v>77</v>
      </c>
      <c r="AH436" s="33" t="s">
        <v>77</v>
      </c>
      <c r="AI436" s="33" t="s">
        <v>77</v>
      </c>
      <c r="AJ436" s="33" t="s">
        <v>77</v>
      </c>
      <c r="AK436" s="33" t="s">
        <v>77</v>
      </c>
      <c r="AL436" s="33" t="s">
        <v>77</v>
      </c>
      <c r="AM436" s="30"/>
      <c r="AN436" s="33" t="s">
        <v>77</v>
      </c>
      <c r="AO436" s="30"/>
      <c r="AP436" s="33" t="s">
        <v>2960</v>
      </c>
      <c r="AQ436" s="30">
        <v>15215145990</v>
      </c>
    </row>
    <row r="437" s="3" customFormat="1" ht="230" customHeight="1" spans="1:43">
      <c r="A437" s="31">
        <f t="shared" si="35"/>
        <v>431</v>
      </c>
      <c r="B437" s="33" t="s">
        <v>4409</v>
      </c>
      <c r="C437" s="33" t="s">
        <v>56</v>
      </c>
      <c r="D437" s="33" t="s">
        <v>57</v>
      </c>
      <c r="E437" s="33" t="s">
        <v>58</v>
      </c>
      <c r="F437" s="33" t="s">
        <v>4410</v>
      </c>
      <c r="G437" s="33" t="s">
        <v>82</v>
      </c>
      <c r="H437" s="33" t="s">
        <v>3222</v>
      </c>
      <c r="I437" s="33" t="s">
        <v>4411</v>
      </c>
      <c r="J437" s="33" t="s">
        <v>4412</v>
      </c>
      <c r="K437" s="33" t="s">
        <v>4413</v>
      </c>
      <c r="L437" s="30" t="s">
        <v>4414</v>
      </c>
      <c r="M437" s="33" t="s">
        <v>2953</v>
      </c>
      <c r="N437" s="33" t="s">
        <v>2881</v>
      </c>
      <c r="O437" s="30" t="s">
        <v>503</v>
      </c>
      <c r="P437" s="33" t="s">
        <v>4415</v>
      </c>
      <c r="Q437" s="33" t="s">
        <v>4416</v>
      </c>
      <c r="R437" s="33" t="s">
        <v>290</v>
      </c>
      <c r="S437" s="33" t="s">
        <v>171</v>
      </c>
      <c r="T437" s="33" t="s">
        <v>522</v>
      </c>
      <c r="U437" s="33" t="s">
        <v>3119</v>
      </c>
      <c r="V437" s="30" t="s">
        <v>75</v>
      </c>
      <c r="W437" s="33" t="s">
        <v>76</v>
      </c>
      <c r="X437" s="30">
        <v>2024.01</v>
      </c>
      <c r="Y437" s="30">
        <v>45627</v>
      </c>
      <c r="Z437" s="28">
        <f t="shared" si="38"/>
        <v>3</v>
      </c>
      <c r="AA437" s="30">
        <v>3</v>
      </c>
      <c r="AB437" s="30">
        <v>0</v>
      </c>
      <c r="AC437" s="30">
        <v>0</v>
      </c>
      <c r="AD437" s="30">
        <v>0</v>
      </c>
      <c r="AE437" s="30">
        <v>8</v>
      </c>
      <c r="AF437" s="30">
        <v>3</v>
      </c>
      <c r="AG437" s="33" t="s">
        <v>77</v>
      </c>
      <c r="AH437" s="33" t="s">
        <v>77</v>
      </c>
      <c r="AI437" s="33" t="s">
        <v>77</v>
      </c>
      <c r="AJ437" s="33" t="s">
        <v>76</v>
      </c>
      <c r="AK437" s="33" t="s">
        <v>77</v>
      </c>
      <c r="AL437" s="33" t="s">
        <v>77</v>
      </c>
      <c r="AM437" s="30" t="s">
        <v>401</v>
      </c>
      <c r="AN437" s="33" t="s">
        <v>77</v>
      </c>
      <c r="AO437" s="30" t="s">
        <v>401</v>
      </c>
      <c r="AP437" s="33" t="s">
        <v>3120</v>
      </c>
      <c r="AQ437" s="30" t="s">
        <v>3121</v>
      </c>
    </row>
    <row r="438" s="3" customFormat="1" ht="244" customHeight="1" spans="1:43">
      <c r="A438" s="31">
        <f t="shared" si="35"/>
        <v>432</v>
      </c>
      <c r="B438" s="33" t="s">
        <v>4417</v>
      </c>
      <c r="C438" s="33" t="s">
        <v>56</v>
      </c>
      <c r="D438" s="33" t="s">
        <v>57</v>
      </c>
      <c r="E438" s="33" t="s">
        <v>58</v>
      </c>
      <c r="F438" s="33" t="s">
        <v>4418</v>
      </c>
      <c r="G438" s="33" t="s">
        <v>82</v>
      </c>
      <c r="H438" s="33" t="s">
        <v>3238</v>
      </c>
      <c r="I438" s="33" t="s">
        <v>4419</v>
      </c>
      <c r="J438" s="33" t="s">
        <v>4420</v>
      </c>
      <c r="K438" s="33" t="s">
        <v>4421</v>
      </c>
      <c r="L438" s="33" t="s">
        <v>4422</v>
      </c>
      <c r="M438" s="33" t="s">
        <v>165</v>
      </c>
      <c r="N438" s="33" t="s">
        <v>166</v>
      </c>
      <c r="O438" s="33" t="s">
        <v>4423</v>
      </c>
      <c r="P438" s="33" t="s">
        <v>4424</v>
      </c>
      <c r="Q438" s="33" t="s">
        <v>4425</v>
      </c>
      <c r="R438" s="33" t="s">
        <v>290</v>
      </c>
      <c r="S438" s="33" t="s">
        <v>776</v>
      </c>
      <c r="T438" s="33" t="s">
        <v>522</v>
      </c>
      <c r="U438" s="33" t="s">
        <v>3245</v>
      </c>
      <c r="V438" s="30" t="s">
        <v>75</v>
      </c>
      <c r="W438" s="33" t="s">
        <v>76</v>
      </c>
      <c r="X438" s="30">
        <v>2024.01</v>
      </c>
      <c r="Y438" s="30">
        <v>45627</v>
      </c>
      <c r="Z438" s="28">
        <f t="shared" si="38"/>
        <v>39</v>
      </c>
      <c r="AA438" s="30">
        <v>39</v>
      </c>
      <c r="AB438" s="30">
        <v>0</v>
      </c>
      <c r="AC438" s="30">
        <v>0</v>
      </c>
      <c r="AD438" s="30">
        <v>0</v>
      </c>
      <c r="AE438" s="30">
        <v>7000</v>
      </c>
      <c r="AF438" s="30">
        <v>1358</v>
      </c>
      <c r="AG438" s="33" t="s">
        <v>77</v>
      </c>
      <c r="AH438" s="33" t="s">
        <v>77</v>
      </c>
      <c r="AI438" s="33" t="s">
        <v>77</v>
      </c>
      <c r="AJ438" s="30" t="s">
        <v>1687</v>
      </c>
      <c r="AK438" s="33" t="s">
        <v>77</v>
      </c>
      <c r="AL438" s="33" t="s">
        <v>77</v>
      </c>
      <c r="AM438" s="30"/>
      <c r="AN438" s="33" t="s">
        <v>77</v>
      </c>
      <c r="AO438" s="30"/>
      <c r="AP438" s="33" t="s">
        <v>3246</v>
      </c>
      <c r="AQ438" s="30">
        <v>18108380805</v>
      </c>
    </row>
    <row r="439" s="3" customFormat="1" ht="230" customHeight="1" spans="1:43">
      <c r="A439" s="31">
        <f t="shared" si="35"/>
        <v>433</v>
      </c>
      <c r="B439" s="33" t="s">
        <v>4426</v>
      </c>
      <c r="C439" s="33" t="s">
        <v>56</v>
      </c>
      <c r="D439" s="33" t="s">
        <v>717</v>
      </c>
      <c r="E439" s="33" t="s">
        <v>718</v>
      </c>
      <c r="F439" s="33" t="s">
        <v>4427</v>
      </c>
      <c r="G439" s="33" t="s">
        <v>82</v>
      </c>
      <c r="H439" s="33" t="s">
        <v>4428</v>
      </c>
      <c r="I439" s="33" t="s">
        <v>4429</v>
      </c>
      <c r="J439" s="33" t="s">
        <v>4430</v>
      </c>
      <c r="K439" s="33" t="s">
        <v>4431</v>
      </c>
      <c r="L439" s="33" t="s">
        <v>4432</v>
      </c>
      <c r="M439" s="33" t="s">
        <v>66</v>
      </c>
      <c r="N439" s="33" t="s">
        <v>67</v>
      </c>
      <c r="O439" s="33" t="s">
        <v>3579</v>
      </c>
      <c r="P439" s="33" t="s">
        <v>4433</v>
      </c>
      <c r="Q439" s="30" t="s">
        <v>4434</v>
      </c>
      <c r="R439" s="33" t="s">
        <v>596</v>
      </c>
      <c r="S439" s="33" t="s">
        <v>597</v>
      </c>
      <c r="T439" s="33" t="s">
        <v>522</v>
      </c>
      <c r="U439" s="33" t="s">
        <v>598</v>
      </c>
      <c r="V439" s="30" t="s">
        <v>75</v>
      </c>
      <c r="W439" s="33" t="s">
        <v>76</v>
      </c>
      <c r="X439" s="30">
        <v>2024.1</v>
      </c>
      <c r="Y439" s="30">
        <v>45627</v>
      </c>
      <c r="Z439" s="28">
        <f t="shared" si="38"/>
        <v>40</v>
      </c>
      <c r="AA439" s="30">
        <v>40</v>
      </c>
      <c r="AB439" s="30">
        <v>0</v>
      </c>
      <c r="AC439" s="30">
        <v>0</v>
      </c>
      <c r="AD439" s="30">
        <v>0</v>
      </c>
      <c r="AE439" s="30">
        <v>526</v>
      </c>
      <c r="AF439" s="30">
        <v>39</v>
      </c>
      <c r="AG439" s="33" t="s">
        <v>77</v>
      </c>
      <c r="AH439" s="33" t="s">
        <v>77</v>
      </c>
      <c r="AI439" s="33" t="s">
        <v>77</v>
      </c>
      <c r="AJ439" s="30" t="s">
        <v>1687</v>
      </c>
      <c r="AK439" s="33" t="s">
        <v>77</v>
      </c>
      <c r="AL439" s="33" t="s">
        <v>77</v>
      </c>
      <c r="AM439" s="33" t="s">
        <v>77</v>
      </c>
      <c r="AN439" s="33" t="s">
        <v>77</v>
      </c>
      <c r="AO439" s="33" t="s">
        <v>77</v>
      </c>
      <c r="AP439" s="33" t="s">
        <v>634</v>
      </c>
      <c r="AQ439" s="30">
        <v>15084347691</v>
      </c>
    </row>
    <row r="440" s="3" customFormat="1" ht="276" customHeight="1" spans="1:43">
      <c r="A440" s="31">
        <f t="shared" si="35"/>
        <v>434</v>
      </c>
      <c r="B440" s="33" t="s">
        <v>4435</v>
      </c>
      <c r="C440" s="33" t="s">
        <v>56</v>
      </c>
      <c r="D440" s="33" t="s">
        <v>57</v>
      </c>
      <c r="E440" s="33" t="s">
        <v>4235</v>
      </c>
      <c r="F440" s="33" t="s">
        <v>4436</v>
      </c>
      <c r="G440" s="33" t="s">
        <v>82</v>
      </c>
      <c r="H440" s="33" t="s">
        <v>382</v>
      </c>
      <c r="I440" s="33" t="s">
        <v>4437</v>
      </c>
      <c r="J440" s="33" t="s">
        <v>4438</v>
      </c>
      <c r="K440" s="33" t="s">
        <v>4439</v>
      </c>
      <c r="L440" s="33" t="s">
        <v>4440</v>
      </c>
      <c r="M440" s="33" t="s">
        <v>66</v>
      </c>
      <c r="N440" s="33" t="s">
        <v>67</v>
      </c>
      <c r="O440" s="33" t="s">
        <v>4441</v>
      </c>
      <c r="P440" s="33" t="s">
        <v>351</v>
      </c>
      <c r="Q440" s="33" t="s">
        <v>4442</v>
      </c>
      <c r="R440" s="33" t="s">
        <v>303</v>
      </c>
      <c r="S440" s="33" t="s">
        <v>273</v>
      </c>
      <c r="T440" s="33" t="s">
        <v>522</v>
      </c>
      <c r="U440" s="33" t="s">
        <v>275</v>
      </c>
      <c r="V440" s="30" t="s">
        <v>75</v>
      </c>
      <c r="W440" s="33" t="s">
        <v>76</v>
      </c>
      <c r="X440" s="30">
        <v>2024.1</v>
      </c>
      <c r="Y440" s="30">
        <v>45627</v>
      </c>
      <c r="Z440" s="28">
        <f t="shared" si="38"/>
        <v>400</v>
      </c>
      <c r="AA440" s="30">
        <v>100</v>
      </c>
      <c r="AB440" s="30">
        <v>0</v>
      </c>
      <c r="AC440" s="30">
        <v>0</v>
      </c>
      <c r="AD440" s="30">
        <v>300</v>
      </c>
      <c r="AE440" s="30">
        <v>600</v>
      </c>
      <c r="AF440" s="30">
        <v>162</v>
      </c>
      <c r="AG440" s="33" t="s">
        <v>76</v>
      </c>
      <c r="AH440" s="33" t="s">
        <v>77</v>
      </c>
      <c r="AI440" s="33" t="s">
        <v>77</v>
      </c>
      <c r="AJ440" s="33" t="s">
        <v>77</v>
      </c>
      <c r="AK440" s="33" t="s">
        <v>77</v>
      </c>
      <c r="AL440" s="30"/>
      <c r="AM440" s="30"/>
      <c r="AN440" s="30"/>
      <c r="AO440" s="30"/>
      <c r="AP440" s="33" t="s">
        <v>292</v>
      </c>
      <c r="AQ440" s="30">
        <v>18716665210</v>
      </c>
    </row>
    <row r="441" s="3" customFormat="1" ht="230" customHeight="1" spans="1:43">
      <c r="A441" s="31">
        <f t="shared" si="35"/>
        <v>435</v>
      </c>
      <c r="B441" s="33" t="s">
        <v>4443</v>
      </c>
      <c r="C441" s="33" t="s">
        <v>56</v>
      </c>
      <c r="D441" s="33" t="s">
        <v>57</v>
      </c>
      <c r="E441" s="33" t="s">
        <v>4235</v>
      </c>
      <c r="F441" s="33" t="s">
        <v>4444</v>
      </c>
      <c r="G441" s="33" t="s">
        <v>82</v>
      </c>
      <c r="H441" s="33" t="s">
        <v>536</v>
      </c>
      <c r="I441" s="33" t="s">
        <v>4445</v>
      </c>
      <c r="J441" s="33" t="s">
        <v>4446</v>
      </c>
      <c r="K441" s="33" t="s">
        <v>4447</v>
      </c>
      <c r="L441" s="33" t="s">
        <v>4448</v>
      </c>
      <c r="M441" s="33" t="s">
        <v>165</v>
      </c>
      <c r="N441" s="33" t="s">
        <v>166</v>
      </c>
      <c r="O441" s="33" t="s">
        <v>4449</v>
      </c>
      <c r="P441" s="33" t="s">
        <v>4450</v>
      </c>
      <c r="Q441" s="33" t="s">
        <v>4451</v>
      </c>
      <c r="R441" s="33" t="s">
        <v>4452</v>
      </c>
      <c r="S441" s="33" t="s">
        <v>954</v>
      </c>
      <c r="T441" s="33" t="s">
        <v>522</v>
      </c>
      <c r="U441" s="33" t="s">
        <v>508</v>
      </c>
      <c r="V441" s="30" t="s">
        <v>75</v>
      </c>
      <c r="W441" s="33" t="s">
        <v>76</v>
      </c>
      <c r="X441" s="30">
        <v>2024.1</v>
      </c>
      <c r="Y441" s="30">
        <v>45627</v>
      </c>
      <c r="Z441" s="28">
        <f t="shared" si="38"/>
        <v>100</v>
      </c>
      <c r="AA441" s="30">
        <v>100</v>
      </c>
      <c r="AB441" s="30">
        <v>0</v>
      </c>
      <c r="AC441" s="30">
        <v>0</v>
      </c>
      <c r="AD441" s="30">
        <v>0</v>
      </c>
      <c r="AE441" s="30">
        <v>828</v>
      </c>
      <c r="AF441" s="30">
        <v>140</v>
      </c>
      <c r="AG441" s="33" t="s">
        <v>77</v>
      </c>
      <c r="AH441" s="33" t="s">
        <v>77</v>
      </c>
      <c r="AI441" s="33" t="s">
        <v>77</v>
      </c>
      <c r="AJ441" s="33" t="s">
        <v>76</v>
      </c>
      <c r="AK441" s="33" t="s">
        <v>77</v>
      </c>
      <c r="AL441" s="33" t="s">
        <v>77</v>
      </c>
      <c r="AM441" s="33" t="s">
        <v>532</v>
      </c>
      <c r="AN441" s="33" t="s">
        <v>76</v>
      </c>
      <c r="AO441" s="33" t="s">
        <v>4453</v>
      </c>
      <c r="AP441" s="33" t="s">
        <v>509</v>
      </c>
      <c r="AQ441" s="30">
        <v>17783538673</v>
      </c>
    </row>
    <row r="442" s="3" customFormat="1" ht="272" customHeight="1" spans="1:43">
      <c r="A442" s="31">
        <f t="shared" si="35"/>
        <v>436</v>
      </c>
      <c r="B442" s="33" t="s">
        <v>4454</v>
      </c>
      <c r="C442" s="33" t="s">
        <v>56</v>
      </c>
      <c r="D442" s="33" t="s">
        <v>57</v>
      </c>
      <c r="E442" s="33" t="s">
        <v>58</v>
      </c>
      <c r="F442" s="30" t="s">
        <v>4455</v>
      </c>
      <c r="G442" s="33" t="s">
        <v>82</v>
      </c>
      <c r="H442" s="33" t="s">
        <v>4456</v>
      </c>
      <c r="I442" s="30" t="s">
        <v>4457</v>
      </c>
      <c r="J442" s="33" t="s">
        <v>4458</v>
      </c>
      <c r="K442" s="30" t="s">
        <v>4455</v>
      </c>
      <c r="L442" s="33" t="s">
        <v>4459</v>
      </c>
      <c r="M442" s="33" t="s">
        <v>66</v>
      </c>
      <c r="N442" s="33" t="s">
        <v>166</v>
      </c>
      <c r="O442" s="33" t="s">
        <v>4460</v>
      </c>
      <c r="P442" s="33" t="s">
        <v>4461</v>
      </c>
      <c r="Q442" s="33" t="s">
        <v>4462</v>
      </c>
      <c r="R442" s="33" t="s">
        <v>3372</v>
      </c>
      <c r="S442" s="33" t="s">
        <v>171</v>
      </c>
      <c r="T442" s="33" t="s">
        <v>522</v>
      </c>
      <c r="U442" s="33" t="s">
        <v>508</v>
      </c>
      <c r="V442" s="30" t="s">
        <v>75</v>
      </c>
      <c r="W442" s="33" t="s">
        <v>76</v>
      </c>
      <c r="X442" s="30">
        <v>2024.1</v>
      </c>
      <c r="Y442" s="30">
        <v>45627</v>
      </c>
      <c r="Z442" s="28">
        <f t="shared" si="38"/>
        <v>95</v>
      </c>
      <c r="AA442" s="30">
        <v>95</v>
      </c>
      <c r="AB442" s="30">
        <v>0</v>
      </c>
      <c r="AC442" s="30">
        <v>0</v>
      </c>
      <c r="AD442" s="30">
        <v>0</v>
      </c>
      <c r="AE442" s="30" t="s">
        <v>4463</v>
      </c>
      <c r="AF442" s="30" t="s">
        <v>4464</v>
      </c>
      <c r="AG442" s="33" t="s">
        <v>77</v>
      </c>
      <c r="AH442" s="33" t="s">
        <v>77</v>
      </c>
      <c r="AI442" s="33" t="s">
        <v>77</v>
      </c>
      <c r="AJ442" s="33" t="s">
        <v>76</v>
      </c>
      <c r="AK442" s="33" t="s">
        <v>77</v>
      </c>
      <c r="AL442" s="33" t="s">
        <v>77</v>
      </c>
      <c r="AM442" s="30"/>
      <c r="AN442" s="33" t="s">
        <v>77</v>
      </c>
      <c r="AO442" s="30"/>
      <c r="AP442" s="33" t="s">
        <v>509</v>
      </c>
      <c r="AQ442" s="30">
        <v>17783538673</v>
      </c>
    </row>
    <row r="443" s="3" customFormat="1" ht="260" customHeight="1" spans="1:43">
      <c r="A443" s="31">
        <f t="shared" si="35"/>
        <v>437</v>
      </c>
      <c r="B443" s="33" t="s">
        <v>4465</v>
      </c>
      <c r="C443" s="33" t="s">
        <v>56</v>
      </c>
      <c r="D443" s="33" t="s">
        <v>57</v>
      </c>
      <c r="E443" s="33" t="s">
        <v>58</v>
      </c>
      <c r="F443" s="33" t="s">
        <v>4466</v>
      </c>
      <c r="G443" s="33" t="s">
        <v>82</v>
      </c>
      <c r="H443" s="33" t="s">
        <v>536</v>
      </c>
      <c r="I443" s="33" t="s">
        <v>4467</v>
      </c>
      <c r="J443" s="33" t="s">
        <v>4468</v>
      </c>
      <c r="K443" s="33" t="s">
        <v>4469</v>
      </c>
      <c r="L443" s="33" t="s">
        <v>4470</v>
      </c>
      <c r="M443" s="33" t="s">
        <v>165</v>
      </c>
      <c r="N443" s="33" t="s">
        <v>166</v>
      </c>
      <c r="O443" s="33" t="s">
        <v>4471</v>
      </c>
      <c r="P443" s="33" t="s">
        <v>4450</v>
      </c>
      <c r="Q443" s="33" t="s">
        <v>4472</v>
      </c>
      <c r="R443" s="33" t="s">
        <v>4473</v>
      </c>
      <c r="S443" s="33" t="s">
        <v>954</v>
      </c>
      <c r="T443" s="33" t="s">
        <v>522</v>
      </c>
      <c r="U443" s="33" t="s">
        <v>508</v>
      </c>
      <c r="V443" s="30" t="s">
        <v>75</v>
      </c>
      <c r="W443" s="33" t="s">
        <v>76</v>
      </c>
      <c r="X443" s="30">
        <v>2024.1</v>
      </c>
      <c r="Y443" s="30">
        <v>45627</v>
      </c>
      <c r="Z443" s="28">
        <f t="shared" si="38"/>
        <v>205</v>
      </c>
      <c r="AA443" s="30">
        <v>205</v>
      </c>
      <c r="AB443" s="30">
        <v>0</v>
      </c>
      <c r="AC443" s="30">
        <v>0</v>
      </c>
      <c r="AD443" s="30">
        <v>0</v>
      </c>
      <c r="AE443" s="30" t="s">
        <v>4463</v>
      </c>
      <c r="AF443" s="30" t="s">
        <v>4464</v>
      </c>
      <c r="AG443" s="33" t="s">
        <v>77</v>
      </c>
      <c r="AH443" s="33" t="s">
        <v>77</v>
      </c>
      <c r="AI443" s="33" t="s">
        <v>77</v>
      </c>
      <c r="AJ443" s="33" t="s">
        <v>76</v>
      </c>
      <c r="AK443" s="33" t="s">
        <v>77</v>
      </c>
      <c r="AL443" s="33" t="s">
        <v>77</v>
      </c>
      <c r="AM443" s="33" t="s">
        <v>532</v>
      </c>
      <c r="AN443" s="33" t="s">
        <v>76</v>
      </c>
      <c r="AO443" s="33" t="s">
        <v>4474</v>
      </c>
      <c r="AP443" s="33" t="s">
        <v>509</v>
      </c>
      <c r="AQ443" s="30">
        <v>17783538673</v>
      </c>
    </row>
    <row r="444" s="3" customFormat="1" ht="257" customHeight="1" spans="1:43">
      <c r="A444" s="31">
        <f t="shared" si="35"/>
        <v>438</v>
      </c>
      <c r="B444" s="33" t="s">
        <v>4475</v>
      </c>
      <c r="C444" s="33" t="s">
        <v>56</v>
      </c>
      <c r="D444" s="33" t="s">
        <v>57</v>
      </c>
      <c r="E444" s="33" t="s">
        <v>58</v>
      </c>
      <c r="F444" s="33" t="s">
        <v>4476</v>
      </c>
      <c r="G444" s="33" t="s">
        <v>82</v>
      </c>
      <c r="H444" s="33" t="s">
        <v>1819</v>
      </c>
      <c r="I444" s="33" t="s">
        <v>4477</v>
      </c>
      <c r="J444" s="30" t="s">
        <v>4478</v>
      </c>
      <c r="K444" s="33" t="s">
        <v>4479</v>
      </c>
      <c r="L444" s="33" t="s">
        <v>4479</v>
      </c>
      <c r="M444" s="33" t="s">
        <v>1369</v>
      </c>
      <c r="N444" s="33" t="s">
        <v>67</v>
      </c>
      <c r="O444" s="33" t="s">
        <v>68</v>
      </c>
      <c r="P444" s="33" t="s">
        <v>1884</v>
      </c>
      <c r="Q444" s="33" t="s">
        <v>1874</v>
      </c>
      <c r="R444" s="33" t="s">
        <v>1837</v>
      </c>
      <c r="S444" s="33" t="s">
        <v>4480</v>
      </c>
      <c r="T444" s="33" t="s">
        <v>522</v>
      </c>
      <c r="U444" s="33" t="s">
        <v>1782</v>
      </c>
      <c r="V444" s="30" t="s">
        <v>75</v>
      </c>
      <c r="W444" s="33" t="s">
        <v>76</v>
      </c>
      <c r="X444" s="30">
        <v>2024.01</v>
      </c>
      <c r="Y444" s="30">
        <v>45627</v>
      </c>
      <c r="Z444" s="28">
        <f t="shared" si="38"/>
        <v>90</v>
      </c>
      <c r="AA444" s="30">
        <v>90</v>
      </c>
      <c r="AB444" s="30"/>
      <c r="AC444" s="30"/>
      <c r="AD444" s="30"/>
      <c r="AE444" s="30">
        <v>450</v>
      </c>
      <c r="AF444" s="30">
        <v>60</v>
      </c>
      <c r="AG444" s="33" t="s">
        <v>77</v>
      </c>
      <c r="AH444" s="33" t="s">
        <v>77</v>
      </c>
      <c r="AI444" s="33" t="s">
        <v>77</v>
      </c>
      <c r="AJ444" s="33" t="s">
        <v>76</v>
      </c>
      <c r="AK444" s="33" t="s">
        <v>76</v>
      </c>
      <c r="AL444" s="33" t="s">
        <v>77</v>
      </c>
      <c r="AM444" s="33" t="s">
        <v>77</v>
      </c>
      <c r="AN444" s="33" t="s">
        <v>77</v>
      </c>
      <c r="AO444" s="33" t="s">
        <v>77</v>
      </c>
      <c r="AP444" s="33" t="s">
        <v>1797</v>
      </c>
      <c r="AQ444" s="30">
        <v>18996552017</v>
      </c>
    </row>
    <row r="445" s="3" customFormat="1" ht="230" customHeight="1" spans="1:43">
      <c r="A445" s="31">
        <f t="shared" si="35"/>
        <v>439</v>
      </c>
      <c r="B445" s="33" t="s">
        <v>4481</v>
      </c>
      <c r="C445" s="33" t="s">
        <v>56</v>
      </c>
      <c r="D445" s="33" t="s">
        <v>57</v>
      </c>
      <c r="E445" s="33" t="s">
        <v>58</v>
      </c>
      <c r="F445" s="33" t="s">
        <v>4482</v>
      </c>
      <c r="G445" s="33" t="s">
        <v>82</v>
      </c>
      <c r="H445" s="33" t="s">
        <v>4483</v>
      </c>
      <c r="I445" s="33" t="s">
        <v>4484</v>
      </c>
      <c r="J445" s="30" t="s">
        <v>4485</v>
      </c>
      <c r="K445" s="33" t="s">
        <v>4482</v>
      </c>
      <c r="L445" s="33" t="s">
        <v>4482</v>
      </c>
      <c r="M445" s="33" t="s">
        <v>165</v>
      </c>
      <c r="N445" s="33" t="s">
        <v>1143</v>
      </c>
      <c r="O445" s="33" t="s">
        <v>1283</v>
      </c>
      <c r="P445" s="33" t="s">
        <v>4486</v>
      </c>
      <c r="Q445" s="33" t="s">
        <v>4486</v>
      </c>
      <c r="R445" s="33" t="s">
        <v>1171</v>
      </c>
      <c r="S445" s="33" t="s">
        <v>171</v>
      </c>
      <c r="T445" s="33" t="s">
        <v>522</v>
      </c>
      <c r="U445" s="33" t="s">
        <v>1132</v>
      </c>
      <c r="V445" s="30" t="s">
        <v>75</v>
      </c>
      <c r="W445" s="33" t="s">
        <v>76</v>
      </c>
      <c r="X445" s="30">
        <v>2024.1</v>
      </c>
      <c r="Y445" s="30">
        <v>45627</v>
      </c>
      <c r="Z445" s="28">
        <f t="shared" si="38"/>
        <v>500</v>
      </c>
      <c r="AA445" s="30">
        <v>100</v>
      </c>
      <c r="AB445" s="30">
        <v>0</v>
      </c>
      <c r="AC445" s="30">
        <v>0</v>
      </c>
      <c r="AD445" s="30">
        <v>400</v>
      </c>
      <c r="AE445" s="30">
        <v>132</v>
      </c>
      <c r="AF445" s="30">
        <v>28</v>
      </c>
      <c r="AG445" s="33" t="s">
        <v>77</v>
      </c>
      <c r="AH445" s="33" t="s">
        <v>77</v>
      </c>
      <c r="AI445" s="33" t="s">
        <v>77</v>
      </c>
      <c r="AJ445" s="33" t="s">
        <v>76</v>
      </c>
      <c r="AK445" s="33" t="s">
        <v>77</v>
      </c>
      <c r="AL445" s="33" t="s">
        <v>76</v>
      </c>
      <c r="AM445" s="30"/>
      <c r="AN445" s="30"/>
      <c r="AO445" s="30"/>
      <c r="AP445" s="33" t="s">
        <v>1150</v>
      </c>
      <c r="AQ445" s="30">
        <v>13594742967</v>
      </c>
    </row>
    <row r="446" s="3" customFormat="1" ht="230" customHeight="1" spans="1:43">
      <c r="A446" s="31">
        <f t="shared" si="35"/>
        <v>440</v>
      </c>
      <c r="B446" s="33" t="s">
        <v>4487</v>
      </c>
      <c r="C446" s="33" t="s">
        <v>56</v>
      </c>
      <c r="D446" s="33" t="s">
        <v>57</v>
      </c>
      <c r="E446" s="33" t="s">
        <v>58</v>
      </c>
      <c r="F446" s="33" t="s">
        <v>4488</v>
      </c>
      <c r="G446" s="33" t="s">
        <v>82</v>
      </c>
      <c r="H446" s="33" t="s">
        <v>4489</v>
      </c>
      <c r="I446" s="33" t="s">
        <v>4490</v>
      </c>
      <c r="J446" s="30" t="s">
        <v>4491</v>
      </c>
      <c r="K446" s="33" t="s">
        <v>4492</v>
      </c>
      <c r="L446" s="33" t="s">
        <v>4493</v>
      </c>
      <c r="M446" s="33" t="s">
        <v>4494</v>
      </c>
      <c r="N446" s="33" t="s">
        <v>67</v>
      </c>
      <c r="O446" s="33" t="s">
        <v>4495</v>
      </c>
      <c r="P446" s="33" t="s">
        <v>4496</v>
      </c>
      <c r="Q446" s="33" t="s">
        <v>4497</v>
      </c>
      <c r="R446" s="33" t="s">
        <v>812</v>
      </c>
      <c r="S446" s="33" t="s">
        <v>2071</v>
      </c>
      <c r="T446" s="33" t="s">
        <v>522</v>
      </c>
      <c r="U446" s="33" t="s">
        <v>2720</v>
      </c>
      <c r="V446" s="30" t="s">
        <v>75</v>
      </c>
      <c r="W446" s="33" t="s">
        <v>76</v>
      </c>
      <c r="X446" s="30">
        <v>2024.01</v>
      </c>
      <c r="Y446" s="30">
        <v>45627</v>
      </c>
      <c r="Z446" s="28">
        <f t="shared" si="38"/>
        <v>700</v>
      </c>
      <c r="AA446" s="30">
        <v>100</v>
      </c>
      <c r="AB446" s="30">
        <v>0</v>
      </c>
      <c r="AC446" s="30">
        <v>0</v>
      </c>
      <c r="AD446" s="30">
        <v>600</v>
      </c>
      <c r="AE446" s="30">
        <v>136</v>
      </c>
      <c r="AF446" s="30">
        <v>33</v>
      </c>
      <c r="AG446" s="33" t="s">
        <v>77</v>
      </c>
      <c r="AH446" s="33" t="s">
        <v>77</v>
      </c>
      <c r="AI446" s="33" t="s">
        <v>77</v>
      </c>
      <c r="AJ446" s="33" t="s">
        <v>76</v>
      </c>
      <c r="AK446" s="33" t="s">
        <v>77</v>
      </c>
      <c r="AL446" s="33" t="s">
        <v>77</v>
      </c>
      <c r="AM446" s="33" t="s">
        <v>532</v>
      </c>
      <c r="AN446" s="33" t="s">
        <v>77</v>
      </c>
      <c r="AO446" s="33" t="s">
        <v>532</v>
      </c>
      <c r="AP446" s="33" t="s">
        <v>2721</v>
      </c>
      <c r="AQ446" s="30">
        <v>13452715378</v>
      </c>
    </row>
    <row r="447" s="3" customFormat="1" ht="265" customHeight="1" spans="1:43">
      <c r="A447" s="31">
        <f t="shared" si="35"/>
        <v>441</v>
      </c>
      <c r="B447" s="33" t="s">
        <v>4498</v>
      </c>
      <c r="C447" s="33" t="s">
        <v>56</v>
      </c>
      <c r="D447" s="33" t="s">
        <v>57</v>
      </c>
      <c r="E447" s="33" t="s">
        <v>58</v>
      </c>
      <c r="F447" s="33" t="s">
        <v>4499</v>
      </c>
      <c r="G447" s="33" t="s">
        <v>82</v>
      </c>
      <c r="H447" s="33" t="s">
        <v>4500</v>
      </c>
      <c r="I447" s="33" t="s">
        <v>4501</v>
      </c>
      <c r="J447" s="30" t="s">
        <v>4502</v>
      </c>
      <c r="K447" s="33" t="s">
        <v>4501</v>
      </c>
      <c r="L447" s="30"/>
      <c r="M447" s="33" t="s">
        <v>66</v>
      </c>
      <c r="N447" s="33" t="s">
        <v>67</v>
      </c>
      <c r="O447" s="33" t="s">
        <v>4503</v>
      </c>
      <c r="P447" s="33" t="s">
        <v>4258</v>
      </c>
      <c r="Q447" s="33" t="s">
        <v>4259</v>
      </c>
      <c r="R447" s="33" t="s">
        <v>953</v>
      </c>
      <c r="S447" s="33" t="s">
        <v>835</v>
      </c>
      <c r="T447" s="33" t="s">
        <v>522</v>
      </c>
      <c r="U447" s="33" t="s">
        <v>777</v>
      </c>
      <c r="V447" s="30" t="s">
        <v>75</v>
      </c>
      <c r="W447" s="33" t="s">
        <v>76</v>
      </c>
      <c r="X447" s="30">
        <v>2024.01</v>
      </c>
      <c r="Y447" s="30">
        <v>45627</v>
      </c>
      <c r="Z447" s="28">
        <f t="shared" si="38"/>
        <v>50</v>
      </c>
      <c r="AA447" s="30">
        <v>50</v>
      </c>
      <c r="AB447" s="30"/>
      <c r="AC447" s="30"/>
      <c r="AD447" s="30"/>
      <c r="AE447" s="30">
        <v>300</v>
      </c>
      <c r="AF447" s="30">
        <v>30</v>
      </c>
      <c r="AG447" s="33" t="s">
        <v>77</v>
      </c>
      <c r="AH447" s="33" t="s">
        <v>77</v>
      </c>
      <c r="AI447" s="33" t="s">
        <v>77</v>
      </c>
      <c r="AJ447" s="33" t="s">
        <v>76</v>
      </c>
      <c r="AK447" s="33" t="s">
        <v>76</v>
      </c>
      <c r="AL447" s="33" t="s">
        <v>77</v>
      </c>
      <c r="AM447" s="30"/>
      <c r="AN447" s="33" t="s">
        <v>76</v>
      </c>
      <c r="AO447" s="30"/>
      <c r="AP447" s="33" t="s">
        <v>791</v>
      </c>
      <c r="AQ447" s="30">
        <v>18996552021</v>
      </c>
    </row>
    <row r="448" s="3" customFormat="1" ht="155" customHeight="1" spans="1:43">
      <c r="A448" s="31">
        <f t="shared" si="35"/>
        <v>442</v>
      </c>
      <c r="B448" s="33" t="s">
        <v>4504</v>
      </c>
      <c r="C448" s="33" t="s">
        <v>56</v>
      </c>
      <c r="D448" s="33" t="s">
        <v>57</v>
      </c>
      <c r="E448" s="33" t="s">
        <v>58</v>
      </c>
      <c r="F448" s="30" t="s">
        <v>4505</v>
      </c>
      <c r="G448" s="33" t="s">
        <v>82</v>
      </c>
      <c r="H448" s="33" t="s">
        <v>4506</v>
      </c>
      <c r="I448" s="33" t="s">
        <v>4507</v>
      </c>
      <c r="J448" s="33" t="s">
        <v>4508</v>
      </c>
      <c r="K448" s="33" t="s">
        <v>4509</v>
      </c>
      <c r="L448" s="30" t="s">
        <v>4510</v>
      </c>
      <c r="M448" s="33" t="s">
        <v>2285</v>
      </c>
      <c r="N448" s="33" t="s">
        <v>67</v>
      </c>
      <c r="O448" s="33" t="s">
        <v>68</v>
      </c>
      <c r="P448" s="33" t="s">
        <v>2276</v>
      </c>
      <c r="Q448" s="30" t="s">
        <v>4511</v>
      </c>
      <c r="R448" s="33" t="s">
        <v>2288</v>
      </c>
      <c r="S448" s="33" t="s">
        <v>4354</v>
      </c>
      <c r="T448" s="33" t="s">
        <v>522</v>
      </c>
      <c r="U448" s="33" t="s">
        <v>2267</v>
      </c>
      <c r="V448" s="30" t="s">
        <v>75</v>
      </c>
      <c r="W448" s="33" t="s">
        <v>76</v>
      </c>
      <c r="X448" s="30">
        <v>2024.1</v>
      </c>
      <c r="Y448" s="30">
        <v>45627</v>
      </c>
      <c r="Z448" s="28">
        <f t="shared" si="38"/>
        <v>80</v>
      </c>
      <c r="AA448" s="30">
        <v>80</v>
      </c>
      <c r="AB448" s="30">
        <v>0</v>
      </c>
      <c r="AC448" s="30">
        <v>0</v>
      </c>
      <c r="AD448" s="30">
        <v>0</v>
      </c>
      <c r="AE448" s="30">
        <v>1981</v>
      </c>
      <c r="AF448" s="30">
        <v>450</v>
      </c>
      <c r="AG448" s="33" t="s">
        <v>77</v>
      </c>
      <c r="AH448" s="33" t="s">
        <v>77</v>
      </c>
      <c r="AI448" s="33" t="s">
        <v>77</v>
      </c>
      <c r="AJ448" s="33" t="s">
        <v>76</v>
      </c>
      <c r="AK448" s="33" t="s">
        <v>77</v>
      </c>
      <c r="AL448" s="33" t="s">
        <v>77</v>
      </c>
      <c r="AM448" s="33" t="s">
        <v>77</v>
      </c>
      <c r="AN448" s="33" t="s">
        <v>76</v>
      </c>
      <c r="AO448" s="33" t="s">
        <v>2322</v>
      </c>
      <c r="AP448" s="33" t="s">
        <v>2278</v>
      </c>
      <c r="AQ448" s="30" t="s">
        <v>2290</v>
      </c>
    </row>
    <row r="449" s="3" customFormat="1" ht="230" customHeight="1" spans="1:43">
      <c r="A449" s="31">
        <f t="shared" si="35"/>
        <v>443</v>
      </c>
      <c r="B449" s="33" t="s">
        <v>4512</v>
      </c>
      <c r="C449" s="33" t="s">
        <v>56</v>
      </c>
      <c r="D449" s="33" t="s">
        <v>57</v>
      </c>
      <c r="E449" s="33" t="s">
        <v>58</v>
      </c>
      <c r="F449" s="33" t="s">
        <v>4513</v>
      </c>
      <c r="G449" s="33" t="s">
        <v>82</v>
      </c>
      <c r="H449" s="33" t="s">
        <v>4514</v>
      </c>
      <c r="I449" s="33" t="s">
        <v>4515</v>
      </c>
      <c r="J449" s="30" t="s">
        <v>4516</v>
      </c>
      <c r="K449" s="33" t="s">
        <v>4517</v>
      </c>
      <c r="L449" s="33" t="s">
        <v>4517</v>
      </c>
      <c r="M449" s="33" t="s">
        <v>165</v>
      </c>
      <c r="N449" s="33" t="s">
        <v>1143</v>
      </c>
      <c r="O449" s="33" t="s">
        <v>1144</v>
      </c>
      <c r="P449" s="33" t="s">
        <v>4518</v>
      </c>
      <c r="Q449" s="33" t="s">
        <v>4518</v>
      </c>
      <c r="R449" s="33" t="s">
        <v>1147</v>
      </c>
      <c r="S449" s="33" t="s">
        <v>171</v>
      </c>
      <c r="T449" s="33" t="s">
        <v>522</v>
      </c>
      <c r="U449" s="33" t="s">
        <v>1132</v>
      </c>
      <c r="V449" s="30" t="s">
        <v>75</v>
      </c>
      <c r="W449" s="33" t="s">
        <v>76</v>
      </c>
      <c r="X449" s="30">
        <v>2024.1</v>
      </c>
      <c r="Y449" s="30">
        <v>45627</v>
      </c>
      <c r="Z449" s="28">
        <f t="shared" si="38"/>
        <v>310</v>
      </c>
      <c r="AA449" s="30">
        <v>50</v>
      </c>
      <c r="AB449" s="30">
        <v>0</v>
      </c>
      <c r="AC449" s="30">
        <v>0</v>
      </c>
      <c r="AD449" s="30">
        <v>260</v>
      </c>
      <c r="AE449" s="30">
        <v>20</v>
      </c>
      <c r="AF449" s="30">
        <v>4</v>
      </c>
      <c r="AG449" s="33" t="s">
        <v>77</v>
      </c>
      <c r="AH449" s="33" t="s">
        <v>77</v>
      </c>
      <c r="AI449" s="33" t="s">
        <v>77</v>
      </c>
      <c r="AJ449" s="33" t="s">
        <v>77</v>
      </c>
      <c r="AK449" s="33" t="s">
        <v>77</v>
      </c>
      <c r="AL449" s="33" t="s">
        <v>76</v>
      </c>
      <c r="AM449" s="33" t="s">
        <v>4519</v>
      </c>
      <c r="AN449" s="33" t="s">
        <v>76</v>
      </c>
      <c r="AO449" s="33" t="s">
        <v>1149</v>
      </c>
      <c r="AP449" s="33" t="s">
        <v>1150</v>
      </c>
      <c r="AQ449" s="30">
        <v>13594742967</v>
      </c>
    </row>
    <row r="450" s="3" customFormat="1" ht="230" customHeight="1" spans="1:43">
      <c r="A450" s="31">
        <f t="shared" si="35"/>
        <v>444</v>
      </c>
      <c r="B450" s="33" t="s">
        <v>4520</v>
      </c>
      <c r="C450" s="33" t="s">
        <v>56</v>
      </c>
      <c r="D450" s="33" t="s">
        <v>717</v>
      </c>
      <c r="E450" s="33" t="s">
        <v>718</v>
      </c>
      <c r="F450" s="33" t="s">
        <v>4521</v>
      </c>
      <c r="G450" s="33" t="s">
        <v>82</v>
      </c>
      <c r="H450" s="33" t="s">
        <v>4522</v>
      </c>
      <c r="I450" s="33" t="s">
        <v>4523</v>
      </c>
      <c r="J450" s="33" t="s">
        <v>4524</v>
      </c>
      <c r="K450" s="30" t="s">
        <v>4525</v>
      </c>
      <c r="L450" s="33" t="s">
        <v>4526</v>
      </c>
      <c r="M450" s="33" t="s">
        <v>2854</v>
      </c>
      <c r="N450" s="33" t="s">
        <v>166</v>
      </c>
      <c r="O450" s="33" t="s">
        <v>4527</v>
      </c>
      <c r="P450" s="33" t="s">
        <v>2408</v>
      </c>
      <c r="Q450" s="33" t="s">
        <v>4528</v>
      </c>
      <c r="R450" s="33" t="s">
        <v>2266</v>
      </c>
      <c r="S450" s="33" t="s">
        <v>4529</v>
      </c>
      <c r="T450" s="33" t="s">
        <v>522</v>
      </c>
      <c r="U450" s="33" t="s">
        <v>2364</v>
      </c>
      <c r="V450" s="30" t="s">
        <v>75</v>
      </c>
      <c r="W450" s="33" t="s">
        <v>76</v>
      </c>
      <c r="X450" s="30">
        <v>2024.1</v>
      </c>
      <c r="Y450" s="30">
        <v>2024.12</v>
      </c>
      <c r="Z450" s="28">
        <f t="shared" si="38"/>
        <v>140</v>
      </c>
      <c r="AA450" s="30">
        <v>40</v>
      </c>
      <c r="AB450" s="30">
        <v>0</v>
      </c>
      <c r="AC450" s="30">
        <v>0</v>
      </c>
      <c r="AD450" s="30">
        <v>100</v>
      </c>
      <c r="AE450" s="30">
        <v>288</v>
      </c>
      <c r="AF450" s="30">
        <v>41</v>
      </c>
      <c r="AG450" s="33" t="s">
        <v>77</v>
      </c>
      <c r="AH450" s="33" t="s">
        <v>77</v>
      </c>
      <c r="AI450" s="30"/>
      <c r="AJ450" s="33" t="s">
        <v>76</v>
      </c>
      <c r="AK450" s="33" t="s">
        <v>77</v>
      </c>
      <c r="AL450" s="33" t="s">
        <v>76</v>
      </c>
      <c r="AM450" s="33" t="s">
        <v>4530</v>
      </c>
      <c r="AN450" s="33" t="s">
        <v>76</v>
      </c>
      <c r="AO450" s="33" t="s">
        <v>2376</v>
      </c>
      <c r="AP450" s="33" t="s">
        <v>2365</v>
      </c>
      <c r="AQ450" s="30">
        <v>59500277</v>
      </c>
    </row>
    <row r="451" s="3" customFormat="1" ht="248" customHeight="1" spans="1:43">
      <c r="A451" s="31">
        <f t="shared" si="35"/>
        <v>445</v>
      </c>
      <c r="B451" s="33" t="s">
        <v>4531</v>
      </c>
      <c r="C451" s="33" t="s">
        <v>56</v>
      </c>
      <c r="D451" s="33" t="s">
        <v>717</v>
      </c>
      <c r="E451" s="33" t="s">
        <v>718</v>
      </c>
      <c r="F451" s="33" t="s">
        <v>4532</v>
      </c>
      <c r="G451" s="33" t="s">
        <v>82</v>
      </c>
      <c r="H451" s="33" t="s">
        <v>827</v>
      </c>
      <c r="I451" s="33" t="s">
        <v>4533</v>
      </c>
      <c r="J451" s="30" t="s">
        <v>4534</v>
      </c>
      <c r="K451" s="30" t="s">
        <v>4535</v>
      </c>
      <c r="L451" s="33" t="s">
        <v>4536</v>
      </c>
      <c r="M451" s="33" t="s">
        <v>2854</v>
      </c>
      <c r="N451" s="33" t="s">
        <v>166</v>
      </c>
      <c r="O451" s="33" t="s">
        <v>4537</v>
      </c>
      <c r="P451" s="33" t="s">
        <v>518</v>
      </c>
      <c r="Q451" s="33" t="s">
        <v>4538</v>
      </c>
      <c r="R451" s="33" t="s">
        <v>2266</v>
      </c>
      <c r="S451" s="33" t="s">
        <v>4529</v>
      </c>
      <c r="T451" s="33" t="s">
        <v>522</v>
      </c>
      <c r="U451" s="33" t="s">
        <v>522</v>
      </c>
      <c r="V451" s="30" t="s">
        <v>75</v>
      </c>
      <c r="W451" s="33" t="s">
        <v>76</v>
      </c>
      <c r="X451" s="30">
        <v>2024.3</v>
      </c>
      <c r="Y451" s="30">
        <v>2024.12</v>
      </c>
      <c r="Z451" s="28">
        <f t="shared" si="38"/>
        <v>600</v>
      </c>
      <c r="AA451" s="30">
        <v>200</v>
      </c>
      <c r="AB451" s="30">
        <v>0</v>
      </c>
      <c r="AC451" s="30">
        <v>0</v>
      </c>
      <c r="AD451" s="30">
        <v>400</v>
      </c>
      <c r="AE451" s="30">
        <v>40</v>
      </c>
      <c r="AF451" s="30">
        <v>5</v>
      </c>
      <c r="AG451" s="33" t="s">
        <v>77</v>
      </c>
      <c r="AH451" s="33" t="s">
        <v>77</v>
      </c>
      <c r="AI451" s="33" t="s">
        <v>77</v>
      </c>
      <c r="AJ451" s="33" t="s">
        <v>76</v>
      </c>
      <c r="AK451" s="33" t="s">
        <v>77</v>
      </c>
      <c r="AL451" s="33" t="s">
        <v>77</v>
      </c>
      <c r="AM451" s="30"/>
      <c r="AN451" s="33" t="s">
        <v>77</v>
      </c>
      <c r="AO451" s="30"/>
      <c r="AP451" s="33" t="s">
        <v>4539</v>
      </c>
      <c r="AQ451" s="30">
        <v>13609449242</v>
      </c>
    </row>
    <row r="452" s="3" customFormat="1" ht="323" customHeight="1" spans="1:43">
      <c r="A452" s="31">
        <f t="shared" si="35"/>
        <v>446</v>
      </c>
      <c r="B452" s="33" t="s">
        <v>4540</v>
      </c>
      <c r="C452" s="33" t="s">
        <v>56</v>
      </c>
      <c r="D452" s="33" t="s">
        <v>57</v>
      </c>
      <c r="E452" s="33" t="s">
        <v>58</v>
      </c>
      <c r="F452" s="33" t="s">
        <v>4541</v>
      </c>
      <c r="G452" s="33" t="s">
        <v>82</v>
      </c>
      <c r="H452" s="33" t="s">
        <v>4542</v>
      </c>
      <c r="I452" s="33" t="s">
        <v>4543</v>
      </c>
      <c r="J452" s="33" t="s">
        <v>4544</v>
      </c>
      <c r="K452" s="33" t="s">
        <v>4545</v>
      </c>
      <c r="L452" s="33" t="s">
        <v>4546</v>
      </c>
      <c r="M452" s="33" t="s">
        <v>66</v>
      </c>
      <c r="N452" s="33" t="s">
        <v>67</v>
      </c>
      <c r="O452" s="33" t="s">
        <v>1144</v>
      </c>
      <c r="P452" s="33" t="s">
        <v>4547</v>
      </c>
      <c r="Q452" s="33" t="s">
        <v>4548</v>
      </c>
      <c r="R452" s="33" t="s">
        <v>4549</v>
      </c>
      <c r="S452" s="33" t="s">
        <v>2904</v>
      </c>
      <c r="T452" s="33" t="s">
        <v>522</v>
      </c>
      <c r="U452" s="33" t="s">
        <v>2845</v>
      </c>
      <c r="V452" s="30" t="s">
        <v>75</v>
      </c>
      <c r="W452" s="33" t="s">
        <v>76</v>
      </c>
      <c r="X452" s="30">
        <v>2024.01</v>
      </c>
      <c r="Y452" s="30">
        <v>2024.12</v>
      </c>
      <c r="Z452" s="28">
        <f t="shared" si="38"/>
        <v>20</v>
      </c>
      <c r="AA452" s="30">
        <v>20</v>
      </c>
      <c r="AB452" s="30">
        <v>0</v>
      </c>
      <c r="AC452" s="30">
        <v>0</v>
      </c>
      <c r="AD452" s="30">
        <v>0</v>
      </c>
      <c r="AE452" s="30">
        <v>300</v>
      </c>
      <c r="AF452" s="30">
        <v>100</v>
      </c>
      <c r="AG452" s="33" t="s">
        <v>77</v>
      </c>
      <c r="AH452" s="33" t="s">
        <v>77</v>
      </c>
      <c r="AI452" s="33" t="s">
        <v>77</v>
      </c>
      <c r="AJ452" s="30" t="s">
        <v>1687</v>
      </c>
      <c r="AK452" s="33" t="s">
        <v>77</v>
      </c>
      <c r="AL452" s="33" t="s">
        <v>77</v>
      </c>
      <c r="AM452" s="30"/>
      <c r="AN452" s="33" t="s">
        <v>77</v>
      </c>
      <c r="AO452" s="30"/>
      <c r="AP452" s="33" t="s">
        <v>2846</v>
      </c>
      <c r="AQ452" s="30">
        <v>13668437566</v>
      </c>
    </row>
    <row r="453" s="3" customFormat="1" ht="230" customHeight="1" spans="1:43">
      <c r="A453" s="31">
        <f t="shared" si="35"/>
        <v>447</v>
      </c>
      <c r="B453" s="33" t="s">
        <v>4550</v>
      </c>
      <c r="C453" s="33" t="s">
        <v>56</v>
      </c>
      <c r="D453" s="33" t="s">
        <v>57</v>
      </c>
      <c r="E453" s="33" t="s">
        <v>58</v>
      </c>
      <c r="F453" s="33" t="s">
        <v>4551</v>
      </c>
      <c r="G453" s="33" t="s">
        <v>82</v>
      </c>
      <c r="H453" s="33" t="s">
        <v>4552</v>
      </c>
      <c r="I453" s="33" t="s">
        <v>4553</v>
      </c>
      <c r="J453" s="30" t="s">
        <v>4554</v>
      </c>
      <c r="K453" s="30" t="s">
        <v>4555</v>
      </c>
      <c r="L453" s="33" t="s">
        <v>4556</v>
      </c>
      <c r="M453" s="33" t="s">
        <v>165</v>
      </c>
      <c r="N453" s="33" t="s">
        <v>166</v>
      </c>
      <c r="O453" s="30" t="s">
        <v>4557</v>
      </c>
      <c r="P453" s="33" t="s">
        <v>4558</v>
      </c>
      <c r="Q453" s="33" t="s">
        <v>4538</v>
      </c>
      <c r="R453" s="33" t="s">
        <v>584</v>
      </c>
      <c r="S453" s="33" t="s">
        <v>2071</v>
      </c>
      <c r="T453" s="33" t="s">
        <v>522</v>
      </c>
      <c r="U453" s="33" t="s">
        <v>522</v>
      </c>
      <c r="V453" s="30" t="s">
        <v>75</v>
      </c>
      <c r="W453" s="33" t="s">
        <v>76</v>
      </c>
      <c r="X453" s="30">
        <v>2024.11</v>
      </c>
      <c r="Y453" s="30">
        <v>2024.12</v>
      </c>
      <c r="Z453" s="28">
        <f t="shared" si="38"/>
        <v>60</v>
      </c>
      <c r="AA453" s="30">
        <v>0</v>
      </c>
      <c r="AB453" s="30">
        <v>60</v>
      </c>
      <c r="AC453" s="30">
        <v>0</v>
      </c>
      <c r="AD453" s="30">
        <v>0</v>
      </c>
      <c r="AE453" s="30">
        <v>20</v>
      </c>
      <c r="AF453" s="30">
        <v>5</v>
      </c>
      <c r="AG453" s="33" t="s">
        <v>77</v>
      </c>
      <c r="AH453" s="33" t="s">
        <v>77</v>
      </c>
      <c r="AI453" s="33" t="s">
        <v>77</v>
      </c>
      <c r="AJ453" s="33" t="s">
        <v>76</v>
      </c>
      <c r="AK453" s="33" t="s">
        <v>77</v>
      </c>
      <c r="AL453" s="33" t="s">
        <v>77</v>
      </c>
      <c r="AM453" s="30"/>
      <c r="AN453" s="33" t="s">
        <v>77</v>
      </c>
      <c r="AO453" s="30"/>
      <c r="AP453" s="33" t="s">
        <v>4559</v>
      </c>
      <c r="AQ453" s="30">
        <v>18166348776</v>
      </c>
    </row>
    <row r="454" s="3" customFormat="1" ht="230" customHeight="1" spans="1:43">
      <c r="A454" s="31">
        <f t="shared" si="35"/>
        <v>448</v>
      </c>
      <c r="B454" s="33" t="s">
        <v>4560</v>
      </c>
      <c r="C454" s="33" t="s">
        <v>56</v>
      </c>
      <c r="D454" s="33" t="s">
        <v>57</v>
      </c>
      <c r="E454" s="33" t="s">
        <v>4235</v>
      </c>
      <c r="F454" s="33" t="s">
        <v>4561</v>
      </c>
      <c r="G454" s="33" t="s">
        <v>82</v>
      </c>
      <c r="H454" s="33" t="s">
        <v>4562</v>
      </c>
      <c r="I454" s="33" t="s">
        <v>4563</v>
      </c>
      <c r="J454" s="33" t="s">
        <v>4564</v>
      </c>
      <c r="K454" s="33" t="s">
        <v>4565</v>
      </c>
      <c r="L454" s="33" t="s">
        <v>4566</v>
      </c>
      <c r="M454" s="33" t="s">
        <v>66</v>
      </c>
      <c r="N454" s="33" t="s">
        <v>67</v>
      </c>
      <c r="O454" s="33" t="s">
        <v>4567</v>
      </c>
      <c r="P454" s="33" t="s">
        <v>351</v>
      </c>
      <c r="Q454" s="33" t="s">
        <v>289</v>
      </c>
      <c r="R454" s="33" t="s">
        <v>303</v>
      </c>
      <c r="S454" s="33" t="s">
        <v>273</v>
      </c>
      <c r="T454" s="33" t="s">
        <v>522</v>
      </c>
      <c r="U454" s="33" t="s">
        <v>275</v>
      </c>
      <c r="V454" s="30" t="s">
        <v>75</v>
      </c>
      <c r="W454" s="33" t="s">
        <v>76</v>
      </c>
      <c r="X454" s="30">
        <v>2024.01</v>
      </c>
      <c r="Y454" s="30">
        <v>2024.12</v>
      </c>
      <c r="Z454" s="28">
        <f t="shared" si="38"/>
        <v>480</v>
      </c>
      <c r="AA454" s="30">
        <v>180</v>
      </c>
      <c r="AB454" s="30">
        <v>0</v>
      </c>
      <c r="AC454" s="30">
        <v>0</v>
      </c>
      <c r="AD454" s="30">
        <v>300</v>
      </c>
      <c r="AE454" s="30">
        <v>280</v>
      </c>
      <c r="AF454" s="30">
        <v>60</v>
      </c>
      <c r="AG454" s="33" t="s">
        <v>77</v>
      </c>
      <c r="AH454" s="33" t="s">
        <v>77</v>
      </c>
      <c r="AI454" s="33" t="s">
        <v>77</v>
      </c>
      <c r="AJ454" s="30" t="s">
        <v>1687</v>
      </c>
      <c r="AK454" s="33" t="s">
        <v>76</v>
      </c>
      <c r="AL454" s="33" t="s">
        <v>77</v>
      </c>
      <c r="AM454" s="30"/>
      <c r="AN454" s="33" t="s">
        <v>76</v>
      </c>
      <c r="AO454" s="33" t="s">
        <v>4568</v>
      </c>
      <c r="AP454" s="33" t="s">
        <v>292</v>
      </c>
      <c r="AQ454" s="30">
        <v>18716665210</v>
      </c>
    </row>
    <row r="455" s="3" customFormat="1" ht="230" customHeight="1" spans="1:43">
      <c r="A455" s="31">
        <f t="shared" si="35"/>
        <v>449</v>
      </c>
      <c r="B455" s="33" t="s">
        <v>4569</v>
      </c>
      <c r="C455" s="33" t="s">
        <v>56</v>
      </c>
      <c r="D455" s="33" t="s">
        <v>57</v>
      </c>
      <c r="E455" s="33" t="s">
        <v>58</v>
      </c>
      <c r="F455" s="33" t="s">
        <v>4570</v>
      </c>
      <c r="G455" s="33" t="s">
        <v>82</v>
      </c>
      <c r="H455" s="33" t="s">
        <v>536</v>
      </c>
      <c r="I455" s="33" t="s">
        <v>4571</v>
      </c>
      <c r="J455" s="33" t="s">
        <v>4572</v>
      </c>
      <c r="K455" s="33" t="s">
        <v>4571</v>
      </c>
      <c r="L455" s="33" t="s">
        <v>4573</v>
      </c>
      <c r="M455" s="33" t="s">
        <v>165</v>
      </c>
      <c r="N455" s="33" t="s">
        <v>166</v>
      </c>
      <c r="O455" s="30" t="s">
        <v>4574</v>
      </c>
      <c r="P455" s="33" t="s">
        <v>4575</v>
      </c>
      <c r="Q455" s="33" t="s">
        <v>4576</v>
      </c>
      <c r="R455" s="33" t="s">
        <v>4577</v>
      </c>
      <c r="S455" s="33" t="s">
        <v>954</v>
      </c>
      <c r="T455" s="33" t="s">
        <v>522</v>
      </c>
      <c r="U455" s="33" t="s">
        <v>508</v>
      </c>
      <c r="V455" s="30" t="s">
        <v>75</v>
      </c>
      <c r="W455" s="33" t="s">
        <v>76</v>
      </c>
      <c r="X455" s="30">
        <v>2024.1</v>
      </c>
      <c r="Y455" s="30">
        <v>2024.12</v>
      </c>
      <c r="Z455" s="28">
        <f t="shared" si="38"/>
        <v>150</v>
      </c>
      <c r="AA455" s="30">
        <v>150</v>
      </c>
      <c r="AB455" s="30">
        <v>0</v>
      </c>
      <c r="AC455" s="30">
        <v>0</v>
      </c>
      <c r="AD455" s="30">
        <v>0</v>
      </c>
      <c r="AE455" s="30">
        <v>50</v>
      </c>
      <c r="AF455" s="30">
        <v>10</v>
      </c>
      <c r="AG455" s="33" t="s">
        <v>77</v>
      </c>
      <c r="AH455" s="33" t="s">
        <v>77</v>
      </c>
      <c r="AI455" s="33" t="s">
        <v>77</v>
      </c>
      <c r="AJ455" s="33" t="s">
        <v>76</v>
      </c>
      <c r="AK455" s="33" t="s">
        <v>77</v>
      </c>
      <c r="AL455" s="33" t="s">
        <v>77</v>
      </c>
      <c r="AM455" s="30"/>
      <c r="AN455" s="33" t="s">
        <v>77</v>
      </c>
      <c r="AO455" s="30"/>
      <c r="AP455" s="33" t="s">
        <v>509</v>
      </c>
      <c r="AQ455" s="30">
        <v>17783538673</v>
      </c>
    </row>
    <row r="456" s="3" customFormat="1" ht="230" customHeight="1" spans="1:43">
      <c r="A456" s="31">
        <f t="shared" ref="A456:A519" si="39">ROW()-6</f>
        <v>450</v>
      </c>
      <c r="B456" s="33" t="s">
        <v>4578</v>
      </c>
      <c r="C456" s="33" t="s">
        <v>56</v>
      </c>
      <c r="D456" s="33" t="s">
        <v>57</v>
      </c>
      <c r="E456" s="33" t="s">
        <v>58</v>
      </c>
      <c r="F456" s="33" t="s">
        <v>4579</v>
      </c>
      <c r="G456" s="33" t="s">
        <v>82</v>
      </c>
      <c r="H456" s="33" t="s">
        <v>4580</v>
      </c>
      <c r="I456" s="33" t="s">
        <v>4581</v>
      </c>
      <c r="J456" s="33" t="s">
        <v>4582</v>
      </c>
      <c r="K456" s="33" t="s">
        <v>4583</v>
      </c>
      <c r="L456" s="33" t="s">
        <v>4584</v>
      </c>
      <c r="M456" s="33" t="s">
        <v>66</v>
      </c>
      <c r="N456" s="33" t="s">
        <v>67</v>
      </c>
      <c r="O456" s="33" t="s">
        <v>4585</v>
      </c>
      <c r="P456" s="33" t="s">
        <v>4586</v>
      </c>
      <c r="Q456" s="33" t="s">
        <v>4587</v>
      </c>
      <c r="R456" s="33" t="s">
        <v>4588</v>
      </c>
      <c r="S456" s="33" t="s">
        <v>776</v>
      </c>
      <c r="T456" s="33" t="s">
        <v>522</v>
      </c>
      <c r="U456" s="33" t="s">
        <v>777</v>
      </c>
      <c r="V456" s="30" t="s">
        <v>75</v>
      </c>
      <c r="W456" s="33" t="s">
        <v>76</v>
      </c>
      <c r="X456" s="30">
        <v>2024.01</v>
      </c>
      <c r="Y456" s="30">
        <v>2024.12</v>
      </c>
      <c r="Z456" s="28">
        <f t="shared" si="38"/>
        <v>60</v>
      </c>
      <c r="AA456" s="30">
        <v>60</v>
      </c>
      <c r="AB456" s="30"/>
      <c r="AC456" s="30"/>
      <c r="AD456" s="30"/>
      <c r="AE456" s="30">
        <v>154</v>
      </c>
      <c r="AF456" s="30">
        <v>32</v>
      </c>
      <c r="AG456" s="33" t="s">
        <v>77</v>
      </c>
      <c r="AH456" s="33" t="s">
        <v>77</v>
      </c>
      <c r="AI456" s="33" t="s">
        <v>77</v>
      </c>
      <c r="AJ456" s="33" t="s">
        <v>76</v>
      </c>
      <c r="AK456" s="33" t="s">
        <v>77</v>
      </c>
      <c r="AL456" s="33" t="s">
        <v>77</v>
      </c>
      <c r="AM456" s="33" t="s">
        <v>77</v>
      </c>
      <c r="AN456" s="30"/>
      <c r="AO456" s="30"/>
      <c r="AP456" s="33" t="s">
        <v>791</v>
      </c>
      <c r="AQ456" s="30">
        <v>18996552021</v>
      </c>
    </row>
    <row r="457" s="3" customFormat="1" ht="230" customHeight="1" spans="1:43">
      <c r="A457" s="31">
        <f t="shared" si="39"/>
        <v>451</v>
      </c>
      <c r="B457" s="33" t="s">
        <v>4589</v>
      </c>
      <c r="C457" s="33" t="s">
        <v>56</v>
      </c>
      <c r="D457" s="33" t="s">
        <v>57</v>
      </c>
      <c r="E457" s="33" t="s">
        <v>58</v>
      </c>
      <c r="F457" s="33" t="s">
        <v>4590</v>
      </c>
      <c r="G457" s="33" t="s">
        <v>82</v>
      </c>
      <c r="H457" s="33" t="s">
        <v>987</v>
      </c>
      <c r="I457" s="33" t="s">
        <v>4591</v>
      </c>
      <c r="J457" s="30" t="s">
        <v>4592</v>
      </c>
      <c r="K457" s="33" t="s">
        <v>4593</v>
      </c>
      <c r="L457" s="33" t="s">
        <v>4594</v>
      </c>
      <c r="M457" s="33" t="s">
        <v>4595</v>
      </c>
      <c r="N457" s="33" t="s">
        <v>166</v>
      </c>
      <c r="O457" s="33" t="s">
        <v>4596</v>
      </c>
      <c r="P457" s="33" t="s">
        <v>2276</v>
      </c>
      <c r="Q457" s="33" t="s">
        <v>4597</v>
      </c>
      <c r="R457" s="33" t="s">
        <v>995</v>
      </c>
      <c r="S457" s="33" t="s">
        <v>954</v>
      </c>
      <c r="T457" s="33" t="s">
        <v>522</v>
      </c>
      <c r="U457" s="33" t="s">
        <v>996</v>
      </c>
      <c r="V457" s="30" t="s">
        <v>75</v>
      </c>
      <c r="W457" s="33" t="s">
        <v>76</v>
      </c>
      <c r="X457" s="30">
        <v>2024.3</v>
      </c>
      <c r="Y457" s="30">
        <v>2024.11</v>
      </c>
      <c r="Z457" s="28">
        <f t="shared" si="38"/>
        <v>280</v>
      </c>
      <c r="AA457" s="30">
        <v>120</v>
      </c>
      <c r="AB457" s="30">
        <v>0</v>
      </c>
      <c r="AC457" s="30">
        <v>0</v>
      </c>
      <c r="AD457" s="30">
        <v>160</v>
      </c>
      <c r="AE457" s="33" t="s">
        <v>1104</v>
      </c>
      <c r="AF457" s="33" t="s">
        <v>4598</v>
      </c>
      <c r="AG457" s="33" t="s">
        <v>77</v>
      </c>
      <c r="AH457" s="33" t="s">
        <v>77</v>
      </c>
      <c r="AI457" s="33" t="s">
        <v>77</v>
      </c>
      <c r="AJ457" s="33" t="s">
        <v>76</v>
      </c>
      <c r="AK457" s="30"/>
      <c r="AL457" s="33" t="s">
        <v>77</v>
      </c>
      <c r="AM457" s="30"/>
      <c r="AN457" s="33" t="s">
        <v>76</v>
      </c>
      <c r="AO457" s="30"/>
      <c r="AP457" s="33" t="s">
        <v>999</v>
      </c>
      <c r="AQ457" s="30">
        <v>13436247023</v>
      </c>
    </row>
    <row r="458" s="3" customFormat="1" ht="230" customHeight="1" spans="1:43">
      <c r="A458" s="31">
        <f t="shared" si="39"/>
        <v>452</v>
      </c>
      <c r="B458" s="33" t="s">
        <v>4599</v>
      </c>
      <c r="C458" s="33" t="s">
        <v>56</v>
      </c>
      <c r="D458" s="33" t="s">
        <v>57</v>
      </c>
      <c r="E458" s="33" t="s">
        <v>58</v>
      </c>
      <c r="F458" s="33" t="s">
        <v>4600</v>
      </c>
      <c r="G458" s="33" t="s">
        <v>82</v>
      </c>
      <c r="H458" s="33" t="s">
        <v>4601</v>
      </c>
      <c r="I458" s="33" t="s">
        <v>4602</v>
      </c>
      <c r="J458" s="30" t="s">
        <v>4603</v>
      </c>
      <c r="K458" s="33" t="s">
        <v>4604</v>
      </c>
      <c r="L458" s="33" t="s">
        <v>4604</v>
      </c>
      <c r="M458" s="33" t="s">
        <v>165</v>
      </c>
      <c r="N458" s="33" t="s">
        <v>1143</v>
      </c>
      <c r="O458" s="33" t="s">
        <v>4605</v>
      </c>
      <c r="P458" s="33" t="s">
        <v>4606</v>
      </c>
      <c r="Q458" s="33" t="s">
        <v>4606</v>
      </c>
      <c r="R458" s="33" t="s">
        <v>1171</v>
      </c>
      <c r="S458" s="33" t="s">
        <v>171</v>
      </c>
      <c r="T458" s="33" t="s">
        <v>522</v>
      </c>
      <c r="U458" s="33" t="s">
        <v>1132</v>
      </c>
      <c r="V458" s="30" t="s">
        <v>75</v>
      </c>
      <c r="W458" s="33" t="s">
        <v>76</v>
      </c>
      <c r="X458" s="30">
        <v>2024.1</v>
      </c>
      <c r="Y458" s="30">
        <v>2024.12</v>
      </c>
      <c r="Z458" s="28">
        <f t="shared" si="38"/>
        <v>420</v>
      </c>
      <c r="AA458" s="30">
        <v>120</v>
      </c>
      <c r="AB458" s="30">
        <v>0</v>
      </c>
      <c r="AC458" s="30">
        <v>0</v>
      </c>
      <c r="AD458" s="30">
        <v>300</v>
      </c>
      <c r="AE458" s="30">
        <v>420</v>
      </c>
      <c r="AF458" s="30">
        <v>46</v>
      </c>
      <c r="AG458" s="33" t="s">
        <v>77</v>
      </c>
      <c r="AH458" s="33" t="s">
        <v>77</v>
      </c>
      <c r="AI458" s="33" t="s">
        <v>77</v>
      </c>
      <c r="AJ458" s="33" t="s">
        <v>76</v>
      </c>
      <c r="AK458" s="33" t="s">
        <v>77</v>
      </c>
      <c r="AL458" s="33" t="s">
        <v>76</v>
      </c>
      <c r="AM458" s="30"/>
      <c r="AN458" s="30"/>
      <c r="AO458" s="30"/>
      <c r="AP458" s="33" t="s">
        <v>1150</v>
      </c>
      <c r="AQ458" s="30">
        <v>13594742967</v>
      </c>
    </row>
    <row r="459" s="3" customFormat="1" ht="230" customHeight="1" spans="1:43">
      <c r="A459" s="31">
        <f t="shared" si="39"/>
        <v>453</v>
      </c>
      <c r="B459" s="33" t="s">
        <v>4607</v>
      </c>
      <c r="C459" s="33" t="s">
        <v>56</v>
      </c>
      <c r="D459" s="33" t="s">
        <v>57</v>
      </c>
      <c r="E459" s="33" t="s">
        <v>58</v>
      </c>
      <c r="F459" s="33" t="s">
        <v>4608</v>
      </c>
      <c r="G459" s="33" t="s">
        <v>82</v>
      </c>
      <c r="H459" s="33" t="s">
        <v>4609</v>
      </c>
      <c r="I459" s="33" t="s">
        <v>4610</v>
      </c>
      <c r="J459" s="30" t="s">
        <v>4611</v>
      </c>
      <c r="K459" s="33" t="s">
        <v>4612</v>
      </c>
      <c r="L459" s="33" t="s">
        <v>4613</v>
      </c>
      <c r="M459" s="33" t="s">
        <v>1448</v>
      </c>
      <c r="N459" s="33" t="s">
        <v>67</v>
      </c>
      <c r="O459" s="33" t="s">
        <v>4614</v>
      </c>
      <c r="P459" s="33" t="s">
        <v>4615</v>
      </c>
      <c r="Q459" s="33" t="s">
        <v>4616</v>
      </c>
      <c r="R459" s="33" t="s">
        <v>1422</v>
      </c>
      <c r="S459" s="33" t="s">
        <v>4617</v>
      </c>
      <c r="T459" s="33" t="s">
        <v>522</v>
      </c>
      <c r="U459" s="33" t="s">
        <v>1410</v>
      </c>
      <c r="V459" s="30" t="s">
        <v>75</v>
      </c>
      <c r="W459" s="33" t="s">
        <v>76</v>
      </c>
      <c r="X459" s="30">
        <v>2024.01</v>
      </c>
      <c r="Y459" s="30">
        <v>2024.12</v>
      </c>
      <c r="Z459" s="28">
        <f t="shared" si="38"/>
        <v>120</v>
      </c>
      <c r="AA459" s="30">
        <v>120</v>
      </c>
      <c r="AB459" s="30">
        <v>0</v>
      </c>
      <c r="AC459" s="30">
        <v>0</v>
      </c>
      <c r="AD459" s="30">
        <v>0</v>
      </c>
      <c r="AE459" s="30">
        <v>8000</v>
      </c>
      <c r="AF459" s="30">
        <v>1378</v>
      </c>
      <c r="AG459" s="33" t="s">
        <v>77</v>
      </c>
      <c r="AH459" s="33" t="s">
        <v>77</v>
      </c>
      <c r="AI459" s="33" t="s">
        <v>77</v>
      </c>
      <c r="AJ459" s="33" t="s">
        <v>77</v>
      </c>
      <c r="AK459" s="33" t="s">
        <v>77</v>
      </c>
      <c r="AL459" s="33" t="s">
        <v>77</v>
      </c>
      <c r="AM459" s="33" t="s">
        <v>77</v>
      </c>
      <c r="AN459" s="33" t="s">
        <v>77</v>
      </c>
      <c r="AO459" s="30"/>
      <c r="AP459" s="33" t="s">
        <v>1411</v>
      </c>
      <c r="AQ459" s="30">
        <v>18166360187</v>
      </c>
    </row>
    <row r="460" s="3" customFormat="1" ht="230" customHeight="1" spans="1:43">
      <c r="A460" s="31">
        <f t="shared" si="39"/>
        <v>454</v>
      </c>
      <c r="B460" s="33" t="s">
        <v>4618</v>
      </c>
      <c r="C460" s="33" t="s">
        <v>56</v>
      </c>
      <c r="D460" s="33" t="s">
        <v>57</v>
      </c>
      <c r="E460" s="33" t="s">
        <v>58</v>
      </c>
      <c r="F460" s="33" t="s">
        <v>4619</v>
      </c>
      <c r="G460" s="33" t="s">
        <v>82</v>
      </c>
      <c r="H460" s="33" t="s">
        <v>4620</v>
      </c>
      <c r="I460" s="33" t="s">
        <v>4621</v>
      </c>
      <c r="J460" s="33" t="s">
        <v>4622</v>
      </c>
      <c r="K460" s="33" t="s">
        <v>4623</v>
      </c>
      <c r="L460" s="33" t="s">
        <v>4624</v>
      </c>
      <c r="M460" s="33" t="s">
        <v>4361</v>
      </c>
      <c r="N460" s="33" t="s">
        <v>67</v>
      </c>
      <c r="O460" s="33" t="s">
        <v>4625</v>
      </c>
      <c r="P460" s="33" t="s">
        <v>351</v>
      </c>
      <c r="Q460" s="33" t="s">
        <v>362</v>
      </c>
      <c r="R460" s="33" t="s">
        <v>272</v>
      </c>
      <c r="S460" s="33" t="s">
        <v>273</v>
      </c>
      <c r="T460" s="33" t="s">
        <v>522</v>
      </c>
      <c r="U460" s="33" t="s">
        <v>2364</v>
      </c>
      <c r="V460" s="30" t="s">
        <v>75</v>
      </c>
      <c r="W460" s="33" t="s">
        <v>76</v>
      </c>
      <c r="X460" s="30">
        <v>2024.01</v>
      </c>
      <c r="Y460" s="30">
        <v>2024.12</v>
      </c>
      <c r="Z460" s="28">
        <f t="shared" si="38"/>
        <v>225</v>
      </c>
      <c r="AA460" s="30">
        <v>75</v>
      </c>
      <c r="AB460" s="30">
        <v>0</v>
      </c>
      <c r="AC460" s="30">
        <v>0</v>
      </c>
      <c r="AD460" s="30">
        <v>150</v>
      </c>
      <c r="AE460" s="30">
        <v>168</v>
      </c>
      <c r="AF460" s="30">
        <v>32</v>
      </c>
      <c r="AG460" s="33" t="s">
        <v>77</v>
      </c>
      <c r="AH460" s="33" t="s">
        <v>77</v>
      </c>
      <c r="AI460" s="30"/>
      <c r="AJ460" s="33" t="s">
        <v>76</v>
      </c>
      <c r="AK460" s="33" t="s">
        <v>77</v>
      </c>
      <c r="AL460" s="33" t="s">
        <v>76</v>
      </c>
      <c r="AM460" s="33" t="s">
        <v>2429</v>
      </c>
      <c r="AN460" s="33" t="s">
        <v>76</v>
      </c>
      <c r="AO460" s="33" t="s">
        <v>2376</v>
      </c>
      <c r="AP460" s="33" t="s">
        <v>2365</v>
      </c>
      <c r="AQ460" s="30">
        <v>59500277</v>
      </c>
    </row>
    <row r="461" s="3" customFormat="1" ht="230" customHeight="1" spans="1:43">
      <c r="A461" s="31">
        <f t="shared" si="39"/>
        <v>455</v>
      </c>
      <c r="B461" s="33" t="s">
        <v>4626</v>
      </c>
      <c r="C461" s="33" t="s">
        <v>56</v>
      </c>
      <c r="D461" s="33" t="s">
        <v>57</v>
      </c>
      <c r="E461" s="33" t="s">
        <v>58</v>
      </c>
      <c r="F461" s="33" t="s">
        <v>4627</v>
      </c>
      <c r="G461" s="33" t="s">
        <v>82</v>
      </c>
      <c r="H461" s="33" t="s">
        <v>3033</v>
      </c>
      <c r="I461" s="33" t="s">
        <v>4628</v>
      </c>
      <c r="J461" s="33" t="s">
        <v>4629</v>
      </c>
      <c r="K461" s="30" t="s">
        <v>4630</v>
      </c>
      <c r="L461" s="33" t="s">
        <v>4631</v>
      </c>
      <c r="M461" s="33" t="s">
        <v>66</v>
      </c>
      <c r="N461" s="33" t="s">
        <v>67</v>
      </c>
      <c r="O461" s="33" t="s">
        <v>4632</v>
      </c>
      <c r="P461" s="33" t="s">
        <v>351</v>
      </c>
      <c r="Q461" s="30" t="s">
        <v>4633</v>
      </c>
      <c r="R461" s="33" t="s">
        <v>303</v>
      </c>
      <c r="S461" s="33" t="s">
        <v>273</v>
      </c>
      <c r="T461" s="33" t="s">
        <v>522</v>
      </c>
      <c r="U461" s="33" t="s">
        <v>2959</v>
      </c>
      <c r="V461" s="30" t="s">
        <v>75</v>
      </c>
      <c r="W461" s="33" t="s">
        <v>76</v>
      </c>
      <c r="X461" s="30">
        <v>2024.1</v>
      </c>
      <c r="Y461" s="30">
        <v>2024.12</v>
      </c>
      <c r="Z461" s="28">
        <f t="shared" si="38"/>
        <v>320</v>
      </c>
      <c r="AA461" s="30">
        <v>120</v>
      </c>
      <c r="AB461" s="30">
        <v>0</v>
      </c>
      <c r="AC461" s="30">
        <v>0</v>
      </c>
      <c r="AD461" s="30">
        <v>200</v>
      </c>
      <c r="AE461" s="30">
        <v>1000</v>
      </c>
      <c r="AF461" s="30">
        <v>300</v>
      </c>
      <c r="AG461" s="33" t="s">
        <v>77</v>
      </c>
      <c r="AH461" s="33" t="s">
        <v>77</v>
      </c>
      <c r="AI461" s="33" t="s">
        <v>77</v>
      </c>
      <c r="AJ461" s="33" t="s">
        <v>77</v>
      </c>
      <c r="AK461" s="33" t="s">
        <v>77</v>
      </c>
      <c r="AL461" s="33" t="s">
        <v>77</v>
      </c>
      <c r="AM461" s="30"/>
      <c r="AN461" s="33" t="s">
        <v>77</v>
      </c>
      <c r="AO461" s="30"/>
      <c r="AP461" s="33" t="s">
        <v>2960</v>
      </c>
      <c r="AQ461" s="30">
        <v>15215145990</v>
      </c>
    </row>
    <row r="462" s="3" customFormat="1" ht="230" customHeight="1" spans="1:43">
      <c r="A462" s="31">
        <f t="shared" si="39"/>
        <v>456</v>
      </c>
      <c r="B462" s="33" t="s">
        <v>4634</v>
      </c>
      <c r="C462" s="33" t="s">
        <v>56</v>
      </c>
      <c r="D462" s="33" t="s">
        <v>57</v>
      </c>
      <c r="E462" s="33" t="s">
        <v>58</v>
      </c>
      <c r="F462" s="33" t="s">
        <v>4635</v>
      </c>
      <c r="G462" s="33" t="s">
        <v>82</v>
      </c>
      <c r="H462" s="33" t="s">
        <v>4636</v>
      </c>
      <c r="I462" s="33" t="s">
        <v>4637</v>
      </c>
      <c r="J462" s="30" t="s">
        <v>4638</v>
      </c>
      <c r="K462" s="33" t="s">
        <v>4639</v>
      </c>
      <c r="L462" s="33" t="s">
        <v>4640</v>
      </c>
      <c r="M462" s="33" t="s">
        <v>204</v>
      </c>
      <c r="N462" s="33" t="s">
        <v>1384</v>
      </c>
      <c r="O462" s="30" t="s">
        <v>4641</v>
      </c>
      <c r="P462" s="33" t="s">
        <v>4642</v>
      </c>
      <c r="Q462" s="30" t="s">
        <v>4643</v>
      </c>
      <c r="R462" s="33" t="s">
        <v>3171</v>
      </c>
      <c r="S462" s="33" t="s">
        <v>3172</v>
      </c>
      <c r="T462" s="33" t="s">
        <v>522</v>
      </c>
      <c r="U462" s="33" t="s">
        <v>3119</v>
      </c>
      <c r="V462" s="30" t="s">
        <v>75</v>
      </c>
      <c r="W462" s="33" t="s">
        <v>76</v>
      </c>
      <c r="X462" s="30">
        <v>2024.1</v>
      </c>
      <c r="Y462" s="30">
        <v>2024.12</v>
      </c>
      <c r="Z462" s="28">
        <f t="shared" si="38"/>
        <v>120</v>
      </c>
      <c r="AA462" s="30">
        <v>120</v>
      </c>
      <c r="AB462" s="30"/>
      <c r="AC462" s="30"/>
      <c r="AD462" s="30"/>
      <c r="AE462" s="30">
        <v>292</v>
      </c>
      <c r="AF462" s="30">
        <v>86</v>
      </c>
      <c r="AG462" s="33" t="s">
        <v>77</v>
      </c>
      <c r="AH462" s="33" t="s">
        <v>77</v>
      </c>
      <c r="AI462" s="33" t="s">
        <v>77</v>
      </c>
      <c r="AJ462" s="33" t="s">
        <v>76</v>
      </c>
      <c r="AK462" s="33" t="s">
        <v>77</v>
      </c>
      <c r="AL462" s="33" t="s">
        <v>77</v>
      </c>
      <c r="AM462" s="30"/>
      <c r="AN462" s="33" t="s">
        <v>77</v>
      </c>
      <c r="AO462" s="30"/>
      <c r="AP462" s="33" t="s">
        <v>4644</v>
      </c>
      <c r="AQ462" s="30" t="s">
        <v>3121</v>
      </c>
    </row>
    <row r="463" s="3" customFormat="1" ht="230" customHeight="1" spans="1:43">
      <c r="A463" s="31">
        <f t="shared" si="39"/>
        <v>457</v>
      </c>
      <c r="B463" s="33" t="s">
        <v>4645</v>
      </c>
      <c r="C463" s="33" t="s">
        <v>56</v>
      </c>
      <c r="D463" s="33" t="s">
        <v>57</v>
      </c>
      <c r="E463" s="33" t="s">
        <v>58</v>
      </c>
      <c r="F463" s="33" t="s">
        <v>4646</v>
      </c>
      <c r="G463" s="33" t="s">
        <v>82</v>
      </c>
      <c r="H463" s="33" t="s">
        <v>3312</v>
      </c>
      <c r="I463" s="33" t="s">
        <v>4647</v>
      </c>
      <c r="J463" s="33" t="s">
        <v>4648</v>
      </c>
      <c r="K463" s="33" t="s">
        <v>4649</v>
      </c>
      <c r="L463" s="33" t="s">
        <v>4650</v>
      </c>
      <c r="M463" s="33" t="s">
        <v>165</v>
      </c>
      <c r="N463" s="33" t="s">
        <v>166</v>
      </c>
      <c r="O463" s="30" t="s">
        <v>3206</v>
      </c>
      <c r="P463" s="33" t="s">
        <v>4651</v>
      </c>
      <c r="Q463" s="33" t="s">
        <v>4652</v>
      </c>
      <c r="R463" s="33" t="s">
        <v>290</v>
      </c>
      <c r="S463" s="33" t="s">
        <v>776</v>
      </c>
      <c r="T463" s="33" t="s">
        <v>522</v>
      </c>
      <c r="U463" s="33" t="s">
        <v>3245</v>
      </c>
      <c r="V463" s="30" t="s">
        <v>75</v>
      </c>
      <c r="W463" s="33" t="s">
        <v>76</v>
      </c>
      <c r="X463" s="30">
        <v>2024.01</v>
      </c>
      <c r="Y463" s="30">
        <v>2024.12</v>
      </c>
      <c r="Z463" s="28">
        <f t="shared" si="38"/>
        <v>30</v>
      </c>
      <c r="AA463" s="30">
        <v>30</v>
      </c>
      <c r="AB463" s="30">
        <v>0</v>
      </c>
      <c r="AC463" s="30">
        <v>0</v>
      </c>
      <c r="AD463" s="30">
        <v>0</v>
      </c>
      <c r="AE463" s="30">
        <v>300</v>
      </c>
      <c r="AF463" s="30">
        <v>40</v>
      </c>
      <c r="AG463" s="33" t="s">
        <v>77</v>
      </c>
      <c r="AH463" s="33" t="s">
        <v>77</v>
      </c>
      <c r="AI463" s="33" t="s">
        <v>77</v>
      </c>
      <c r="AJ463" s="33" t="s">
        <v>76</v>
      </c>
      <c r="AK463" s="33" t="s">
        <v>77</v>
      </c>
      <c r="AL463" s="33" t="s">
        <v>77</v>
      </c>
      <c r="AM463" s="30"/>
      <c r="AN463" s="33" t="s">
        <v>77</v>
      </c>
      <c r="AO463" s="30"/>
      <c r="AP463" s="33" t="s">
        <v>3246</v>
      </c>
      <c r="AQ463" s="30">
        <v>18108380805</v>
      </c>
    </row>
    <row r="464" s="3" customFormat="1" ht="230" customHeight="1" spans="1:43">
      <c r="A464" s="31">
        <f t="shared" si="39"/>
        <v>458</v>
      </c>
      <c r="B464" s="33" t="s">
        <v>4653</v>
      </c>
      <c r="C464" s="33" t="s">
        <v>56</v>
      </c>
      <c r="D464" s="33" t="s">
        <v>57</v>
      </c>
      <c r="E464" s="33" t="s">
        <v>58</v>
      </c>
      <c r="F464" s="33" t="s">
        <v>4654</v>
      </c>
      <c r="G464" s="33" t="s">
        <v>82</v>
      </c>
      <c r="H464" s="33" t="s">
        <v>4655</v>
      </c>
      <c r="I464" s="33" t="s">
        <v>4656</v>
      </c>
      <c r="J464" s="30" t="s">
        <v>4657</v>
      </c>
      <c r="K464" s="30" t="s">
        <v>4658</v>
      </c>
      <c r="L464" s="33" t="s">
        <v>4659</v>
      </c>
      <c r="M464" s="33" t="s">
        <v>2854</v>
      </c>
      <c r="N464" s="33" t="s">
        <v>166</v>
      </c>
      <c r="O464" s="33" t="s">
        <v>4660</v>
      </c>
      <c r="P464" s="33" t="s">
        <v>518</v>
      </c>
      <c r="Q464" s="33" t="s">
        <v>4661</v>
      </c>
      <c r="R464" s="33" t="s">
        <v>2266</v>
      </c>
      <c r="S464" s="33" t="s">
        <v>102</v>
      </c>
      <c r="T464" s="33" t="s">
        <v>522</v>
      </c>
      <c r="U464" s="33" t="s">
        <v>4662</v>
      </c>
      <c r="V464" s="30" t="s">
        <v>75</v>
      </c>
      <c r="W464" s="33" t="s">
        <v>76</v>
      </c>
      <c r="X464" s="30">
        <v>2024.3</v>
      </c>
      <c r="Y464" s="30">
        <v>2024.12</v>
      </c>
      <c r="Z464" s="28">
        <f t="shared" si="38"/>
        <v>900</v>
      </c>
      <c r="AA464" s="30">
        <v>300</v>
      </c>
      <c r="AB464" s="30">
        <v>0</v>
      </c>
      <c r="AC464" s="30"/>
      <c r="AD464" s="30">
        <v>600</v>
      </c>
      <c r="AE464" s="30">
        <v>120</v>
      </c>
      <c r="AF464" s="30">
        <v>40</v>
      </c>
      <c r="AG464" s="33" t="s">
        <v>77</v>
      </c>
      <c r="AH464" s="33" t="s">
        <v>77</v>
      </c>
      <c r="AI464" s="33" t="s">
        <v>77</v>
      </c>
      <c r="AJ464" s="33" t="s">
        <v>76</v>
      </c>
      <c r="AK464" s="33" t="s">
        <v>77</v>
      </c>
      <c r="AL464" s="33" t="s">
        <v>77</v>
      </c>
      <c r="AM464" s="30"/>
      <c r="AN464" s="33" t="s">
        <v>77</v>
      </c>
      <c r="AO464" s="30"/>
      <c r="AP464" s="33" t="s">
        <v>4539</v>
      </c>
      <c r="AQ464" s="30">
        <v>13609449242</v>
      </c>
    </row>
    <row r="465" s="3" customFormat="1" ht="230" customHeight="1" spans="1:43">
      <c r="A465" s="31">
        <f t="shared" si="39"/>
        <v>459</v>
      </c>
      <c r="B465" s="33" t="s">
        <v>4663</v>
      </c>
      <c r="C465" s="33" t="s">
        <v>56</v>
      </c>
      <c r="D465" s="33" t="s">
        <v>57</v>
      </c>
      <c r="E465" s="33" t="s">
        <v>4235</v>
      </c>
      <c r="F465" s="33" t="s">
        <v>4664</v>
      </c>
      <c r="G465" s="33" t="s">
        <v>82</v>
      </c>
      <c r="H465" s="33" t="s">
        <v>4665</v>
      </c>
      <c r="I465" s="33" t="s">
        <v>4666</v>
      </c>
      <c r="J465" s="33" t="s">
        <v>4667</v>
      </c>
      <c r="K465" s="33" t="s">
        <v>4668</v>
      </c>
      <c r="L465" s="33" t="s">
        <v>4669</v>
      </c>
      <c r="M465" s="33" t="s">
        <v>66</v>
      </c>
      <c r="N465" s="33" t="s">
        <v>67</v>
      </c>
      <c r="O465" s="33" t="s">
        <v>4670</v>
      </c>
      <c r="P465" s="33" t="s">
        <v>4671</v>
      </c>
      <c r="Q465" s="33" t="s">
        <v>340</v>
      </c>
      <c r="R465" s="33" t="s">
        <v>303</v>
      </c>
      <c r="S465" s="33" t="s">
        <v>273</v>
      </c>
      <c r="T465" s="33" t="s">
        <v>522</v>
      </c>
      <c r="U465" s="33" t="s">
        <v>275</v>
      </c>
      <c r="V465" s="30" t="s">
        <v>75</v>
      </c>
      <c r="W465" s="33" t="s">
        <v>76</v>
      </c>
      <c r="X465" s="30">
        <v>2024.01</v>
      </c>
      <c r="Y465" s="30">
        <v>2024.12</v>
      </c>
      <c r="Z465" s="28">
        <f t="shared" si="38"/>
        <v>130</v>
      </c>
      <c r="AA465" s="30">
        <v>80</v>
      </c>
      <c r="AB465" s="30">
        <v>0</v>
      </c>
      <c r="AC465" s="30">
        <v>0</v>
      </c>
      <c r="AD465" s="30">
        <v>50</v>
      </c>
      <c r="AE465" s="30">
        <v>160</v>
      </c>
      <c r="AF465" s="30">
        <v>40</v>
      </c>
      <c r="AG465" s="33" t="s">
        <v>77</v>
      </c>
      <c r="AH465" s="33" t="s">
        <v>77</v>
      </c>
      <c r="AI465" s="33" t="s">
        <v>77</v>
      </c>
      <c r="AJ465" s="30" t="s">
        <v>1687</v>
      </c>
      <c r="AK465" s="33" t="s">
        <v>77</v>
      </c>
      <c r="AL465" s="33" t="s">
        <v>77</v>
      </c>
      <c r="AM465" s="30"/>
      <c r="AN465" s="33" t="s">
        <v>76</v>
      </c>
      <c r="AO465" s="33" t="s">
        <v>4672</v>
      </c>
      <c r="AP465" s="33" t="s">
        <v>292</v>
      </c>
      <c r="AQ465" s="30">
        <v>18716665210</v>
      </c>
    </row>
    <row r="466" s="3" customFormat="1" ht="291" customHeight="1" spans="1:43">
      <c r="A466" s="31">
        <f t="shared" si="39"/>
        <v>460</v>
      </c>
      <c r="B466" s="33" t="s">
        <v>4673</v>
      </c>
      <c r="C466" s="33" t="s">
        <v>56</v>
      </c>
      <c r="D466" s="33" t="s">
        <v>57</v>
      </c>
      <c r="E466" s="33" t="s">
        <v>922</v>
      </c>
      <c r="F466" s="33" t="s">
        <v>4674</v>
      </c>
      <c r="G466" s="33" t="s">
        <v>82</v>
      </c>
      <c r="H466" s="33" t="s">
        <v>957</v>
      </c>
      <c r="I466" s="33" t="s">
        <v>4675</v>
      </c>
      <c r="J466" s="33" t="s">
        <v>4676</v>
      </c>
      <c r="K466" s="33" t="s">
        <v>4677</v>
      </c>
      <c r="L466" s="33" t="s">
        <v>4678</v>
      </c>
      <c r="M466" s="33" t="s">
        <v>286</v>
      </c>
      <c r="N466" s="33" t="s">
        <v>67</v>
      </c>
      <c r="O466" s="33" t="s">
        <v>4679</v>
      </c>
      <c r="P466" s="33" t="s">
        <v>930</v>
      </c>
      <c r="Q466" s="30" t="s">
        <v>4680</v>
      </c>
      <c r="R466" s="33" t="s">
        <v>4681</v>
      </c>
      <c r="S466" s="33" t="s">
        <v>399</v>
      </c>
      <c r="T466" s="33" t="s">
        <v>522</v>
      </c>
      <c r="U466" s="33" t="s">
        <v>902</v>
      </c>
      <c r="V466" s="30" t="s">
        <v>75</v>
      </c>
      <c r="W466" s="33" t="s">
        <v>76</v>
      </c>
      <c r="X466" s="30">
        <v>2024.03</v>
      </c>
      <c r="Y466" s="30">
        <v>2024.12</v>
      </c>
      <c r="Z466" s="28">
        <f t="shared" si="38"/>
        <v>20</v>
      </c>
      <c r="AA466" s="30">
        <v>20</v>
      </c>
      <c r="AB466" s="30">
        <v>0</v>
      </c>
      <c r="AC466" s="30">
        <v>0</v>
      </c>
      <c r="AD466" s="30">
        <v>0</v>
      </c>
      <c r="AE466" s="30">
        <v>320</v>
      </c>
      <c r="AF466" s="30">
        <v>28</v>
      </c>
      <c r="AG466" s="33" t="s">
        <v>77</v>
      </c>
      <c r="AH466" s="33" t="s">
        <v>77</v>
      </c>
      <c r="AI466" s="33" t="s">
        <v>77</v>
      </c>
      <c r="AJ466" s="33" t="s">
        <v>76</v>
      </c>
      <c r="AK466" s="33" t="s">
        <v>76</v>
      </c>
      <c r="AL466" s="33" t="s">
        <v>77</v>
      </c>
      <c r="AM466" s="30" t="s">
        <v>401</v>
      </c>
      <c r="AN466" s="33" t="s">
        <v>77</v>
      </c>
      <c r="AO466" s="30" t="s">
        <v>401</v>
      </c>
      <c r="AP466" s="33" t="s">
        <v>4682</v>
      </c>
      <c r="AQ466" s="30">
        <v>17783168198</v>
      </c>
    </row>
    <row r="467" s="3" customFormat="1" ht="230" customHeight="1" spans="1:43">
      <c r="A467" s="31">
        <f t="shared" si="39"/>
        <v>461</v>
      </c>
      <c r="B467" s="33" t="s">
        <v>4683</v>
      </c>
      <c r="C467" s="33" t="s">
        <v>56</v>
      </c>
      <c r="D467" s="33" t="s">
        <v>57</v>
      </c>
      <c r="E467" s="33" t="s">
        <v>58</v>
      </c>
      <c r="F467" s="33" t="s">
        <v>4684</v>
      </c>
      <c r="G467" s="33" t="s">
        <v>82</v>
      </c>
      <c r="H467" s="33" t="s">
        <v>987</v>
      </c>
      <c r="I467" s="33" t="s">
        <v>4685</v>
      </c>
      <c r="J467" s="30" t="s">
        <v>4686</v>
      </c>
      <c r="K467" s="33" t="s">
        <v>4687</v>
      </c>
      <c r="L467" s="33" t="s">
        <v>4688</v>
      </c>
      <c r="M467" s="33" t="s">
        <v>4689</v>
      </c>
      <c r="N467" s="33" t="s">
        <v>67</v>
      </c>
      <c r="O467" s="33" t="s">
        <v>4690</v>
      </c>
      <c r="P467" s="33" t="s">
        <v>4691</v>
      </c>
      <c r="Q467" s="33" t="s">
        <v>4692</v>
      </c>
      <c r="R467" s="33" t="s">
        <v>4693</v>
      </c>
      <c r="S467" s="33" t="s">
        <v>1816</v>
      </c>
      <c r="T467" s="33" t="s">
        <v>522</v>
      </c>
      <c r="U467" s="33" t="s">
        <v>996</v>
      </c>
      <c r="V467" s="30" t="s">
        <v>75</v>
      </c>
      <c r="W467" s="33" t="s">
        <v>76</v>
      </c>
      <c r="X467" s="30">
        <v>2024.01</v>
      </c>
      <c r="Y467" s="30">
        <v>2024.12</v>
      </c>
      <c r="Z467" s="28">
        <f t="shared" si="38"/>
        <v>120</v>
      </c>
      <c r="AA467" s="30">
        <v>120</v>
      </c>
      <c r="AB467" s="30">
        <v>0</v>
      </c>
      <c r="AC467" s="30">
        <v>0</v>
      </c>
      <c r="AD467" s="30">
        <v>0</v>
      </c>
      <c r="AE467" s="33" t="s">
        <v>4694</v>
      </c>
      <c r="AF467" s="33" t="s">
        <v>4695</v>
      </c>
      <c r="AG467" s="33" t="s">
        <v>77</v>
      </c>
      <c r="AH467" s="33" t="s">
        <v>77</v>
      </c>
      <c r="AI467" s="33" t="s">
        <v>77</v>
      </c>
      <c r="AJ467" s="33" t="s">
        <v>76</v>
      </c>
      <c r="AK467" s="33" t="s">
        <v>77</v>
      </c>
      <c r="AL467" s="33" t="s">
        <v>77</v>
      </c>
      <c r="AM467" s="30"/>
      <c r="AN467" s="33" t="s">
        <v>77</v>
      </c>
      <c r="AO467" s="30"/>
      <c r="AP467" s="33" t="s">
        <v>999</v>
      </c>
      <c r="AQ467" s="30">
        <v>13436247023</v>
      </c>
    </row>
    <row r="468" s="3" customFormat="1" ht="230" customHeight="1" spans="1:43">
      <c r="A468" s="31">
        <f t="shared" si="39"/>
        <v>462</v>
      </c>
      <c r="B468" s="33" t="s">
        <v>4696</v>
      </c>
      <c r="C468" s="33" t="s">
        <v>56</v>
      </c>
      <c r="D468" s="33" t="s">
        <v>57</v>
      </c>
      <c r="E468" s="33" t="s">
        <v>58</v>
      </c>
      <c r="F468" s="33" t="s">
        <v>4697</v>
      </c>
      <c r="G468" s="33" t="s">
        <v>82</v>
      </c>
      <c r="H468" s="33" t="s">
        <v>4698</v>
      </c>
      <c r="I468" s="33" t="s">
        <v>4699</v>
      </c>
      <c r="J468" s="33" t="s">
        <v>4700</v>
      </c>
      <c r="K468" s="33" t="s">
        <v>4701</v>
      </c>
      <c r="L468" s="33" t="s">
        <v>4702</v>
      </c>
      <c r="M468" s="33" t="s">
        <v>4689</v>
      </c>
      <c r="N468" s="33" t="s">
        <v>67</v>
      </c>
      <c r="O468" s="30" t="s">
        <v>4703</v>
      </c>
      <c r="P468" s="33" t="s">
        <v>4704</v>
      </c>
      <c r="Q468" s="33" t="s">
        <v>4705</v>
      </c>
      <c r="R468" s="33" t="s">
        <v>1837</v>
      </c>
      <c r="S468" s="33" t="s">
        <v>1816</v>
      </c>
      <c r="T468" s="33" t="s">
        <v>522</v>
      </c>
      <c r="U468" s="33" t="s">
        <v>1686</v>
      </c>
      <c r="V468" s="30" t="s">
        <v>75</v>
      </c>
      <c r="W468" s="33" t="s">
        <v>76</v>
      </c>
      <c r="X468" s="30">
        <v>2024.01</v>
      </c>
      <c r="Y468" s="30">
        <v>2024.12</v>
      </c>
      <c r="Z468" s="28">
        <f t="shared" si="38"/>
        <v>10</v>
      </c>
      <c r="AA468" s="30">
        <v>10</v>
      </c>
      <c r="AB468" s="30">
        <v>0</v>
      </c>
      <c r="AC468" s="30">
        <v>0</v>
      </c>
      <c r="AD468" s="30">
        <v>0</v>
      </c>
      <c r="AE468" s="30">
        <v>1000</v>
      </c>
      <c r="AF468" s="30">
        <v>280</v>
      </c>
      <c r="AG468" s="33" t="s">
        <v>77</v>
      </c>
      <c r="AH468" s="33" t="s">
        <v>77</v>
      </c>
      <c r="AI468" s="33" t="s">
        <v>77</v>
      </c>
      <c r="AJ468" s="33" t="s">
        <v>76</v>
      </c>
      <c r="AK468" s="33" t="s">
        <v>76</v>
      </c>
      <c r="AL468" s="33" t="s">
        <v>77</v>
      </c>
      <c r="AM468" s="30"/>
      <c r="AN468" s="33" t="s">
        <v>77</v>
      </c>
      <c r="AO468" s="30"/>
      <c r="AP468" s="33" t="s">
        <v>1688</v>
      </c>
      <c r="AQ468" s="30">
        <v>13752958170</v>
      </c>
    </row>
    <row r="469" s="3" customFormat="1" ht="230" customHeight="1" spans="1:43">
      <c r="A469" s="31">
        <f t="shared" si="39"/>
        <v>463</v>
      </c>
      <c r="B469" s="33" t="s">
        <v>4706</v>
      </c>
      <c r="C469" s="33" t="s">
        <v>56</v>
      </c>
      <c r="D469" s="33" t="s">
        <v>57</v>
      </c>
      <c r="E469" s="33" t="s">
        <v>58</v>
      </c>
      <c r="F469" s="33" t="s">
        <v>4707</v>
      </c>
      <c r="G469" s="33" t="s">
        <v>82</v>
      </c>
      <c r="H469" s="33" t="s">
        <v>1819</v>
      </c>
      <c r="I469" s="33" t="s">
        <v>4708</v>
      </c>
      <c r="J469" s="30" t="s">
        <v>4709</v>
      </c>
      <c r="K469" s="33" t="s">
        <v>4710</v>
      </c>
      <c r="L469" s="33" t="s">
        <v>4711</v>
      </c>
      <c r="M469" s="33" t="s">
        <v>1369</v>
      </c>
      <c r="N469" s="33" t="s">
        <v>67</v>
      </c>
      <c r="O469" s="33" t="s">
        <v>68</v>
      </c>
      <c r="P469" s="33" t="s">
        <v>4712</v>
      </c>
      <c r="Q469" s="33" t="s">
        <v>1874</v>
      </c>
      <c r="R469" s="33" t="s">
        <v>1837</v>
      </c>
      <c r="S469" s="33" t="s">
        <v>1816</v>
      </c>
      <c r="T469" s="33" t="s">
        <v>522</v>
      </c>
      <c r="U469" s="33" t="s">
        <v>1782</v>
      </c>
      <c r="V469" s="30" t="s">
        <v>75</v>
      </c>
      <c r="W469" s="33" t="s">
        <v>76</v>
      </c>
      <c r="X469" s="30">
        <v>2024.01</v>
      </c>
      <c r="Y469" s="30">
        <v>2024.12</v>
      </c>
      <c r="Z469" s="28">
        <f t="shared" si="38"/>
        <v>300</v>
      </c>
      <c r="AA469" s="30">
        <v>300</v>
      </c>
      <c r="AB469" s="30"/>
      <c r="AC469" s="30"/>
      <c r="AD469" s="30"/>
      <c r="AE469" s="30" t="s">
        <v>1875</v>
      </c>
      <c r="AF469" s="30" t="s">
        <v>4713</v>
      </c>
      <c r="AG469" s="33" t="s">
        <v>77</v>
      </c>
      <c r="AH469" s="33" t="s">
        <v>77</v>
      </c>
      <c r="AI469" s="33" t="s">
        <v>77</v>
      </c>
      <c r="AJ469" s="33" t="s">
        <v>76</v>
      </c>
      <c r="AK469" s="33" t="s">
        <v>76</v>
      </c>
      <c r="AL469" s="33" t="s">
        <v>77</v>
      </c>
      <c r="AM469" s="33" t="s">
        <v>77</v>
      </c>
      <c r="AN469" s="33" t="s">
        <v>77</v>
      </c>
      <c r="AO469" s="33" t="s">
        <v>77</v>
      </c>
      <c r="AP469" s="33" t="s">
        <v>1797</v>
      </c>
      <c r="AQ469" s="30">
        <v>18996552017</v>
      </c>
    </row>
    <row r="470" s="3" customFormat="1" ht="230" customHeight="1" spans="1:43">
      <c r="A470" s="31">
        <f t="shared" si="39"/>
        <v>464</v>
      </c>
      <c r="B470" s="33" t="s">
        <v>4714</v>
      </c>
      <c r="C470" s="33" t="s">
        <v>56</v>
      </c>
      <c r="D470" s="33" t="s">
        <v>57</v>
      </c>
      <c r="E470" s="33" t="s">
        <v>4715</v>
      </c>
      <c r="F470" s="33" t="s">
        <v>4716</v>
      </c>
      <c r="G470" s="33" t="s">
        <v>82</v>
      </c>
      <c r="H470" s="33" t="s">
        <v>4717</v>
      </c>
      <c r="I470" s="33" t="s">
        <v>4718</v>
      </c>
      <c r="J470" s="33" t="s">
        <v>4719</v>
      </c>
      <c r="K470" s="33" t="s">
        <v>4720</v>
      </c>
      <c r="L470" s="33" t="s">
        <v>4721</v>
      </c>
      <c r="M470" s="33" t="s">
        <v>3672</v>
      </c>
      <c r="N470" s="33" t="s">
        <v>2921</v>
      </c>
      <c r="O470" s="33" t="s">
        <v>4722</v>
      </c>
      <c r="P470" s="33" t="s">
        <v>4723</v>
      </c>
      <c r="Q470" s="30" t="s">
        <v>4724</v>
      </c>
      <c r="R470" s="33" t="s">
        <v>1374</v>
      </c>
      <c r="S470" s="33" t="s">
        <v>2594</v>
      </c>
      <c r="T470" s="33" t="s">
        <v>522</v>
      </c>
      <c r="U470" s="33" t="s">
        <v>2595</v>
      </c>
      <c r="V470" s="30" t="s">
        <v>75</v>
      </c>
      <c r="W470" s="33" t="s">
        <v>76</v>
      </c>
      <c r="X470" s="30">
        <v>2024.1</v>
      </c>
      <c r="Y470" s="30">
        <v>2024.12</v>
      </c>
      <c r="Z470" s="28">
        <f t="shared" si="38"/>
        <v>50</v>
      </c>
      <c r="AA470" s="30">
        <v>50</v>
      </c>
      <c r="AB470" s="30">
        <v>0</v>
      </c>
      <c r="AC470" s="30">
        <v>0</v>
      </c>
      <c r="AD470" s="30">
        <v>0</v>
      </c>
      <c r="AE470" s="30">
        <v>700</v>
      </c>
      <c r="AF470" s="30">
        <v>100</v>
      </c>
      <c r="AG470" s="33" t="s">
        <v>77</v>
      </c>
      <c r="AH470" s="33" t="s">
        <v>77</v>
      </c>
      <c r="AI470" s="33" t="s">
        <v>77</v>
      </c>
      <c r="AJ470" s="33" t="s">
        <v>76</v>
      </c>
      <c r="AK470" s="33" t="s">
        <v>77</v>
      </c>
      <c r="AL470" s="33" t="s">
        <v>77</v>
      </c>
      <c r="AM470" s="30"/>
      <c r="AN470" s="33" t="s">
        <v>77</v>
      </c>
      <c r="AO470" s="30"/>
      <c r="AP470" s="33" t="s">
        <v>2596</v>
      </c>
      <c r="AQ470" s="30" t="s">
        <v>2597</v>
      </c>
    </row>
    <row r="471" s="3" customFormat="1" ht="230" customHeight="1" spans="1:43">
      <c r="A471" s="31">
        <f t="shared" si="39"/>
        <v>465</v>
      </c>
      <c r="B471" s="33" t="s">
        <v>4725</v>
      </c>
      <c r="C471" s="33" t="s">
        <v>56</v>
      </c>
      <c r="D471" s="33" t="s">
        <v>57</v>
      </c>
      <c r="E471" s="33" t="s">
        <v>58</v>
      </c>
      <c r="F471" s="33" t="s">
        <v>4726</v>
      </c>
      <c r="G471" s="33" t="s">
        <v>82</v>
      </c>
      <c r="H471" s="33" t="s">
        <v>4727</v>
      </c>
      <c r="I471" s="33" t="s">
        <v>4728</v>
      </c>
      <c r="J471" s="33" t="s">
        <v>4729</v>
      </c>
      <c r="K471" s="33" t="s">
        <v>4730</v>
      </c>
      <c r="L471" s="33" t="s">
        <v>4731</v>
      </c>
      <c r="M471" s="33" t="s">
        <v>1297</v>
      </c>
      <c r="N471" s="33" t="s">
        <v>67</v>
      </c>
      <c r="O471" s="33" t="s">
        <v>1298</v>
      </c>
      <c r="P471" s="33" t="s">
        <v>4732</v>
      </c>
      <c r="Q471" s="33" t="s">
        <v>4733</v>
      </c>
      <c r="R471" s="33" t="s">
        <v>612</v>
      </c>
      <c r="S471" s="30" t="s">
        <v>2157</v>
      </c>
      <c r="T471" s="33" t="s">
        <v>522</v>
      </c>
      <c r="U471" s="33" t="s">
        <v>2142</v>
      </c>
      <c r="V471" s="30" t="s">
        <v>75</v>
      </c>
      <c r="W471" s="33" t="s">
        <v>76</v>
      </c>
      <c r="X471" s="30">
        <v>2024.1</v>
      </c>
      <c r="Y471" s="30">
        <v>2024.12</v>
      </c>
      <c r="Z471" s="28">
        <f t="shared" si="38"/>
        <v>300</v>
      </c>
      <c r="AA471" s="30">
        <v>300</v>
      </c>
      <c r="AB471" s="30">
        <v>0</v>
      </c>
      <c r="AC471" s="30">
        <v>0</v>
      </c>
      <c r="AD471" s="30">
        <v>0</v>
      </c>
      <c r="AE471" s="30" t="s">
        <v>4734</v>
      </c>
      <c r="AF471" s="30" t="s">
        <v>4735</v>
      </c>
      <c r="AG471" s="33" t="s">
        <v>77</v>
      </c>
      <c r="AH471" s="33" t="s">
        <v>77</v>
      </c>
      <c r="AI471" s="33" t="s">
        <v>77</v>
      </c>
      <c r="AJ471" s="33" t="s">
        <v>76</v>
      </c>
      <c r="AK471" s="33" t="s">
        <v>77</v>
      </c>
      <c r="AL471" s="33" t="s">
        <v>77</v>
      </c>
      <c r="AM471" s="30"/>
      <c r="AN471" s="33" t="s">
        <v>76</v>
      </c>
      <c r="AO471" s="30"/>
      <c r="AP471" s="33" t="s">
        <v>2145</v>
      </c>
      <c r="AQ471" s="30">
        <v>15870507000</v>
      </c>
    </row>
    <row r="472" s="3" customFormat="1" ht="230" customHeight="1" spans="1:43">
      <c r="A472" s="31">
        <f t="shared" si="39"/>
        <v>466</v>
      </c>
      <c r="B472" s="33" t="s">
        <v>4736</v>
      </c>
      <c r="C472" s="33" t="s">
        <v>56</v>
      </c>
      <c r="D472" s="33" t="s">
        <v>57</v>
      </c>
      <c r="E472" s="33" t="s">
        <v>58</v>
      </c>
      <c r="F472" s="33" t="s">
        <v>4737</v>
      </c>
      <c r="G472" s="33" t="s">
        <v>82</v>
      </c>
      <c r="H472" s="33" t="s">
        <v>536</v>
      </c>
      <c r="I472" s="33" t="s">
        <v>4738</v>
      </c>
      <c r="J472" s="33" t="s">
        <v>4739</v>
      </c>
      <c r="K472" s="33" t="s">
        <v>4738</v>
      </c>
      <c r="L472" s="33" t="s">
        <v>4740</v>
      </c>
      <c r="M472" s="33" t="s">
        <v>165</v>
      </c>
      <c r="N472" s="33" t="s">
        <v>166</v>
      </c>
      <c r="O472" s="30" t="s">
        <v>4741</v>
      </c>
      <c r="P472" s="33" t="s">
        <v>4575</v>
      </c>
      <c r="Q472" s="33" t="s">
        <v>4742</v>
      </c>
      <c r="R472" s="33" t="s">
        <v>4743</v>
      </c>
      <c r="S472" s="33" t="s">
        <v>954</v>
      </c>
      <c r="T472" s="33" t="s">
        <v>522</v>
      </c>
      <c r="U472" s="33" t="s">
        <v>508</v>
      </c>
      <c r="V472" s="30" t="s">
        <v>75</v>
      </c>
      <c r="W472" s="33" t="s">
        <v>76</v>
      </c>
      <c r="X472" s="30">
        <v>2024.1</v>
      </c>
      <c r="Y472" s="30">
        <v>2024.12</v>
      </c>
      <c r="Z472" s="28">
        <f t="shared" si="38"/>
        <v>60</v>
      </c>
      <c r="AA472" s="30">
        <v>60</v>
      </c>
      <c r="AB472" s="30">
        <v>0</v>
      </c>
      <c r="AC472" s="30">
        <v>0</v>
      </c>
      <c r="AD472" s="30">
        <v>0</v>
      </c>
      <c r="AE472" s="30">
        <v>80</v>
      </c>
      <c r="AF472" s="30">
        <v>15</v>
      </c>
      <c r="AG472" s="33" t="s">
        <v>77</v>
      </c>
      <c r="AH472" s="33" t="s">
        <v>77</v>
      </c>
      <c r="AI472" s="33" t="s">
        <v>77</v>
      </c>
      <c r="AJ472" s="33" t="s">
        <v>76</v>
      </c>
      <c r="AK472" s="33" t="s">
        <v>77</v>
      </c>
      <c r="AL472" s="33" t="s">
        <v>77</v>
      </c>
      <c r="AM472" s="30"/>
      <c r="AN472" s="33" t="s">
        <v>77</v>
      </c>
      <c r="AO472" s="30"/>
      <c r="AP472" s="33" t="s">
        <v>509</v>
      </c>
      <c r="AQ472" s="30">
        <v>17783538673</v>
      </c>
    </row>
    <row r="473" s="3" customFormat="1" ht="230" customHeight="1" spans="1:43">
      <c r="A473" s="31">
        <f t="shared" si="39"/>
        <v>467</v>
      </c>
      <c r="B473" s="33" t="s">
        <v>4744</v>
      </c>
      <c r="C473" s="33" t="s">
        <v>56</v>
      </c>
      <c r="D473" s="33" t="s">
        <v>57</v>
      </c>
      <c r="E473" s="33" t="s">
        <v>1808</v>
      </c>
      <c r="F473" s="33" t="s">
        <v>4745</v>
      </c>
      <c r="G473" s="33" t="s">
        <v>82</v>
      </c>
      <c r="H473" s="33" t="s">
        <v>4746</v>
      </c>
      <c r="I473" s="33" t="s">
        <v>4747</v>
      </c>
      <c r="J473" s="30" t="s">
        <v>4748</v>
      </c>
      <c r="K473" s="30" t="s">
        <v>4749</v>
      </c>
      <c r="L473" s="33" t="s">
        <v>4750</v>
      </c>
      <c r="M473" s="33" t="s">
        <v>2854</v>
      </c>
      <c r="N473" s="33" t="s">
        <v>166</v>
      </c>
      <c r="O473" s="30" t="s">
        <v>4751</v>
      </c>
      <c r="P473" s="33" t="s">
        <v>4704</v>
      </c>
      <c r="Q473" s="33" t="s">
        <v>4705</v>
      </c>
      <c r="R473" s="33" t="s">
        <v>2266</v>
      </c>
      <c r="S473" s="33" t="s">
        <v>102</v>
      </c>
      <c r="T473" s="33" t="s">
        <v>522</v>
      </c>
      <c r="U473" s="33" t="s">
        <v>1686</v>
      </c>
      <c r="V473" s="30" t="s">
        <v>75</v>
      </c>
      <c r="W473" s="33" t="s">
        <v>76</v>
      </c>
      <c r="X473" s="30">
        <v>2024.3</v>
      </c>
      <c r="Y473" s="30">
        <v>2024.12</v>
      </c>
      <c r="Z473" s="28">
        <f t="shared" si="38"/>
        <v>30</v>
      </c>
      <c r="AA473" s="30">
        <v>30</v>
      </c>
      <c r="AB473" s="30">
        <v>0</v>
      </c>
      <c r="AC473" s="30">
        <v>0</v>
      </c>
      <c r="AD473" s="30">
        <v>0</v>
      </c>
      <c r="AE473" s="30">
        <v>50</v>
      </c>
      <c r="AF473" s="30">
        <v>10</v>
      </c>
      <c r="AG473" s="33" t="s">
        <v>77</v>
      </c>
      <c r="AH473" s="33" t="s">
        <v>77</v>
      </c>
      <c r="AI473" s="33" t="s">
        <v>77</v>
      </c>
      <c r="AJ473" s="33" t="s">
        <v>76</v>
      </c>
      <c r="AK473" s="33" t="s">
        <v>77</v>
      </c>
      <c r="AL473" s="33" t="s">
        <v>77</v>
      </c>
      <c r="AM473" s="30"/>
      <c r="AN473" s="33" t="s">
        <v>77</v>
      </c>
      <c r="AO473" s="30"/>
      <c r="AP473" s="33" t="s">
        <v>1688</v>
      </c>
      <c r="AQ473" s="30">
        <v>13752958170</v>
      </c>
    </row>
    <row r="474" s="3" customFormat="1" ht="230" customHeight="1" spans="1:43">
      <c r="A474" s="31">
        <f t="shared" si="39"/>
        <v>468</v>
      </c>
      <c r="B474" s="33" t="s">
        <v>4752</v>
      </c>
      <c r="C474" s="33" t="s">
        <v>56</v>
      </c>
      <c r="D474" s="33" t="s">
        <v>57</v>
      </c>
      <c r="E474" s="33" t="s">
        <v>58</v>
      </c>
      <c r="F474" s="33" t="s">
        <v>4753</v>
      </c>
      <c r="G474" s="33" t="s">
        <v>463</v>
      </c>
      <c r="H474" s="33" t="s">
        <v>4754</v>
      </c>
      <c r="I474" s="33" t="s">
        <v>4755</v>
      </c>
      <c r="J474" s="33" t="s">
        <v>4756</v>
      </c>
      <c r="K474" s="33" t="s">
        <v>4757</v>
      </c>
      <c r="L474" s="33" t="s">
        <v>4758</v>
      </c>
      <c r="M474" s="33" t="s">
        <v>4361</v>
      </c>
      <c r="N474" s="33" t="s">
        <v>67</v>
      </c>
      <c r="O474" s="33" t="s">
        <v>4340</v>
      </c>
      <c r="P474" s="33" t="s">
        <v>351</v>
      </c>
      <c r="Q474" s="33" t="s">
        <v>4759</v>
      </c>
      <c r="R474" s="33" t="s">
        <v>4343</v>
      </c>
      <c r="S474" s="33" t="s">
        <v>171</v>
      </c>
      <c r="T474" s="33" t="s">
        <v>522</v>
      </c>
      <c r="U474" s="33" t="s">
        <v>2364</v>
      </c>
      <c r="V474" s="30" t="s">
        <v>75</v>
      </c>
      <c r="W474" s="33" t="s">
        <v>76</v>
      </c>
      <c r="X474" s="30">
        <v>2024.1</v>
      </c>
      <c r="Y474" s="30">
        <v>2024.12</v>
      </c>
      <c r="Z474" s="28">
        <f t="shared" si="38"/>
        <v>250</v>
      </c>
      <c r="AA474" s="30">
        <v>50</v>
      </c>
      <c r="AB474" s="30">
        <f>SUM(AB446:AB446)</f>
        <v>0</v>
      </c>
      <c r="AC474" s="30">
        <v>0</v>
      </c>
      <c r="AD474" s="30">
        <v>200</v>
      </c>
      <c r="AE474" s="30">
        <v>124</v>
      </c>
      <c r="AF474" s="30">
        <v>21</v>
      </c>
      <c r="AG474" s="33" t="s">
        <v>77</v>
      </c>
      <c r="AH474" s="33" t="s">
        <v>77</v>
      </c>
      <c r="AI474" s="30"/>
      <c r="AJ474" s="33" t="s">
        <v>76</v>
      </c>
      <c r="AK474" s="33" t="s">
        <v>77</v>
      </c>
      <c r="AL474" s="33" t="s">
        <v>76</v>
      </c>
      <c r="AM474" s="33" t="s">
        <v>4760</v>
      </c>
      <c r="AN474" s="33" t="s">
        <v>76</v>
      </c>
      <c r="AO474" s="33" t="s">
        <v>2376</v>
      </c>
      <c r="AP474" s="33" t="s">
        <v>2365</v>
      </c>
      <c r="AQ474" s="30">
        <v>59500277</v>
      </c>
    </row>
    <row r="475" s="3" customFormat="1" ht="230" customHeight="1" spans="1:43">
      <c r="A475" s="31">
        <f t="shared" si="39"/>
        <v>469</v>
      </c>
      <c r="B475" s="33" t="s">
        <v>4761</v>
      </c>
      <c r="C475" s="33" t="s">
        <v>56</v>
      </c>
      <c r="D475" s="33" t="s">
        <v>57</v>
      </c>
      <c r="E475" s="33" t="s">
        <v>58</v>
      </c>
      <c r="F475" s="33" t="s">
        <v>4762</v>
      </c>
      <c r="G475" s="33" t="s">
        <v>82</v>
      </c>
      <c r="H475" s="33" t="s">
        <v>4763</v>
      </c>
      <c r="I475" s="33" t="s">
        <v>4764</v>
      </c>
      <c r="J475" s="30" t="s">
        <v>4765</v>
      </c>
      <c r="K475" s="30" t="s">
        <v>4766</v>
      </c>
      <c r="L475" s="33" t="s">
        <v>4767</v>
      </c>
      <c r="M475" s="33" t="s">
        <v>2854</v>
      </c>
      <c r="N475" s="33" t="s">
        <v>166</v>
      </c>
      <c r="O475" s="33" t="s">
        <v>4768</v>
      </c>
      <c r="P475" s="33" t="s">
        <v>4769</v>
      </c>
      <c r="Q475" s="33" t="s">
        <v>4770</v>
      </c>
      <c r="R475" s="33" t="s">
        <v>2266</v>
      </c>
      <c r="S475" s="33" t="s">
        <v>102</v>
      </c>
      <c r="T475" s="33" t="s">
        <v>522</v>
      </c>
      <c r="U475" s="33" t="s">
        <v>522</v>
      </c>
      <c r="V475" s="30" t="s">
        <v>75</v>
      </c>
      <c r="W475" s="33" t="s">
        <v>76</v>
      </c>
      <c r="X475" s="30">
        <v>2024.3</v>
      </c>
      <c r="Y475" s="30">
        <v>2024.12</v>
      </c>
      <c r="Z475" s="28">
        <f t="shared" si="38"/>
        <v>670</v>
      </c>
      <c r="AA475" s="30">
        <v>120</v>
      </c>
      <c r="AB475" s="30">
        <v>0</v>
      </c>
      <c r="AC475" s="30">
        <v>0</v>
      </c>
      <c r="AD475" s="30">
        <v>550</v>
      </c>
      <c r="AE475" s="30">
        <v>50</v>
      </c>
      <c r="AF475" s="30">
        <v>10</v>
      </c>
      <c r="AG475" s="33" t="s">
        <v>77</v>
      </c>
      <c r="AH475" s="33" t="s">
        <v>77</v>
      </c>
      <c r="AI475" s="33" t="s">
        <v>77</v>
      </c>
      <c r="AJ475" s="33" t="s">
        <v>76</v>
      </c>
      <c r="AK475" s="33" t="s">
        <v>77</v>
      </c>
      <c r="AL475" s="33" t="s">
        <v>77</v>
      </c>
      <c r="AM475" s="30"/>
      <c r="AN475" s="33" t="s">
        <v>77</v>
      </c>
      <c r="AO475" s="30"/>
      <c r="AP475" s="33" t="s">
        <v>4539</v>
      </c>
      <c r="AQ475" s="30">
        <v>13609449242</v>
      </c>
    </row>
    <row r="476" s="3" customFormat="1" ht="230" customHeight="1" spans="1:43">
      <c r="A476" s="31">
        <f t="shared" si="39"/>
        <v>470</v>
      </c>
      <c r="B476" s="33" t="s">
        <v>4771</v>
      </c>
      <c r="C476" s="33" t="s">
        <v>56</v>
      </c>
      <c r="D476" s="33" t="s">
        <v>57</v>
      </c>
      <c r="E476" s="33" t="s">
        <v>58</v>
      </c>
      <c r="F476" s="33" t="s">
        <v>4772</v>
      </c>
      <c r="G476" s="33" t="s">
        <v>82</v>
      </c>
      <c r="H476" s="33" t="s">
        <v>4489</v>
      </c>
      <c r="I476" s="33" t="s">
        <v>4773</v>
      </c>
      <c r="J476" s="30" t="s">
        <v>4491</v>
      </c>
      <c r="K476" s="33" t="s">
        <v>4774</v>
      </c>
      <c r="L476" s="33" t="s">
        <v>4775</v>
      </c>
      <c r="M476" s="33" t="s">
        <v>4494</v>
      </c>
      <c r="N476" s="33" t="s">
        <v>67</v>
      </c>
      <c r="O476" s="33" t="s">
        <v>4495</v>
      </c>
      <c r="P476" s="33" t="s">
        <v>4496</v>
      </c>
      <c r="Q476" s="33" t="s">
        <v>4497</v>
      </c>
      <c r="R476" s="33" t="s">
        <v>812</v>
      </c>
      <c r="S476" s="33" t="s">
        <v>2071</v>
      </c>
      <c r="T476" s="33" t="s">
        <v>522</v>
      </c>
      <c r="U476" s="33" t="s">
        <v>2720</v>
      </c>
      <c r="V476" s="30" t="s">
        <v>75</v>
      </c>
      <c r="W476" s="33" t="s">
        <v>76</v>
      </c>
      <c r="X476" s="30">
        <v>2024.01</v>
      </c>
      <c r="Y476" s="30">
        <v>2024.12</v>
      </c>
      <c r="Z476" s="28">
        <f t="shared" si="38"/>
        <v>100</v>
      </c>
      <c r="AA476" s="30">
        <v>100</v>
      </c>
      <c r="AB476" s="30">
        <v>0</v>
      </c>
      <c r="AC476" s="30">
        <v>0</v>
      </c>
      <c r="AD476" s="30">
        <v>0</v>
      </c>
      <c r="AE476" s="30">
        <v>136</v>
      </c>
      <c r="AF476" s="30">
        <v>33</v>
      </c>
      <c r="AG476" s="33" t="s">
        <v>77</v>
      </c>
      <c r="AH476" s="33" t="s">
        <v>77</v>
      </c>
      <c r="AI476" s="33" t="s">
        <v>77</v>
      </c>
      <c r="AJ476" s="33" t="s">
        <v>76</v>
      </c>
      <c r="AK476" s="33" t="s">
        <v>77</v>
      </c>
      <c r="AL476" s="33" t="s">
        <v>77</v>
      </c>
      <c r="AM476" s="33" t="s">
        <v>532</v>
      </c>
      <c r="AN476" s="33" t="s">
        <v>77</v>
      </c>
      <c r="AO476" s="33" t="s">
        <v>532</v>
      </c>
      <c r="AP476" s="33" t="s">
        <v>2721</v>
      </c>
      <c r="AQ476" s="30">
        <v>13452715378</v>
      </c>
    </row>
    <row r="477" s="3" customFormat="1" ht="230" customHeight="1" spans="1:43">
      <c r="A477" s="31">
        <f t="shared" si="39"/>
        <v>471</v>
      </c>
      <c r="B477" s="33" t="s">
        <v>4776</v>
      </c>
      <c r="C477" s="33" t="s">
        <v>56</v>
      </c>
      <c r="D477" s="33" t="s">
        <v>57</v>
      </c>
      <c r="E477" s="33" t="s">
        <v>58</v>
      </c>
      <c r="F477" s="33" t="s">
        <v>4777</v>
      </c>
      <c r="G477" s="33" t="s">
        <v>82</v>
      </c>
      <c r="H477" s="33" t="s">
        <v>827</v>
      </c>
      <c r="I477" s="33" t="s">
        <v>4581</v>
      </c>
      <c r="J477" s="33" t="s">
        <v>4582</v>
      </c>
      <c r="K477" s="33" t="s">
        <v>4778</v>
      </c>
      <c r="L477" s="33" t="s">
        <v>4778</v>
      </c>
      <c r="M477" s="33" t="s">
        <v>66</v>
      </c>
      <c r="N477" s="33" t="s">
        <v>67</v>
      </c>
      <c r="O477" s="33" t="s">
        <v>4779</v>
      </c>
      <c r="P477" s="33" t="s">
        <v>4258</v>
      </c>
      <c r="Q477" s="33" t="s">
        <v>4259</v>
      </c>
      <c r="R477" s="33" t="s">
        <v>953</v>
      </c>
      <c r="S477" s="33" t="s">
        <v>835</v>
      </c>
      <c r="T477" s="33" t="s">
        <v>522</v>
      </c>
      <c r="U477" s="33" t="s">
        <v>777</v>
      </c>
      <c r="V477" s="30" t="s">
        <v>75</v>
      </c>
      <c r="W477" s="33" t="s">
        <v>76</v>
      </c>
      <c r="X477" s="30">
        <v>2024.01</v>
      </c>
      <c r="Y477" s="30">
        <v>2024.12</v>
      </c>
      <c r="Z477" s="28">
        <f t="shared" si="38"/>
        <v>90</v>
      </c>
      <c r="AA477" s="30">
        <v>30</v>
      </c>
      <c r="AB477" s="30"/>
      <c r="AC477" s="30"/>
      <c r="AD477" s="30">
        <v>60</v>
      </c>
      <c r="AE477" s="30"/>
      <c r="AF477" s="30"/>
      <c r="AG477" s="30"/>
      <c r="AH477" s="30"/>
      <c r="AI477" s="30"/>
      <c r="AJ477" s="30"/>
      <c r="AK477" s="30"/>
      <c r="AL477" s="30"/>
      <c r="AM477" s="30"/>
      <c r="AN477" s="30"/>
      <c r="AO477" s="30"/>
      <c r="AP477" s="33" t="s">
        <v>791</v>
      </c>
      <c r="AQ477" s="30">
        <v>18996552021</v>
      </c>
    </row>
    <row r="478" s="3" customFormat="1" ht="230" customHeight="1" spans="1:43">
      <c r="A478" s="31">
        <f t="shared" si="39"/>
        <v>472</v>
      </c>
      <c r="B478" s="33" t="s">
        <v>4780</v>
      </c>
      <c r="C478" s="33" t="s">
        <v>56</v>
      </c>
      <c r="D478" s="33" t="s">
        <v>57</v>
      </c>
      <c r="E478" s="33" t="s">
        <v>58</v>
      </c>
      <c r="F478" s="30" t="s">
        <v>4781</v>
      </c>
      <c r="G478" s="33" t="s">
        <v>82</v>
      </c>
      <c r="H478" s="33" t="s">
        <v>1232</v>
      </c>
      <c r="I478" s="33" t="s">
        <v>4782</v>
      </c>
      <c r="J478" s="30" t="s">
        <v>4783</v>
      </c>
      <c r="K478" s="30" t="s">
        <v>4781</v>
      </c>
      <c r="L478" s="30" t="s">
        <v>4781</v>
      </c>
      <c r="M478" s="33" t="s">
        <v>165</v>
      </c>
      <c r="N478" s="33" t="s">
        <v>1143</v>
      </c>
      <c r="O478" s="33" t="s">
        <v>4784</v>
      </c>
      <c r="P478" s="33" t="s">
        <v>4785</v>
      </c>
      <c r="Q478" s="33" t="s">
        <v>4785</v>
      </c>
      <c r="R478" s="33" t="s">
        <v>1171</v>
      </c>
      <c r="S478" s="33" t="s">
        <v>171</v>
      </c>
      <c r="T478" s="33" t="s">
        <v>522</v>
      </c>
      <c r="U478" s="33" t="s">
        <v>1132</v>
      </c>
      <c r="V478" s="30" t="s">
        <v>75</v>
      </c>
      <c r="W478" s="33" t="s">
        <v>76</v>
      </c>
      <c r="X478" s="30">
        <v>2024.1</v>
      </c>
      <c r="Y478" s="30">
        <v>2024.12</v>
      </c>
      <c r="Z478" s="28">
        <f t="shared" si="38"/>
        <v>80</v>
      </c>
      <c r="AA478" s="30">
        <v>30</v>
      </c>
      <c r="AB478" s="30">
        <v>0</v>
      </c>
      <c r="AC478" s="30">
        <v>0</v>
      </c>
      <c r="AD478" s="30">
        <v>50</v>
      </c>
      <c r="AE478" s="30">
        <v>121</v>
      </c>
      <c r="AF478" s="30">
        <v>48</v>
      </c>
      <c r="AG478" s="33" t="s">
        <v>77</v>
      </c>
      <c r="AH478" s="33" t="s">
        <v>77</v>
      </c>
      <c r="AI478" s="33" t="s">
        <v>77</v>
      </c>
      <c r="AJ478" s="33" t="s">
        <v>76</v>
      </c>
      <c r="AK478" s="33" t="s">
        <v>77</v>
      </c>
      <c r="AL478" s="33" t="s">
        <v>76</v>
      </c>
      <c r="AM478" s="30"/>
      <c r="AN478" s="30"/>
      <c r="AO478" s="30"/>
      <c r="AP478" s="33" t="s">
        <v>1150</v>
      </c>
      <c r="AQ478" s="30">
        <v>13594742967</v>
      </c>
    </row>
    <row r="479" s="3" customFormat="1" ht="230" customHeight="1" spans="1:43">
      <c r="A479" s="31">
        <f t="shared" si="39"/>
        <v>473</v>
      </c>
      <c r="B479" s="33" t="s">
        <v>4786</v>
      </c>
      <c r="C479" s="33" t="s">
        <v>56</v>
      </c>
      <c r="D479" s="33" t="s">
        <v>57</v>
      </c>
      <c r="E479" s="33" t="s">
        <v>58</v>
      </c>
      <c r="F479" s="30" t="s">
        <v>4787</v>
      </c>
      <c r="G479" s="33" t="s">
        <v>817</v>
      </c>
      <c r="H479" s="33" t="s">
        <v>4483</v>
      </c>
      <c r="I479" s="33" t="s">
        <v>4788</v>
      </c>
      <c r="J479" s="30" t="s">
        <v>4485</v>
      </c>
      <c r="K479" s="30" t="s">
        <v>4787</v>
      </c>
      <c r="L479" s="30" t="s">
        <v>4787</v>
      </c>
      <c r="M479" s="33" t="s">
        <v>165</v>
      </c>
      <c r="N479" s="33" t="s">
        <v>1143</v>
      </c>
      <c r="O479" s="33" t="s">
        <v>4789</v>
      </c>
      <c r="P479" s="33" t="s">
        <v>4790</v>
      </c>
      <c r="Q479" s="33" t="s">
        <v>4790</v>
      </c>
      <c r="R479" s="33" t="s">
        <v>1171</v>
      </c>
      <c r="S479" s="33" t="s">
        <v>171</v>
      </c>
      <c r="T479" s="33" t="s">
        <v>522</v>
      </c>
      <c r="U479" s="33" t="s">
        <v>1132</v>
      </c>
      <c r="V479" s="30" t="s">
        <v>75</v>
      </c>
      <c r="W479" s="33" t="s">
        <v>76</v>
      </c>
      <c r="X479" s="30">
        <v>2024.1</v>
      </c>
      <c r="Y479" s="30">
        <v>2024.12</v>
      </c>
      <c r="Z479" s="28">
        <f t="shared" si="38"/>
        <v>540</v>
      </c>
      <c r="AA479" s="30">
        <v>40</v>
      </c>
      <c r="AB479" s="30">
        <v>0</v>
      </c>
      <c r="AC479" s="30">
        <v>0</v>
      </c>
      <c r="AD479" s="30">
        <v>500</v>
      </c>
      <c r="AE479" s="30">
        <v>20</v>
      </c>
      <c r="AF479" s="30">
        <v>12</v>
      </c>
      <c r="AG479" s="33" t="s">
        <v>77</v>
      </c>
      <c r="AH479" s="33" t="s">
        <v>77</v>
      </c>
      <c r="AI479" s="33" t="s">
        <v>77</v>
      </c>
      <c r="AJ479" s="33" t="s">
        <v>76</v>
      </c>
      <c r="AK479" s="33" t="s">
        <v>77</v>
      </c>
      <c r="AL479" s="33" t="s">
        <v>76</v>
      </c>
      <c r="AM479" s="30"/>
      <c r="AN479" s="30"/>
      <c r="AO479" s="30"/>
      <c r="AP479" s="33" t="s">
        <v>1150</v>
      </c>
      <c r="AQ479" s="30">
        <v>13594742967</v>
      </c>
    </row>
    <row r="480" s="3" customFormat="1" ht="230" customHeight="1" spans="1:43">
      <c r="A480" s="31">
        <f t="shared" si="39"/>
        <v>474</v>
      </c>
      <c r="B480" s="33" t="s">
        <v>4791</v>
      </c>
      <c r="C480" s="33" t="s">
        <v>56</v>
      </c>
      <c r="D480" s="33" t="s">
        <v>57</v>
      </c>
      <c r="E480" s="33" t="s">
        <v>4284</v>
      </c>
      <c r="F480" s="33" t="s">
        <v>4792</v>
      </c>
      <c r="G480" s="33" t="s">
        <v>82</v>
      </c>
      <c r="H480" s="33" t="s">
        <v>1365</v>
      </c>
      <c r="I480" s="33" t="s">
        <v>4793</v>
      </c>
      <c r="J480" s="30" t="s">
        <v>4794</v>
      </c>
      <c r="K480" s="33" t="s">
        <v>4795</v>
      </c>
      <c r="L480" s="33" t="s">
        <v>4795</v>
      </c>
      <c r="M480" s="33" t="s">
        <v>1297</v>
      </c>
      <c r="N480" s="33" t="s">
        <v>67</v>
      </c>
      <c r="O480" s="33" t="s">
        <v>1298</v>
      </c>
      <c r="P480" s="33" t="s">
        <v>4796</v>
      </c>
      <c r="Q480" s="33" t="s">
        <v>4797</v>
      </c>
      <c r="R480" s="33" t="s">
        <v>1374</v>
      </c>
      <c r="S480" s="33" t="s">
        <v>1301</v>
      </c>
      <c r="T480" s="33" t="s">
        <v>522</v>
      </c>
      <c r="U480" s="33" t="s">
        <v>1302</v>
      </c>
      <c r="V480" s="30" t="s">
        <v>75</v>
      </c>
      <c r="W480" s="33" t="s">
        <v>76</v>
      </c>
      <c r="X480" s="30">
        <v>2024.01</v>
      </c>
      <c r="Y480" s="30">
        <v>2024.12</v>
      </c>
      <c r="Z480" s="28">
        <f t="shared" si="38"/>
        <v>100</v>
      </c>
      <c r="AA480" s="30">
        <v>100</v>
      </c>
      <c r="AB480" s="30">
        <v>0</v>
      </c>
      <c r="AC480" s="30">
        <v>0</v>
      </c>
      <c r="AD480" s="30">
        <v>0</v>
      </c>
      <c r="AE480" s="30" t="s">
        <v>4292</v>
      </c>
      <c r="AF480" s="30" t="s">
        <v>4798</v>
      </c>
      <c r="AG480" s="33" t="s">
        <v>77</v>
      </c>
      <c r="AH480" s="33" t="s">
        <v>77</v>
      </c>
      <c r="AI480" s="33" t="s">
        <v>77</v>
      </c>
      <c r="AJ480" s="33" t="s">
        <v>76</v>
      </c>
      <c r="AK480" s="33" t="s">
        <v>77</v>
      </c>
      <c r="AL480" s="33" t="s">
        <v>77</v>
      </c>
      <c r="AM480" s="30"/>
      <c r="AN480" s="33" t="s">
        <v>77</v>
      </c>
      <c r="AO480" s="30"/>
      <c r="AP480" s="33" t="s">
        <v>1303</v>
      </c>
      <c r="AQ480" s="30" t="s">
        <v>1304</v>
      </c>
    </row>
    <row r="481" s="3" customFormat="1" ht="230" customHeight="1" spans="1:43">
      <c r="A481" s="31">
        <f t="shared" si="39"/>
        <v>475</v>
      </c>
      <c r="B481" s="33" t="s">
        <v>4799</v>
      </c>
      <c r="C481" s="33" t="s">
        <v>56</v>
      </c>
      <c r="D481" s="33" t="s">
        <v>57</v>
      </c>
      <c r="E481" s="33" t="s">
        <v>58</v>
      </c>
      <c r="F481" s="33" t="s">
        <v>4800</v>
      </c>
      <c r="G481" s="33" t="s">
        <v>82</v>
      </c>
      <c r="H481" s="33" t="s">
        <v>2486</v>
      </c>
      <c r="I481" s="33" t="s">
        <v>4801</v>
      </c>
      <c r="J481" s="33" t="s">
        <v>4802</v>
      </c>
      <c r="K481" s="33" t="s">
        <v>4803</v>
      </c>
      <c r="L481" s="33" t="s">
        <v>4804</v>
      </c>
      <c r="M481" s="33" t="s">
        <v>4805</v>
      </c>
      <c r="N481" s="33" t="s">
        <v>67</v>
      </c>
      <c r="O481" s="33" t="s">
        <v>4806</v>
      </c>
      <c r="P481" s="33" t="s">
        <v>4807</v>
      </c>
      <c r="Q481" s="33" t="s">
        <v>4808</v>
      </c>
      <c r="R481" s="33" t="s">
        <v>4809</v>
      </c>
      <c r="S481" s="33" t="s">
        <v>954</v>
      </c>
      <c r="T481" s="33" t="s">
        <v>522</v>
      </c>
      <c r="U481" s="33" t="s">
        <v>2496</v>
      </c>
      <c r="V481" s="30" t="s">
        <v>75</v>
      </c>
      <c r="W481" s="33" t="s">
        <v>76</v>
      </c>
      <c r="X481" s="30">
        <v>2024.01</v>
      </c>
      <c r="Y481" s="30">
        <v>2024.12</v>
      </c>
      <c r="Z481" s="28">
        <f t="shared" si="38"/>
        <v>50</v>
      </c>
      <c r="AA481" s="30">
        <v>50</v>
      </c>
      <c r="AB481" s="30">
        <v>0</v>
      </c>
      <c r="AC481" s="30">
        <v>0</v>
      </c>
      <c r="AD481" s="30">
        <v>0</v>
      </c>
      <c r="AE481" s="30">
        <v>1860</v>
      </c>
      <c r="AF481" s="30">
        <v>334</v>
      </c>
      <c r="AG481" s="33" t="s">
        <v>77</v>
      </c>
      <c r="AH481" s="33" t="s">
        <v>77</v>
      </c>
      <c r="AI481" s="33" t="s">
        <v>77</v>
      </c>
      <c r="AJ481" s="33" t="s">
        <v>76</v>
      </c>
      <c r="AK481" s="33" t="s">
        <v>77</v>
      </c>
      <c r="AL481" s="33" t="s">
        <v>77</v>
      </c>
      <c r="AM481" s="33" t="s">
        <v>532</v>
      </c>
      <c r="AN481" s="33" t="s">
        <v>77</v>
      </c>
      <c r="AO481" s="33" t="s">
        <v>532</v>
      </c>
      <c r="AP481" s="33" t="s">
        <v>2497</v>
      </c>
      <c r="AQ481" s="30">
        <v>13452682828</v>
      </c>
    </row>
    <row r="482" s="3" customFormat="1" ht="230" customHeight="1" spans="1:43">
      <c r="A482" s="31">
        <f t="shared" si="39"/>
        <v>476</v>
      </c>
      <c r="B482" s="33" t="s">
        <v>4810</v>
      </c>
      <c r="C482" s="33" t="s">
        <v>56</v>
      </c>
      <c r="D482" s="33" t="s">
        <v>57</v>
      </c>
      <c r="E482" s="33" t="s">
        <v>58</v>
      </c>
      <c r="F482" s="33" t="s">
        <v>4792</v>
      </c>
      <c r="G482" s="33" t="s">
        <v>82</v>
      </c>
      <c r="H482" s="33" t="s">
        <v>4483</v>
      </c>
      <c r="I482" s="33" t="s">
        <v>4811</v>
      </c>
      <c r="J482" s="30" t="s">
        <v>4812</v>
      </c>
      <c r="K482" s="33" t="s">
        <v>4813</v>
      </c>
      <c r="L482" s="30" t="s">
        <v>4814</v>
      </c>
      <c r="M482" s="33" t="s">
        <v>165</v>
      </c>
      <c r="N482" s="33" t="s">
        <v>1143</v>
      </c>
      <c r="O482" s="33" t="s">
        <v>4605</v>
      </c>
      <c r="P482" s="33" t="s">
        <v>4815</v>
      </c>
      <c r="Q482" s="33" t="s">
        <v>4816</v>
      </c>
      <c r="R482" s="33" t="s">
        <v>1171</v>
      </c>
      <c r="S482" s="33" t="s">
        <v>171</v>
      </c>
      <c r="T482" s="33" t="s">
        <v>522</v>
      </c>
      <c r="U482" s="33" t="s">
        <v>1132</v>
      </c>
      <c r="V482" s="30" t="s">
        <v>75</v>
      </c>
      <c r="W482" s="33" t="s">
        <v>76</v>
      </c>
      <c r="X482" s="30">
        <v>2024.1</v>
      </c>
      <c r="Y482" s="30">
        <v>2024.12</v>
      </c>
      <c r="Z482" s="28">
        <f t="shared" si="38"/>
        <v>120</v>
      </c>
      <c r="AA482" s="30">
        <v>120</v>
      </c>
      <c r="AB482" s="30">
        <v>0</v>
      </c>
      <c r="AC482" s="30">
        <v>0</v>
      </c>
      <c r="AD482" s="30">
        <v>0</v>
      </c>
      <c r="AE482" s="30">
        <v>1611</v>
      </c>
      <c r="AF482" s="30">
        <v>256</v>
      </c>
      <c r="AG482" s="33" t="s">
        <v>77</v>
      </c>
      <c r="AH482" s="33" t="s">
        <v>77</v>
      </c>
      <c r="AI482" s="33" t="s">
        <v>77</v>
      </c>
      <c r="AJ482" s="33" t="s">
        <v>76</v>
      </c>
      <c r="AK482" s="33" t="s">
        <v>77</v>
      </c>
      <c r="AL482" s="33" t="s">
        <v>76</v>
      </c>
      <c r="AM482" s="33" t="s">
        <v>4817</v>
      </c>
      <c r="AN482" s="33" t="s">
        <v>76</v>
      </c>
      <c r="AO482" s="33" t="s">
        <v>4817</v>
      </c>
      <c r="AP482" s="33" t="s">
        <v>1150</v>
      </c>
      <c r="AQ482" s="30">
        <v>13594742967</v>
      </c>
    </row>
    <row r="483" s="3" customFormat="1" ht="230" customHeight="1" spans="1:43">
      <c r="A483" s="31">
        <f t="shared" si="39"/>
        <v>477</v>
      </c>
      <c r="B483" s="33" t="s">
        <v>4818</v>
      </c>
      <c r="C483" s="33" t="s">
        <v>56</v>
      </c>
      <c r="D483" s="33" t="s">
        <v>482</v>
      </c>
      <c r="E483" s="33" t="s">
        <v>1152</v>
      </c>
      <c r="F483" s="33" t="s">
        <v>4819</v>
      </c>
      <c r="G483" s="33" t="s">
        <v>82</v>
      </c>
      <c r="H483" s="33" t="s">
        <v>1819</v>
      </c>
      <c r="I483" s="33" t="s">
        <v>4820</v>
      </c>
      <c r="J483" s="30" t="s">
        <v>4821</v>
      </c>
      <c r="K483" s="33" t="s">
        <v>4822</v>
      </c>
      <c r="L483" s="33" t="s">
        <v>4823</v>
      </c>
      <c r="M483" s="33" t="s">
        <v>1369</v>
      </c>
      <c r="N483" s="33" t="s">
        <v>67</v>
      </c>
      <c r="O483" s="33" t="s">
        <v>4824</v>
      </c>
      <c r="P483" s="33" t="s">
        <v>4825</v>
      </c>
      <c r="Q483" s="33" t="s">
        <v>4826</v>
      </c>
      <c r="R483" s="33" t="s">
        <v>1837</v>
      </c>
      <c r="S483" s="33" t="s">
        <v>1816</v>
      </c>
      <c r="T483" s="33" t="s">
        <v>522</v>
      </c>
      <c r="U483" s="33" t="s">
        <v>1782</v>
      </c>
      <c r="V483" s="30" t="s">
        <v>75</v>
      </c>
      <c r="W483" s="33" t="s">
        <v>76</v>
      </c>
      <c r="X483" s="30">
        <v>2024.01</v>
      </c>
      <c r="Y483" s="30">
        <v>2024.12</v>
      </c>
      <c r="Z483" s="28">
        <f t="shared" si="38"/>
        <v>60</v>
      </c>
      <c r="AA483" s="30">
        <v>60</v>
      </c>
      <c r="AB483" s="30"/>
      <c r="AC483" s="30"/>
      <c r="AD483" s="30"/>
      <c r="AE483" s="30">
        <v>250</v>
      </c>
      <c r="AF483" s="30">
        <v>50</v>
      </c>
      <c r="AG483" s="33" t="s">
        <v>77</v>
      </c>
      <c r="AH483" s="33" t="s">
        <v>77</v>
      </c>
      <c r="AI483" s="33" t="s">
        <v>77</v>
      </c>
      <c r="AJ483" s="33" t="s">
        <v>76</v>
      </c>
      <c r="AK483" s="33" t="s">
        <v>76</v>
      </c>
      <c r="AL483" s="33" t="s">
        <v>77</v>
      </c>
      <c r="AM483" s="30"/>
      <c r="AN483" s="33" t="s">
        <v>77</v>
      </c>
      <c r="AO483" s="30"/>
      <c r="AP483" s="33" t="s">
        <v>1797</v>
      </c>
      <c r="AQ483" s="30">
        <v>18996552017</v>
      </c>
    </row>
    <row r="484" s="3" customFormat="1" ht="230" customHeight="1" spans="1:43">
      <c r="A484" s="31">
        <f t="shared" si="39"/>
        <v>478</v>
      </c>
      <c r="B484" s="33" t="s">
        <v>4827</v>
      </c>
      <c r="C484" s="33" t="s">
        <v>56</v>
      </c>
      <c r="D484" s="33" t="s">
        <v>482</v>
      </c>
      <c r="E484" s="33" t="s">
        <v>1152</v>
      </c>
      <c r="F484" s="30" t="s">
        <v>4828</v>
      </c>
      <c r="G484" s="33" t="s">
        <v>82</v>
      </c>
      <c r="H484" s="33" t="s">
        <v>4829</v>
      </c>
      <c r="I484" s="33" t="s">
        <v>4830</v>
      </c>
      <c r="J484" s="33" t="s">
        <v>4831</v>
      </c>
      <c r="K484" s="30" t="s">
        <v>4832</v>
      </c>
      <c r="L484" s="33" t="s">
        <v>4833</v>
      </c>
      <c r="M484" s="33" t="s">
        <v>66</v>
      </c>
      <c r="N484" s="33" t="s">
        <v>67</v>
      </c>
      <c r="O484" s="30" t="s">
        <v>4834</v>
      </c>
      <c r="P484" s="33" t="s">
        <v>4835</v>
      </c>
      <c r="Q484" s="33" t="s">
        <v>4836</v>
      </c>
      <c r="R484" s="33" t="s">
        <v>812</v>
      </c>
      <c r="S484" s="33" t="s">
        <v>954</v>
      </c>
      <c r="T484" s="33" t="s">
        <v>522</v>
      </c>
      <c r="U484" s="33" t="s">
        <v>2496</v>
      </c>
      <c r="V484" s="30" t="s">
        <v>75</v>
      </c>
      <c r="W484" s="33" t="s">
        <v>76</v>
      </c>
      <c r="X484" s="30">
        <v>2024.01</v>
      </c>
      <c r="Y484" s="30">
        <v>2024.12</v>
      </c>
      <c r="Z484" s="28">
        <f t="shared" si="38"/>
        <v>30</v>
      </c>
      <c r="AA484" s="30">
        <v>30</v>
      </c>
      <c r="AB484" s="30">
        <v>0</v>
      </c>
      <c r="AC484" s="30">
        <v>0</v>
      </c>
      <c r="AD484" s="30">
        <v>0</v>
      </c>
      <c r="AE484" s="30">
        <v>603</v>
      </c>
      <c r="AF484" s="30">
        <v>195</v>
      </c>
      <c r="AG484" s="33" t="s">
        <v>77</v>
      </c>
      <c r="AH484" s="33" t="s">
        <v>77</v>
      </c>
      <c r="AI484" s="33" t="s">
        <v>77</v>
      </c>
      <c r="AJ484" s="33" t="s">
        <v>76</v>
      </c>
      <c r="AK484" s="33" t="s">
        <v>77</v>
      </c>
      <c r="AL484" s="33" t="s">
        <v>77</v>
      </c>
      <c r="AM484" s="33" t="s">
        <v>532</v>
      </c>
      <c r="AN484" s="33" t="s">
        <v>77</v>
      </c>
      <c r="AO484" s="33" t="s">
        <v>532</v>
      </c>
      <c r="AP484" s="33" t="s">
        <v>2497</v>
      </c>
      <c r="AQ484" s="30">
        <v>13452682828</v>
      </c>
    </row>
    <row r="485" s="3" customFormat="1" ht="230" customHeight="1" spans="1:43">
      <c r="A485" s="31">
        <f t="shared" si="39"/>
        <v>479</v>
      </c>
      <c r="B485" s="33" t="s">
        <v>4837</v>
      </c>
      <c r="C485" s="33" t="s">
        <v>56</v>
      </c>
      <c r="D485" s="33" t="s">
        <v>482</v>
      </c>
      <c r="E485" s="33" t="s">
        <v>686</v>
      </c>
      <c r="F485" s="33" t="s">
        <v>4838</v>
      </c>
      <c r="G485" s="33" t="s">
        <v>82</v>
      </c>
      <c r="H485" s="33" t="s">
        <v>2724</v>
      </c>
      <c r="I485" s="33" t="s">
        <v>4839</v>
      </c>
      <c r="J485" s="30" t="s">
        <v>4840</v>
      </c>
      <c r="K485" s="33" t="s">
        <v>4841</v>
      </c>
      <c r="L485" s="33" t="s">
        <v>4842</v>
      </c>
      <c r="M485" s="33" t="s">
        <v>286</v>
      </c>
      <c r="N485" s="33" t="s">
        <v>67</v>
      </c>
      <c r="O485" s="33" t="s">
        <v>4843</v>
      </c>
      <c r="P485" s="33" t="s">
        <v>4844</v>
      </c>
      <c r="Q485" s="33" t="s">
        <v>4845</v>
      </c>
      <c r="R485" s="33" t="s">
        <v>2833</v>
      </c>
      <c r="S485" s="33" t="s">
        <v>2071</v>
      </c>
      <c r="T485" s="33" t="s">
        <v>522</v>
      </c>
      <c r="U485" s="33" t="s">
        <v>2720</v>
      </c>
      <c r="V485" s="30" t="s">
        <v>75</v>
      </c>
      <c r="W485" s="33" t="s">
        <v>76</v>
      </c>
      <c r="X485" s="30">
        <v>2024.1</v>
      </c>
      <c r="Y485" s="30">
        <v>2024.12</v>
      </c>
      <c r="Z485" s="28">
        <f t="shared" si="38"/>
        <v>80</v>
      </c>
      <c r="AA485" s="30">
        <v>80</v>
      </c>
      <c r="AB485" s="30">
        <v>0</v>
      </c>
      <c r="AC485" s="30">
        <v>0</v>
      </c>
      <c r="AD485" s="30">
        <v>0</v>
      </c>
      <c r="AE485" s="30">
        <v>180</v>
      </c>
      <c r="AF485" s="30">
        <v>48</v>
      </c>
      <c r="AG485" s="33" t="s">
        <v>77</v>
      </c>
      <c r="AH485" s="33" t="s">
        <v>77</v>
      </c>
      <c r="AI485" s="33" t="s">
        <v>77</v>
      </c>
      <c r="AJ485" s="33" t="s">
        <v>76</v>
      </c>
      <c r="AK485" s="33" t="s">
        <v>77</v>
      </c>
      <c r="AL485" s="33" t="s">
        <v>77</v>
      </c>
      <c r="AM485" s="33" t="s">
        <v>532</v>
      </c>
      <c r="AN485" s="33" t="s">
        <v>77</v>
      </c>
      <c r="AO485" s="33" t="s">
        <v>532</v>
      </c>
      <c r="AP485" s="33" t="s">
        <v>2721</v>
      </c>
      <c r="AQ485" s="30">
        <v>13452715378</v>
      </c>
    </row>
    <row r="486" s="3" customFormat="1" ht="230" customHeight="1" spans="1:43">
      <c r="A486" s="31">
        <f t="shared" si="39"/>
        <v>480</v>
      </c>
      <c r="B486" s="33" t="s">
        <v>4846</v>
      </c>
      <c r="C486" s="33" t="s">
        <v>56</v>
      </c>
      <c r="D486" s="33" t="s">
        <v>482</v>
      </c>
      <c r="E486" s="33" t="s">
        <v>1152</v>
      </c>
      <c r="F486" s="33" t="s">
        <v>4847</v>
      </c>
      <c r="G486" s="33" t="s">
        <v>82</v>
      </c>
      <c r="H486" s="33" t="s">
        <v>4848</v>
      </c>
      <c r="I486" s="33" t="s">
        <v>4849</v>
      </c>
      <c r="J486" s="33" t="s">
        <v>4850</v>
      </c>
      <c r="K486" s="33" t="s">
        <v>4851</v>
      </c>
      <c r="L486" s="33" t="s">
        <v>4852</v>
      </c>
      <c r="M486" s="33" t="s">
        <v>66</v>
      </c>
      <c r="N486" s="33" t="s">
        <v>67</v>
      </c>
      <c r="O486" s="33" t="s">
        <v>4853</v>
      </c>
      <c r="P486" s="33" t="s">
        <v>2842</v>
      </c>
      <c r="Q486" s="33" t="s">
        <v>4854</v>
      </c>
      <c r="R486" s="33" t="s">
        <v>2857</v>
      </c>
      <c r="S486" s="33" t="s">
        <v>2071</v>
      </c>
      <c r="T486" s="33" t="s">
        <v>522</v>
      </c>
      <c r="U486" s="33" t="s">
        <v>2845</v>
      </c>
      <c r="V486" s="30" t="s">
        <v>75</v>
      </c>
      <c r="W486" s="33" t="s">
        <v>76</v>
      </c>
      <c r="X486" s="30">
        <v>2024.01</v>
      </c>
      <c r="Y486" s="30">
        <v>2024.12</v>
      </c>
      <c r="Z486" s="28">
        <f t="shared" si="38"/>
        <v>60</v>
      </c>
      <c r="AA486" s="30">
        <v>60</v>
      </c>
      <c r="AB486" s="30">
        <v>0</v>
      </c>
      <c r="AC486" s="30">
        <v>0</v>
      </c>
      <c r="AD486" s="30">
        <v>0</v>
      </c>
      <c r="AE486" s="30">
        <v>500</v>
      </c>
      <c r="AF486" s="30">
        <v>100</v>
      </c>
      <c r="AG486" s="33" t="s">
        <v>77</v>
      </c>
      <c r="AH486" s="33" t="s">
        <v>77</v>
      </c>
      <c r="AI486" s="33" t="s">
        <v>77</v>
      </c>
      <c r="AJ486" s="30" t="s">
        <v>1687</v>
      </c>
      <c r="AK486" s="33" t="s">
        <v>77</v>
      </c>
      <c r="AL486" s="33" t="s">
        <v>77</v>
      </c>
      <c r="AM486" s="30"/>
      <c r="AN486" s="33" t="s">
        <v>77</v>
      </c>
      <c r="AO486" s="30"/>
      <c r="AP486" s="33" t="s">
        <v>2846</v>
      </c>
      <c r="AQ486" s="30">
        <v>13668437566</v>
      </c>
    </row>
    <row r="487" s="3" customFormat="1" ht="230" customHeight="1" spans="1:43">
      <c r="A487" s="31">
        <f t="shared" si="39"/>
        <v>481</v>
      </c>
      <c r="B487" s="33" t="s">
        <v>4855</v>
      </c>
      <c r="C487" s="33" t="s">
        <v>56</v>
      </c>
      <c r="D487" s="33" t="s">
        <v>482</v>
      </c>
      <c r="E487" s="33" t="s">
        <v>686</v>
      </c>
      <c r="F487" s="33" t="s">
        <v>4856</v>
      </c>
      <c r="G487" s="33" t="s">
        <v>82</v>
      </c>
      <c r="H487" s="33" t="s">
        <v>3385</v>
      </c>
      <c r="I487" s="33" t="s">
        <v>4857</v>
      </c>
      <c r="J487" s="30" t="s">
        <v>4858</v>
      </c>
      <c r="K487" s="33" t="s">
        <v>4859</v>
      </c>
      <c r="L487" s="33" t="s">
        <v>4859</v>
      </c>
      <c r="M487" s="33" t="s">
        <v>66</v>
      </c>
      <c r="N487" s="33" t="s">
        <v>67</v>
      </c>
      <c r="O487" s="33" t="s">
        <v>4860</v>
      </c>
      <c r="P487" s="33" t="s">
        <v>518</v>
      </c>
      <c r="Q487" s="33" t="s">
        <v>4861</v>
      </c>
      <c r="R487" s="33" t="s">
        <v>2266</v>
      </c>
      <c r="S487" s="33" t="s">
        <v>521</v>
      </c>
      <c r="T487" s="33" t="s">
        <v>522</v>
      </c>
      <c r="U487" s="33" t="s">
        <v>4662</v>
      </c>
      <c r="V487" s="30" t="s">
        <v>75</v>
      </c>
      <c r="W487" s="33" t="s">
        <v>76</v>
      </c>
      <c r="X487" s="30">
        <v>2024.3</v>
      </c>
      <c r="Y487" s="30">
        <v>2024.12</v>
      </c>
      <c r="Z487" s="28">
        <f t="shared" si="38"/>
        <v>350</v>
      </c>
      <c r="AA487" s="30">
        <v>150</v>
      </c>
      <c r="AB487" s="30"/>
      <c r="AC487" s="30"/>
      <c r="AD487" s="30">
        <v>200</v>
      </c>
      <c r="AE487" s="30">
        <v>20</v>
      </c>
      <c r="AF487" s="30">
        <v>10</v>
      </c>
      <c r="AG487" s="33" t="s">
        <v>77</v>
      </c>
      <c r="AH487" s="33" t="s">
        <v>77</v>
      </c>
      <c r="AI487" s="33" t="s">
        <v>77</v>
      </c>
      <c r="AJ487" s="33" t="s">
        <v>76</v>
      </c>
      <c r="AK487" s="33" t="s">
        <v>77</v>
      </c>
      <c r="AL487" s="33" t="s">
        <v>77</v>
      </c>
      <c r="AM487" s="33" t="s">
        <v>77</v>
      </c>
      <c r="AN487" s="33" t="s">
        <v>77</v>
      </c>
      <c r="AO487" s="33" t="s">
        <v>77</v>
      </c>
      <c r="AP487" s="33" t="s">
        <v>4862</v>
      </c>
      <c r="AQ487" s="30">
        <v>18983523998</v>
      </c>
    </row>
    <row r="488" s="4" customFormat="1" ht="162" customHeight="1" spans="1:43">
      <c r="A488" s="31">
        <f t="shared" si="39"/>
        <v>482</v>
      </c>
      <c r="B488" s="33" t="s">
        <v>4863</v>
      </c>
      <c r="C488" s="33" t="s">
        <v>56</v>
      </c>
      <c r="D488" s="33" t="s">
        <v>717</v>
      </c>
      <c r="E488" s="33" t="s">
        <v>718</v>
      </c>
      <c r="F488" s="33" t="s">
        <v>4864</v>
      </c>
      <c r="G488" s="33" t="s">
        <v>82</v>
      </c>
      <c r="H488" s="33" t="s">
        <v>3339</v>
      </c>
      <c r="I488" s="33" t="s">
        <v>4865</v>
      </c>
      <c r="J488" s="30" t="s">
        <v>4866</v>
      </c>
      <c r="K488" s="30" t="s">
        <v>4867</v>
      </c>
      <c r="L488" s="33" t="s">
        <v>4868</v>
      </c>
      <c r="M488" s="33" t="s">
        <v>2854</v>
      </c>
      <c r="N488" s="33" t="s">
        <v>166</v>
      </c>
      <c r="O488" s="33" t="s">
        <v>4869</v>
      </c>
      <c r="P488" s="33" t="s">
        <v>4870</v>
      </c>
      <c r="Q488" s="33" t="s">
        <v>4871</v>
      </c>
      <c r="R488" s="33" t="s">
        <v>2123</v>
      </c>
      <c r="S488" s="33" t="s">
        <v>4872</v>
      </c>
      <c r="T488" s="33" t="s">
        <v>522</v>
      </c>
      <c r="U488" s="33" t="s">
        <v>522</v>
      </c>
      <c r="V488" s="30" t="s">
        <v>75</v>
      </c>
      <c r="W488" s="33" t="s">
        <v>76</v>
      </c>
      <c r="X488" s="30">
        <v>2024.1</v>
      </c>
      <c r="Y488" s="30">
        <v>2024.12</v>
      </c>
      <c r="Z488" s="28">
        <f t="shared" si="38"/>
        <v>250</v>
      </c>
      <c r="AA488" s="30">
        <v>250</v>
      </c>
      <c r="AB488" s="30">
        <v>0</v>
      </c>
      <c r="AC488" s="30">
        <v>0</v>
      </c>
      <c r="AD488" s="30">
        <v>0</v>
      </c>
      <c r="AE488" s="30">
        <v>60</v>
      </c>
      <c r="AF488" s="30">
        <v>30</v>
      </c>
      <c r="AG488" s="33" t="s">
        <v>77</v>
      </c>
      <c r="AH488" s="33" t="s">
        <v>77</v>
      </c>
      <c r="AI488" s="33" t="s">
        <v>77</v>
      </c>
      <c r="AJ488" s="33" t="s">
        <v>76</v>
      </c>
      <c r="AK488" s="33" t="s">
        <v>77</v>
      </c>
      <c r="AL488" s="33" t="s">
        <v>77</v>
      </c>
      <c r="AM488" s="30"/>
      <c r="AN488" s="33" t="s">
        <v>77</v>
      </c>
      <c r="AO488" s="30"/>
      <c r="AP488" s="33" t="s">
        <v>4873</v>
      </c>
      <c r="AQ488" s="30">
        <v>18996552016</v>
      </c>
    </row>
    <row r="489" s="4" customFormat="1" ht="230" customHeight="1" spans="1:43">
      <c r="A489" s="31">
        <f t="shared" si="39"/>
        <v>483</v>
      </c>
      <c r="B489" s="33" t="s">
        <v>4874</v>
      </c>
      <c r="C489" s="33" t="s">
        <v>56</v>
      </c>
      <c r="D489" s="33" t="s">
        <v>482</v>
      </c>
      <c r="E489" s="33" t="s">
        <v>1987</v>
      </c>
      <c r="F489" s="33" t="s">
        <v>4875</v>
      </c>
      <c r="G489" s="33" t="s">
        <v>82</v>
      </c>
      <c r="H489" s="33" t="s">
        <v>3339</v>
      </c>
      <c r="I489" s="33" t="s">
        <v>4876</v>
      </c>
      <c r="J489" s="33" t="s">
        <v>4877</v>
      </c>
      <c r="K489" s="33" t="s">
        <v>4878</v>
      </c>
      <c r="L489" s="33" t="s">
        <v>4879</v>
      </c>
      <c r="M489" s="33" t="s">
        <v>1541</v>
      </c>
      <c r="N489" s="33" t="s">
        <v>1404</v>
      </c>
      <c r="O489" s="33" t="s">
        <v>4880</v>
      </c>
      <c r="P489" s="33" t="s">
        <v>3452</v>
      </c>
      <c r="Q489" s="33" t="s">
        <v>4881</v>
      </c>
      <c r="R489" s="33" t="s">
        <v>812</v>
      </c>
      <c r="S489" s="30" t="s">
        <v>2157</v>
      </c>
      <c r="T489" s="33" t="s">
        <v>4882</v>
      </c>
      <c r="U489" s="33" t="s">
        <v>4882</v>
      </c>
      <c r="V489" s="30" t="s">
        <v>75</v>
      </c>
      <c r="W489" s="33" t="s">
        <v>76</v>
      </c>
      <c r="X489" s="30" t="s">
        <v>4883</v>
      </c>
      <c r="Y489" s="30">
        <v>2024.12</v>
      </c>
      <c r="Z489" s="28">
        <v>80</v>
      </c>
      <c r="AA489" s="30">
        <v>80</v>
      </c>
      <c r="AB489" s="30">
        <v>0</v>
      </c>
      <c r="AC489" s="30">
        <v>0</v>
      </c>
      <c r="AD489" s="30">
        <v>0</v>
      </c>
      <c r="AE489" s="30">
        <v>300</v>
      </c>
      <c r="AF489" s="30">
        <v>20</v>
      </c>
      <c r="AG489" s="33" t="s">
        <v>77</v>
      </c>
      <c r="AH489" s="33" t="s">
        <v>77</v>
      </c>
      <c r="AI489" s="33" t="s">
        <v>77</v>
      </c>
      <c r="AJ489" s="33" t="s">
        <v>77</v>
      </c>
      <c r="AK489" s="33" t="s">
        <v>77</v>
      </c>
      <c r="AL489" s="33" t="s">
        <v>77</v>
      </c>
      <c r="AM489" s="33" t="s">
        <v>77</v>
      </c>
      <c r="AN489" s="33" t="s">
        <v>77</v>
      </c>
      <c r="AO489" s="33" t="s">
        <v>77</v>
      </c>
      <c r="AP489" s="33" t="s">
        <v>4884</v>
      </c>
      <c r="AQ489" s="30">
        <v>13594713666</v>
      </c>
    </row>
    <row r="490" s="4" customFormat="1" ht="162" customHeight="1" spans="1:43">
      <c r="A490" s="31">
        <f t="shared" si="39"/>
        <v>484</v>
      </c>
      <c r="B490" s="33" t="s">
        <v>4885</v>
      </c>
      <c r="C490" s="33" t="s">
        <v>56</v>
      </c>
      <c r="D490" s="33" t="s">
        <v>482</v>
      </c>
      <c r="E490" s="33" t="s">
        <v>1152</v>
      </c>
      <c r="F490" s="33" t="s">
        <v>4886</v>
      </c>
      <c r="G490" s="33" t="s">
        <v>82</v>
      </c>
      <c r="H490" s="33" t="s">
        <v>526</v>
      </c>
      <c r="I490" s="33" t="s">
        <v>4887</v>
      </c>
      <c r="J490" s="33" t="s">
        <v>4888</v>
      </c>
      <c r="K490" s="33" t="s">
        <v>4889</v>
      </c>
      <c r="L490" s="33" t="s">
        <v>4890</v>
      </c>
      <c r="M490" s="33" t="s">
        <v>2285</v>
      </c>
      <c r="N490" s="33" t="s">
        <v>67</v>
      </c>
      <c r="O490" s="33" t="s">
        <v>4891</v>
      </c>
      <c r="P490" s="33" t="s">
        <v>4892</v>
      </c>
      <c r="Q490" s="33" t="s">
        <v>4893</v>
      </c>
      <c r="R490" s="33" t="s">
        <v>2288</v>
      </c>
      <c r="S490" s="33" t="s">
        <v>1517</v>
      </c>
      <c r="T490" s="33" t="s">
        <v>4882</v>
      </c>
      <c r="U490" s="33" t="s">
        <v>508</v>
      </c>
      <c r="V490" s="30" t="s">
        <v>75</v>
      </c>
      <c r="W490" s="33" t="s">
        <v>76</v>
      </c>
      <c r="X490" s="30">
        <v>2024.1</v>
      </c>
      <c r="Y490" s="30">
        <v>2024.12</v>
      </c>
      <c r="Z490" s="28">
        <v>50</v>
      </c>
      <c r="AA490" s="30">
        <v>50</v>
      </c>
      <c r="AB490" s="30"/>
      <c r="AC490" s="30"/>
      <c r="AD490" s="30"/>
      <c r="AE490" s="30">
        <v>200</v>
      </c>
      <c r="AF490" s="30">
        <v>27</v>
      </c>
      <c r="AG490" s="33" t="s">
        <v>77</v>
      </c>
      <c r="AH490" s="33" t="s">
        <v>77</v>
      </c>
      <c r="AI490" s="33" t="s">
        <v>77</v>
      </c>
      <c r="AJ490" s="33" t="s">
        <v>76</v>
      </c>
      <c r="AK490" s="33" t="s">
        <v>77</v>
      </c>
      <c r="AL490" s="33" t="s">
        <v>77</v>
      </c>
      <c r="AM490" s="30"/>
      <c r="AN490" s="33" t="s">
        <v>76</v>
      </c>
      <c r="AO490" s="30"/>
      <c r="AP490" s="33" t="s">
        <v>4894</v>
      </c>
      <c r="AQ490" s="30">
        <v>15025460520</v>
      </c>
    </row>
    <row r="491" s="4" customFormat="1" ht="230" customHeight="1" spans="1:43">
      <c r="A491" s="31">
        <f t="shared" si="39"/>
        <v>485</v>
      </c>
      <c r="B491" s="33" t="s">
        <v>4895</v>
      </c>
      <c r="C491" s="33" t="s">
        <v>56</v>
      </c>
      <c r="D491" s="33" t="s">
        <v>482</v>
      </c>
      <c r="E491" s="33" t="s">
        <v>1152</v>
      </c>
      <c r="F491" s="33" t="s">
        <v>4896</v>
      </c>
      <c r="G491" s="33" t="s">
        <v>82</v>
      </c>
      <c r="H491" s="33" t="s">
        <v>4897</v>
      </c>
      <c r="I491" s="33" t="s">
        <v>4898</v>
      </c>
      <c r="J491" s="33" t="s">
        <v>4899</v>
      </c>
      <c r="K491" s="33" t="s">
        <v>4900</v>
      </c>
      <c r="L491" s="33" t="s">
        <v>4901</v>
      </c>
      <c r="M491" s="33" t="s">
        <v>165</v>
      </c>
      <c r="N491" s="33" t="s">
        <v>166</v>
      </c>
      <c r="O491" s="33" t="s">
        <v>4891</v>
      </c>
      <c r="P491" s="33" t="s">
        <v>4902</v>
      </c>
      <c r="Q491" s="33" t="s">
        <v>4899</v>
      </c>
      <c r="R491" s="33" t="s">
        <v>4903</v>
      </c>
      <c r="S491" s="33" t="s">
        <v>954</v>
      </c>
      <c r="T491" s="33" t="s">
        <v>4882</v>
      </c>
      <c r="U491" s="33" t="s">
        <v>74</v>
      </c>
      <c r="V491" s="30" t="s">
        <v>75</v>
      </c>
      <c r="W491" s="33" t="s">
        <v>76</v>
      </c>
      <c r="X491" s="30">
        <v>2024.1</v>
      </c>
      <c r="Y491" s="30">
        <v>2024.11</v>
      </c>
      <c r="Z491" s="28">
        <v>50</v>
      </c>
      <c r="AA491" s="30">
        <v>50</v>
      </c>
      <c r="AB491" s="30">
        <v>0</v>
      </c>
      <c r="AC491" s="30">
        <v>0</v>
      </c>
      <c r="AD491" s="30">
        <v>0</v>
      </c>
      <c r="AE491" s="30">
        <v>228</v>
      </c>
      <c r="AF491" s="30">
        <v>40</v>
      </c>
      <c r="AG491" s="33" t="s">
        <v>77</v>
      </c>
      <c r="AH491" s="33" t="s">
        <v>77</v>
      </c>
      <c r="AI491" s="33" t="s">
        <v>77</v>
      </c>
      <c r="AJ491" s="33" t="s">
        <v>76</v>
      </c>
      <c r="AK491" s="33" t="s">
        <v>77</v>
      </c>
      <c r="AL491" s="33" t="s">
        <v>77</v>
      </c>
      <c r="AM491" s="30"/>
      <c r="AN491" s="33" t="s">
        <v>77</v>
      </c>
      <c r="AO491" s="30"/>
      <c r="AP491" s="33" t="s">
        <v>4904</v>
      </c>
      <c r="AQ491" s="30">
        <v>13452646256</v>
      </c>
    </row>
    <row r="492" s="4" customFormat="1" ht="230" customHeight="1" spans="1:43">
      <c r="A492" s="31">
        <f t="shared" si="39"/>
        <v>486</v>
      </c>
      <c r="B492" s="33" t="s">
        <v>4905</v>
      </c>
      <c r="C492" s="33" t="s">
        <v>56</v>
      </c>
      <c r="D492" s="33" t="s">
        <v>482</v>
      </c>
      <c r="E492" s="33" t="s">
        <v>1152</v>
      </c>
      <c r="F492" s="33" t="s">
        <v>4906</v>
      </c>
      <c r="G492" s="33" t="s">
        <v>82</v>
      </c>
      <c r="H492" s="33" t="s">
        <v>2042</v>
      </c>
      <c r="I492" s="33" t="s">
        <v>4907</v>
      </c>
      <c r="J492" s="30" t="s">
        <v>4908</v>
      </c>
      <c r="K492" s="33" t="s">
        <v>4909</v>
      </c>
      <c r="L492" s="33" t="s">
        <v>4901</v>
      </c>
      <c r="M492" s="33" t="s">
        <v>165</v>
      </c>
      <c r="N492" s="33" t="s">
        <v>166</v>
      </c>
      <c r="O492" s="33" t="s">
        <v>4910</v>
      </c>
      <c r="P492" s="33" t="s">
        <v>4911</v>
      </c>
      <c r="Q492" s="33" t="s">
        <v>4912</v>
      </c>
      <c r="R492" s="33" t="s">
        <v>4913</v>
      </c>
      <c r="S492" s="33" t="s">
        <v>954</v>
      </c>
      <c r="T492" s="33" t="s">
        <v>4882</v>
      </c>
      <c r="U492" s="33" t="s">
        <v>2023</v>
      </c>
      <c r="V492" s="30" t="s">
        <v>75</v>
      </c>
      <c r="W492" s="33" t="s">
        <v>76</v>
      </c>
      <c r="X492" s="30">
        <v>2024.1</v>
      </c>
      <c r="Y492" s="30">
        <v>2024.12</v>
      </c>
      <c r="Z492" s="28">
        <v>50</v>
      </c>
      <c r="AA492" s="30">
        <v>50</v>
      </c>
      <c r="AB492" s="30">
        <v>0</v>
      </c>
      <c r="AC492" s="30">
        <v>0</v>
      </c>
      <c r="AD492" s="30">
        <v>0</v>
      </c>
      <c r="AE492" s="30">
        <v>200</v>
      </c>
      <c r="AF492" s="30">
        <v>144</v>
      </c>
      <c r="AG492" s="33" t="s">
        <v>77</v>
      </c>
      <c r="AH492" s="33" t="s">
        <v>77</v>
      </c>
      <c r="AI492" s="33" t="s">
        <v>77</v>
      </c>
      <c r="AJ492" s="33" t="s">
        <v>76</v>
      </c>
      <c r="AK492" s="33" t="s">
        <v>77</v>
      </c>
      <c r="AL492" s="33" t="s">
        <v>76</v>
      </c>
      <c r="AM492" s="33" t="s">
        <v>4914</v>
      </c>
      <c r="AN492" s="33" t="s">
        <v>76</v>
      </c>
      <c r="AO492" s="33" t="s">
        <v>4914</v>
      </c>
      <c r="AP492" s="33" t="s">
        <v>2025</v>
      </c>
      <c r="AQ492" s="30">
        <v>13658305080</v>
      </c>
    </row>
    <row r="493" s="4" customFormat="1" ht="230" customHeight="1" spans="1:43">
      <c r="A493" s="31">
        <f t="shared" si="39"/>
        <v>487</v>
      </c>
      <c r="B493" s="33" t="s">
        <v>4915</v>
      </c>
      <c r="C493" s="33" t="s">
        <v>56</v>
      </c>
      <c r="D493" s="33" t="s">
        <v>717</v>
      </c>
      <c r="E493" s="33" t="s">
        <v>3706</v>
      </c>
      <c r="F493" s="30" t="s">
        <v>4916</v>
      </c>
      <c r="G493" s="33" t="s">
        <v>82</v>
      </c>
      <c r="H493" s="33" t="s">
        <v>4917</v>
      </c>
      <c r="I493" s="30" t="s">
        <v>4918</v>
      </c>
      <c r="J493" s="30" t="s">
        <v>4919</v>
      </c>
      <c r="K493" s="30" t="s">
        <v>4920</v>
      </c>
      <c r="L493" s="33" t="s">
        <v>4921</v>
      </c>
      <c r="M493" s="33" t="s">
        <v>165</v>
      </c>
      <c r="N493" s="33" t="s">
        <v>166</v>
      </c>
      <c r="O493" s="33" t="s">
        <v>4922</v>
      </c>
      <c r="P493" s="33" t="s">
        <v>4923</v>
      </c>
      <c r="Q493" s="33" t="s">
        <v>4924</v>
      </c>
      <c r="R493" s="33" t="s">
        <v>4925</v>
      </c>
      <c r="S493" s="33" t="s">
        <v>4093</v>
      </c>
      <c r="T493" s="33" t="s">
        <v>4882</v>
      </c>
      <c r="U493" s="33" t="s">
        <v>1907</v>
      </c>
      <c r="V493" s="30" t="s">
        <v>75</v>
      </c>
      <c r="W493" s="33" t="s">
        <v>76</v>
      </c>
      <c r="X493" s="30">
        <v>2024.1</v>
      </c>
      <c r="Y493" s="30">
        <v>2024.11</v>
      </c>
      <c r="Z493" s="28">
        <v>100</v>
      </c>
      <c r="AA493" s="30">
        <v>100</v>
      </c>
      <c r="AB493" s="30">
        <v>0</v>
      </c>
      <c r="AC493" s="30">
        <v>0</v>
      </c>
      <c r="AD493" s="30">
        <v>0</v>
      </c>
      <c r="AE493" s="30">
        <v>50</v>
      </c>
      <c r="AF493" s="30">
        <v>10</v>
      </c>
      <c r="AG493" s="33" t="s">
        <v>77</v>
      </c>
      <c r="AH493" s="33" t="s">
        <v>77</v>
      </c>
      <c r="AI493" s="33" t="s">
        <v>77</v>
      </c>
      <c r="AJ493" s="33" t="s">
        <v>76</v>
      </c>
      <c r="AK493" s="33" t="s">
        <v>77</v>
      </c>
      <c r="AL493" s="33" t="s">
        <v>77</v>
      </c>
      <c r="AM493" s="33" t="s">
        <v>4926</v>
      </c>
      <c r="AN493" s="33" t="s">
        <v>76</v>
      </c>
      <c r="AO493" s="33" t="s">
        <v>4927</v>
      </c>
      <c r="AP493" s="33" t="s">
        <v>1910</v>
      </c>
      <c r="AQ493" s="30">
        <v>15123440877</v>
      </c>
    </row>
    <row r="494" s="4" customFormat="1" ht="230" customHeight="1" spans="1:43">
      <c r="A494" s="31">
        <f t="shared" si="39"/>
        <v>488</v>
      </c>
      <c r="B494" s="33" t="s">
        <v>4928</v>
      </c>
      <c r="C494" s="33" t="s">
        <v>56</v>
      </c>
      <c r="D494" s="33" t="s">
        <v>482</v>
      </c>
      <c r="E494" s="33" t="s">
        <v>1152</v>
      </c>
      <c r="F494" s="33" t="s">
        <v>4929</v>
      </c>
      <c r="G494" s="33" t="s">
        <v>82</v>
      </c>
      <c r="H494" s="33" t="s">
        <v>1426</v>
      </c>
      <c r="I494" s="33" t="s">
        <v>4930</v>
      </c>
      <c r="J494" s="30" t="s">
        <v>4931</v>
      </c>
      <c r="K494" s="33" t="s">
        <v>4932</v>
      </c>
      <c r="L494" s="33" t="s">
        <v>4890</v>
      </c>
      <c r="M494" s="33" t="s">
        <v>286</v>
      </c>
      <c r="N494" s="33" t="s">
        <v>67</v>
      </c>
      <c r="O494" s="33" t="s">
        <v>4933</v>
      </c>
      <c r="P494" s="33" t="s">
        <v>4934</v>
      </c>
      <c r="Q494" s="33" t="s">
        <v>4935</v>
      </c>
      <c r="R494" s="33" t="s">
        <v>4936</v>
      </c>
      <c r="S494" s="33" t="s">
        <v>4093</v>
      </c>
      <c r="T494" s="33" t="s">
        <v>4882</v>
      </c>
      <c r="U494" s="33" t="s">
        <v>1410</v>
      </c>
      <c r="V494" s="30" t="s">
        <v>75</v>
      </c>
      <c r="W494" s="33" t="s">
        <v>76</v>
      </c>
      <c r="X494" s="30">
        <v>2024.01</v>
      </c>
      <c r="Y494" s="30">
        <v>2024.12</v>
      </c>
      <c r="Z494" s="28">
        <v>50</v>
      </c>
      <c r="AA494" s="30">
        <v>50</v>
      </c>
      <c r="AB494" s="30">
        <v>0</v>
      </c>
      <c r="AC494" s="30">
        <v>0</v>
      </c>
      <c r="AD494" s="30">
        <v>0</v>
      </c>
      <c r="AE494" s="30">
        <v>200</v>
      </c>
      <c r="AF494" s="30">
        <v>10</v>
      </c>
      <c r="AG494" s="33" t="s">
        <v>77</v>
      </c>
      <c r="AH494" s="33" t="s">
        <v>77</v>
      </c>
      <c r="AI494" s="33" t="s">
        <v>77</v>
      </c>
      <c r="AJ494" s="33" t="s">
        <v>76</v>
      </c>
      <c r="AK494" s="33" t="s">
        <v>76</v>
      </c>
      <c r="AL494" s="33" t="s">
        <v>77</v>
      </c>
      <c r="AM494" s="30"/>
      <c r="AN494" s="33" t="s">
        <v>77</v>
      </c>
      <c r="AO494" s="30"/>
      <c r="AP494" s="33" t="s">
        <v>4937</v>
      </c>
      <c r="AQ494" s="30">
        <v>59500500</v>
      </c>
    </row>
    <row r="495" s="4" customFormat="1" ht="230" customHeight="1" spans="1:43">
      <c r="A495" s="31">
        <f t="shared" si="39"/>
        <v>489</v>
      </c>
      <c r="B495" s="33" t="s">
        <v>4938</v>
      </c>
      <c r="C495" s="33" t="s">
        <v>56</v>
      </c>
      <c r="D495" s="33" t="s">
        <v>482</v>
      </c>
      <c r="E495" s="33" t="s">
        <v>1152</v>
      </c>
      <c r="F495" s="33" t="s">
        <v>4939</v>
      </c>
      <c r="G495" s="33" t="s">
        <v>82</v>
      </c>
      <c r="H495" s="33" t="s">
        <v>3005</v>
      </c>
      <c r="I495" s="33" t="s">
        <v>4940</v>
      </c>
      <c r="J495" s="30" t="s">
        <v>4931</v>
      </c>
      <c r="K495" s="33" t="s">
        <v>4932</v>
      </c>
      <c r="L495" s="33" t="s">
        <v>4890</v>
      </c>
      <c r="M495" s="33" t="s">
        <v>286</v>
      </c>
      <c r="N495" s="33" t="s">
        <v>67</v>
      </c>
      <c r="O495" s="33" t="s">
        <v>4933</v>
      </c>
      <c r="P495" s="33" t="s">
        <v>4934</v>
      </c>
      <c r="Q495" s="33" t="s">
        <v>4935</v>
      </c>
      <c r="R495" s="33" t="s">
        <v>4936</v>
      </c>
      <c r="S495" s="33" t="s">
        <v>4093</v>
      </c>
      <c r="T495" s="33" t="s">
        <v>4882</v>
      </c>
      <c r="U495" s="33" t="s">
        <v>2959</v>
      </c>
      <c r="V495" s="30" t="s">
        <v>75</v>
      </c>
      <c r="W495" s="33" t="s">
        <v>76</v>
      </c>
      <c r="X495" s="30">
        <v>2024.01</v>
      </c>
      <c r="Y495" s="30">
        <v>2024.12</v>
      </c>
      <c r="Z495" s="28">
        <v>50</v>
      </c>
      <c r="AA495" s="30">
        <v>50</v>
      </c>
      <c r="AB495" s="30">
        <v>0</v>
      </c>
      <c r="AC495" s="30">
        <v>0</v>
      </c>
      <c r="AD495" s="30">
        <v>0</v>
      </c>
      <c r="AE495" s="30">
        <v>200</v>
      </c>
      <c r="AF495" s="30">
        <v>10</v>
      </c>
      <c r="AG495" s="33" t="s">
        <v>77</v>
      </c>
      <c r="AH495" s="33" t="s">
        <v>77</v>
      </c>
      <c r="AI495" s="33" t="s">
        <v>77</v>
      </c>
      <c r="AJ495" s="33" t="s">
        <v>76</v>
      </c>
      <c r="AK495" s="33" t="s">
        <v>76</v>
      </c>
      <c r="AL495" s="33" t="s">
        <v>77</v>
      </c>
      <c r="AM495" s="30"/>
      <c r="AN495" s="33" t="s">
        <v>76</v>
      </c>
      <c r="AO495" s="30"/>
      <c r="AP495" s="33" t="s">
        <v>2960</v>
      </c>
      <c r="AQ495" s="30">
        <v>15215145990</v>
      </c>
    </row>
    <row r="496" s="4" customFormat="1" ht="230" customHeight="1" spans="1:43">
      <c r="A496" s="31">
        <f t="shared" si="39"/>
        <v>490</v>
      </c>
      <c r="B496" s="33" t="s">
        <v>4941</v>
      </c>
      <c r="C496" s="33" t="s">
        <v>56</v>
      </c>
      <c r="D496" s="33" t="s">
        <v>482</v>
      </c>
      <c r="E496" s="33" t="s">
        <v>1152</v>
      </c>
      <c r="F496" s="33" t="s">
        <v>4942</v>
      </c>
      <c r="G496" s="33" t="s">
        <v>82</v>
      </c>
      <c r="H496" s="33" t="s">
        <v>4943</v>
      </c>
      <c r="I496" s="33" t="s">
        <v>4944</v>
      </c>
      <c r="J496" s="33" t="s">
        <v>4945</v>
      </c>
      <c r="K496" s="33" t="s">
        <v>4946</v>
      </c>
      <c r="L496" s="33" t="s">
        <v>4947</v>
      </c>
      <c r="M496" s="33" t="s">
        <v>1541</v>
      </c>
      <c r="N496" s="33" t="s">
        <v>1404</v>
      </c>
      <c r="O496" s="33" t="s">
        <v>4948</v>
      </c>
      <c r="P496" s="33" t="s">
        <v>4949</v>
      </c>
      <c r="Q496" s="33" t="s">
        <v>4950</v>
      </c>
      <c r="R496" s="33" t="s">
        <v>812</v>
      </c>
      <c r="S496" s="30" t="s">
        <v>2157</v>
      </c>
      <c r="T496" s="33" t="s">
        <v>4882</v>
      </c>
      <c r="U496" s="33" t="s">
        <v>2142</v>
      </c>
      <c r="V496" s="30" t="s">
        <v>75</v>
      </c>
      <c r="W496" s="33" t="s">
        <v>76</v>
      </c>
      <c r="X496" s="30">
        <v>2024.1</v>
      </c>
      <c r="Y496" s="30">
        <v>2024.12</v>
      </c>
      <c r="Z496" s="28">
        <v>50</v>
      </c>
      <c r="AA496" s="30">
        <v>50</v>
      </c>
      <c r="AB496" s="30">
        <v>0</v>
      </c>
      <c r="AC496" s="30">
        <v>0</v>
      </c>
      <c r="AD496" s="30">
        <v>0</v>
      </c>
      <c r="AE496" s="30">
        <v>100</v>
      </c>
      <c r="AF496" s="30">
        <v>20</v>
      </c>
      <c r="AG496" s="33" t="s">
        <v>77</v>
      </c>
      <c r="AH496" s="33" t="s">
        <v>77</v>
      </c>
      <c r="AI496" s="33" t="s">
        <v>77</v>
      </c>
      <c r="AJ496" s="33" t="s">
        <v>76</v>
      </c>
      <c r="AK496" s="33" t="s">
        <v>76</v>
      </c>
      <c r="AL496" s="33" t="s">
        <v>77</v>
      </c>
      <c r="AM496" s="30"/>
      <c r="AN496" s="33" t="s">
        <v>77</v>
      </c>
      <c r="AO496" s="30"/>
      <c r="AP496" s="33" t="s">
        <v>2145</v>
      </c>
      <c r="AQ496" s="30">
        <v>59265746</v>
      </c>
    </row>
    <row r="497" s="4" customFormat="1" ht="230" customHeight="1" spans="1:43">
      <c r="A497" s="31">
        <f t="shared" si="39"/>
        <v>491</v>
      </c>
      <c r="B497" s="33" t="s">
        <v>4951</v>
      </c>
      <c r="C497" s="33" t="s">
        <v>56</v>
      </c>
      <c r="D497" s="33" t="s">
        <v>482</v>
      </c>
      <c r="E497" s="33" t="s">
        <v>1152</v>
      </c>
      <c r="F497" s="33" t="s">
        <v>4952</v>
      </c>
      <c r="G497" s="33" t="s">
        <v>82</v>
      </c>
      <c r="H497" s="33" t="s">
        <v>4953</v>
      </c>
      <c r="I497" s="33" t="s">
        <v>4954</v>
      </c>
      <c r="J497" s="33" t="s">
        <v>4955</v>
      </c>
      <c r="K497" s="33" t="s">
        <v>4946</v>
      </c>
      <c r="L497" s="33" t="s">
        <v>4956</v>
      </c>
      <c r="M497" s="33" t="s">
        <v>1541</v>
      </c>
      <c r="N497" s="33" t="s">
        <v>1404</v>
      </c>
      <c r="O497" s="33" t="s">
        <v>4948</v>
      </c>
      <c r="P497" s="33" t="s">
        <v>4949</v>
      </c>
      <c r="Q497" s="33" t="s">
        <v>4957</v>
      </c>
      <c r="R497" s="33" t="s">
        <v>812</v>
      </c>
      <c r="S497" s="30" t="s">
        <v>2157</v>
      </c>
      <c r="T497" s="33" t="s">
        <v>4882</v>
      </c>
      <c r="U497" s="33" t="s">
        <v>2142</v>
      </c>
      <c r="V497" s="30" t="s">
        <v>75</v>
      </c>
      <c r="W497" s="33" t="s">
        <v>76</v>
      </c>
      <c r="X497" s="30">
        <v>2024.1</v>
      </c>
      <c r="Y497" s="30">
        <v>2024.12</v>
      </c>
      <c r="Z497" s="28">
        <v>50</v>
      </c>
      <c r="AA497" s="30">
        <v>50</v>
      </c>
      <c r="AB497" s="30"/>
      <c r="AC497" s="30"/>
      <c r="AD497" s="30"/>
      <c r="AE497" s="33" t="s">
        <v>4958</v>
      </c>
      <c r="AF497" s="33" t="s">
        <v>4959</v>
      </c>
      <c r="AG497" s="33" t="s">
        <v>77</v>
      </c>
      <c r="AH497" s="33" t="s">
        <v>77</v>
      </c>
      <c r="AI497" s="33" t="s">
        <v>77</v>
      </c>
      <c r="AJ497" s="33" t="s">
        <v>76</v>
      </c>
      <c r="AK497" s="33" t="s">
        <v>76</v>
      </c>
      <c r="AL497" s="33" t="s">
        <v>77</v>
      </c>
      <c r="AM497" s="30"/>
      <c r="AN497" s="33" t="s">
        <v>77</v>
      </c>
      <c r="AO497" s="30"/>
      <c r="AP497" s="33" t="s">
        <v>2145</v>
      </c>
      <c r="AQ497" s="30">
        <v>59265746</v>
      </c>
    </row>
    <row r="498" s="4" customFormat="1" ht="230" customHeight="1" spans="1:43">
      <c r="A498" s="31">
        <f t="shared" si="39"/>
        <v>492</v>
      </c>
      <c r="B498" s="33" t="s">
        <v>4960</v>
      </c>
      <c r="C498" s="33" t="s">
        <v>56</v>
      </c>
      <c r="D498" s="33" t="s">
        <v>482</v>
      </c>
      <c r="E498" s="33" t="s">
        <v>1152</v>
      </c>
      <c r="F498" s="33" t="s">
        <v>4961</v>
      </c>
      <c r="G498" s="33" t="s">
        <v>82</v>
      </c>
      <c r="H498" s="33" t="s">
        <v>4962</v>
      </c>
      <c r="I498" s="33" t="s">
        <v>4963</v>
      </c>
      <c r="J498" s="33" t="s">
        <v>4964</v>
      </c>
      <c r="K498" s="33" t="s">
        <v>4901</v>
      </c>
      <c r="L498" s="33" t="s">
        <v>4965</v>
      </c>
      <c r="M498" s="33" t="s">
        <v>4966</v>
      </c>
      <c r="N498" s="33" t="s">
        <v>4967</v>
      </c>
      <c r="O498" s="33" t="s">
        <v>4948</v>
      </c>
      <c r="P498" s="33" t="s">
        <v>4968</v>
      </c>
      <c r="Q498" s="33" t="s">
        <v>4969</v>
      </c>
      <c r="R498" s="33" t="s">
        <v>272</v>
      </c>
      <c r="S498" s="33" t="s">
        <v>1981</v>
      </c>
      <c r="T498" s="33" t="s">
        <v>4882</v>
      </c>
      <c r="U498" s="33" t="s">
        <v>275</v>
      </c>
      <c r="V498" s="30" t="s">
        <v>75</v>
      </c>
      <c r="W498" s="33" t="s">
        <v>76</v>
      </c>
      <c r="X498" s="30" t="s">
        <v>4883</v>
      </c>
      <c r="Y498" s="30">
        <v>2024.12</v>
      </c>
      <c r="Z498" s="28">
        <v>50</v>
      </c>
      <c r="AA498" s="30">
        <v>50</v>
      </c>
      <c r="AB498" s="30"/>
      <c r="AC498" s="30"/>
      <c r="AD498" s="30"/>
      <c r="AE498" s="30" t="s">
        <v>4970</v>
      </c>
      <c r="AF498" s="30" t="s">
        <v>4971</v>
      </c>
      <c r="AG498" s="33" t="s">
        <v>77</v>
      </c>
      <c r="AH498" s="33" t="s">
        <v>77</v>
      </c>
      <c r="AI498" s="33" t="s">
        <v>77</v>
      </c>
      <c r="AJ498" s="33" t="s">
        <v>76</v>
      </c>
      <c r="AK498" s="33" t="s">
        <v>77</v>
      </c>
      <c r="AL498" s="33" t="s">
        <v>77</v>
      </c>
      <c r="AM498" s="30"/>
      <c r="AN498" s="33" t="s">
        <v>77</v>
      </c>
      <c r="AO498" s="30"/>
      <c r="AP498" s="33" t="s">
        <v>292</v>
      </c>
      <c r="AQ498" s="30">
        <v>18716665210</v>
      </c>
    </row>
    <row r="499" s="4" customFormat="1" ht="230" customHeight="1" spans="1:43">
      <c r="A499" s="31">
        <f t="shared" si="39"/>
        <v>493</v>
      </c>
      <c r="B499" s="33" t="s">
        <v>4972</v>
      </c>
      <c r="C499" s="33" t="s">
        <v>56</v>
      </c>
      <c r="D499" s="33" t="s">
        <v>482</v>
      </c>
      <c r="E499" s="33" t="s">
        <v>1152</v>
      </c>
      <c r="F499" s="33" t="s">
        <v>4973</v>
      </c>
      <c r="G499" s="33" t="s">
        <v>82</v>
      </c>
      <c r="H499" s="33" t="s">
        <v>4974</v>
      </c>
      <c r="I499" s="33" t="s">
        <v>4975</v>
      </c>
      <c r="J499" s="30" t="s">
        <v>4976</v>
      </c>
      <c r="K499" s="30" t="s">
        <v>4977</v>
      </c>
      <c r="L499" s="33" t="s">
        <v>4978</v>
      </c>
      <c r="M499" s="33" t="s">
        <v>165</v>
      </c>
      <c r="N499" s="33" t="s">
        <v>166</v>
      </c>
      <c r="O499" s="33" t="s">
        <v>3028</v>
      </c>
      <c r="P499" s="33" t="s">
        <v>4979</v>
      </c>
      <c r="Q499" s="33" t="s">
        <v>4980</v>
      </c>
      <c r="R499" s="30" t="s">
        <v>4981</v>
      </c>
      <c r="S499" s="33" t="s">
        <v>4093</v>
      </c>
      <c r="T499" s="33" t="s">
        <v>4882</v>
      </c>
      <c r="U499" s="33" t="s">
        <v>1302</v>
      </c>
      <c r="V499" s="30" t="s">
        <v>75</v>
      </c>
      <c r="W499" s="33" t="s">
        <v>76</v>
      </c>
      <c r="X499" s="30" t="s">
        <v>4883</v>
      </c>
      <c r="Y499" s="30">
        <v>2024.11</v>
      </c>
      <c r="Z499" s="28">
        <v>50</v>
      </c>
      <c r="AA499" s="30">
        <v>50</v>
      </c>
      <c r="AB499" s="30">
        <v>0</v>
      </c>
      <c r="AC499" s="30"/>
      <c r="AD499" s="30">
        <v>0</v>
      </c>
      <c r="AE499" s="30" t="s">
        <v>4982</v>
      </c>
      <c r="AF499" s="33" t="s">
        <v>4983</v>
      </c>
      <c r="AG499" s="30"/>
      <c r="AH499" s="30"/>
      <c r="AI499" s="30"/>
      <c r="AJ499" s="33" t="s">
        <v>76</v>
      </c>
      <c r="AK499" s="33" t="s">
        <v>77</v>
      </c>
      <c r="AL499" s="33" t="s">
        <v>76</v>
      </c>
      <c r="AM499" s="33" t="s">
        <v>4984</v>
      </c>
      <c r="AN499" s="33" t="s">
        <v>76</v>
      </c>
      <c r="AO499" s="33" t="s">
        <v>4984</v>
      </c>
      <c r="AP499" s="33" t="s">
        <v>4985</v>
      </c>
      <c r="AQ499" s="30">
        <v>18996610953</v>
      </c>
    </row>
    <row r="500" s="4" customFormat="1" ht="230" customHeight="1" spans="1:43">
      <c r="A500" s="31">
        <f t="shared" si="39"/>
        <v>494</v>
      </c>
      <c r="B500" s="33" t="s">
        <v>4986</v>
      </c>
      <c r="C500" s="33" t="s">
        <v>56</v>
      </c>
      <c r="D500" s="33" t="s">
        <v>57</v>
      </c>
      <c r="E500" s="33" t="s">
        <v>58</v>
      </c>
      <c r="F500" s="33" t="s">
        <v>4987</v>
      </c>
      <c r="G500" s="33" t="s">
        <v>4235</v>
      </c>
      <c r="H500" s="33" t="s">
        <v>4974</v>
      </c>
      <c r="I500" s="33" t="s">
        <v>4988</v>
      </c>
      <c r="J500" s="30" t="s">
        <v>4989</v>
      </c>
      <c r="K500" s="33" t="s">
        <v>4990</v>
      </c>
      <c r="L500" s="33" t="s">
        <v>4991</v>
      </c>
      <c r="M500" s="33" t="s">
        <v>165</v>
      </c>
      <c r="N500" s="33" t="s">
        <v>166</v>
      </c>
      <c r="O500" s="33" t="s">
        <v>3028</v>
      </c>
      <c r="P500" s="33" t="s">
        <v>4979</v>
      </c>
      <c r="Q500" s="33" t="s">
        <v>4992</v>
      </c>
      <c r="R500" s="30" t="s">
        <v>4993</v>
      </c>
      <c r="S500" s="33" t="s">
        <v>4093</v>
      </c>
      <c r="T500" s="33" t="s">
        <v>4882</v>
      </c>
      <c r="U500" s="33" t="s">
        <v>1302</v>
      </c>
      <c r="V500" s="30" t="s">
        <v>75</v>
      </c>
      <c r="W500" s="33" t="s">
        <v>76</v>
      </c>
      <c r="X500" s="30" t="s">
        <v>4883</v>
      </c>
      <c r="Y500" s="30">
        <v>2024.11</v>
      </c>
      <c r="Z500" s="28">
        <v>65</v>
      </c>
      <c r="AA500" s="30">
        <v>65</v>
      </c>
      <c r="AB500" s="30">
        <v>0</v>
      </c>
      <c r="AC500" s="30"/>
      <c r="AD500" s="30">
        <v>0</v>
      </c>
      <c r="AE500" s="30" t="s">
        <v>4982</v>
      </c>
      <c r="AF500" s="33" t="s">
        <v>4983</v>
      </c>
      <c r="AG500" s="30"/>
      <c r="AH500" s="30"/>
      <c r="AI500" s="30"/>
      <c r="AJ500" s="33" t="s">
        <v>76</v>
      </c>
      <c r="AK500" s="33" t="s">
        <v>77</v>
      </c>
      <c r="AL500" s="33" t="s">
        <v>77</v>
      </c>
      <c r="AM500" s="30"/>
      <c r="AN500" s="30"/>
      <c r="AO500" s="30"/>
      <c r="AP500" s="33" t="s">
        <v>4985</v>
      </c>
      <c r="AQ500" s="30">
        <v>18996610953</v>
      </c>
    </row>
    <row r="501" s="4" customFormat="1" ht="230" customHeight="1" spans="1:43">
      <c r="A501" s="31">
        <f t="shared" si="39"/>
        <v>495</v>
      </c>
      <c r="B501" s="33" t="s">
        <v>4994</v>
      </c>
      <c r="C501" s="33" t="s">
        <v>56</v>
      </c>
      <c r="D501" s="33" t="s">
        <v>482</v>
      </c>
      <c r="E501" s="33" t="s">
        <v>1152</v>
      </c>
      <c r="F501" s="33" t="s">
        <v>4995</v>
      </c>
      <c r="G501" s="33" t="s">
        <v>82</v>
      </c>
      <c r="H501" s="33" t="s">
        <v>1678</v>
      </c>
      <c r="I501" s="33" t="s">
        <v>4996</v>
      </c>
      <c r="J501" s="30" t="s">
        <v>4997</v>
      </c>
      <c r="K501" s="33" t="s">
        <v>4998</v>
      </c>
      <c r="L501" s="33" t="s">
        <v>4999</v>
      </c>
      <c r="M501" s="33" t="s">
        <v>66</v>
      </c>
      <c r="N501" s="33" t="s">
        <v>67</v>
      </c>
      <c r="O501" s="33" t="s">
        <v>3028</v>
      </c>
      <c r="P501" s="33" t="s">
        <v>1708</v>
      </c>
      <c r="Q501" s="33" t="s">
        <v>5000</v>
      </c>
      <c r="R501" s="33" t="s">
        <v>1699</v>
      </c>
      <c r="S501" s="33" t="s">
        <v>1517</v>
      </c>
      <c r="T501" s="33" t="s">
        <v>4882</v>
      </c>
      <c r="U501" s="33" t="s">
        <v>1686</v>
      </c>
      <c r="V501" s="30" t="s">
        <v>75</v>
      </c>
      <c r="W501" s="33" t="s">
        <v>76</v>
      </c>
      <c r="X501" s="30">
        <v>2024.1</v>
      </c>
      <c r="Y501" s="30">
        <v>2024.12</v>
      </c>
      <c r="Z501" s="28">
        <v>50</v>
      </c>
      <c r="AA501" s="30">
        <v>50</v>
      </c>
      <c r="AB501" s="30">
        <v>0</v>
      </c>
      <c r="AC501" s="30"/>
      <c r="AD501" s="30"/>
      <c r="AE501" s="30">
        <v>30</v>
      </c>
      <c r="AF501" s="30">
        <v>0</v>
      </c>
      <c r="AG501" s="33" t="s">
        <v>77</v>
      </c>
      <c r="AH501" s="33" t="s">
        <v>77</v>
      </c>
      <c r="AI501" s="33" t="s">
        <v>77</v>
      </c>
      <c r="AJ501" s="33" t="s">
        <v>76</v>
      </c>
      <c r="AK501" s="33" t="s">
        <v>77</v>
      </c>
      <c r="AL501" s="33" t="s">
        <v>77</v>
      </c>
      <c r="AM501" s="30"/>
      <c r="AN501" s="33" t="s">
        <v>77</v>
      </c>
      <c r="AO501" s="30"/>
      <c r="AP501" s="33" t="s">
        <v>1688</v>
      </c>
      <c r="AQ501" s="30" t="s">
        <v>1689</v>
      </c>
    </row>
    <row r="502" s="4" customFormat="1" ht="230" customHeight="1" spans="1:43">
      <c r="A502" s="31">
        <f t="shared" si="39"/>
        <v>496</v>
      </c>
      <c r="B502" s="33" t="s">
        <v>5001</v>
      </c>
      <c r="C502" s="33" t="s">
        <v>56</v>
      </c>
      <c r="D502" s="33" t="s">
        <v>717</v>
      </c>
      <c r="E502" s="33" t="s">
        <v>3706</v>
      </c>
      <c r="F502" s="33" t="s">
        <v>5002</v>
      </c>
      <c r="G502" s="33" t="s">
        <v>82</v>
      </c>
      <c r="H502" s="33" t="s">
        <v>5003</v>
      </c>
      <c r="I502" s="33" t="s">
        <v>5004</v>
      </c>
      <c r="J502" s="33" t="s">
        <v>5005</v>
      </c>
      <c r="K502" s="30" t="s">
        <v>5006</v>
      </c>
      <c r="L502" s="33" t="s">
        <v>5007</v>
      </c>
      <c r="M502" s="33" t="s">
        <v>165</v>
      </c>
      <c r="N502" s="33" t="s">
        <v>166</v>
      </c>
      <c r="O502" s="33" t="s">
        <v>5008</v>
      </c>
      <c r="P502" s="33" t="s">
        <v>5009</v>
      </c>
      <c r="Q502" s="33" t="s">
        <v>5010</v>
      </c>
      <c r="R502" s="33" t="s">
        <v>5011</v>
      </c>
      <c r="S502" s="33" t="s">
        <v>954</v>
      </c>
      <c r="T502" s="33" t="s">
        <v>3581</v>
      </c>
      <c r="U502" s="33" t="s">
        <v>5003</v>
      </c>
      <c r="V502" s="30" t="s">
        <v>75</v>
      </c>
      <c r="W502" s="33" t="s">
        <v>76</v>
      </c>
      <c r="X502" s="30">
        <v>2024.1</v>
      </c>
      <c r="Y502" s="30">
        <v>2024.11</v>
      </c>
      <c r="Z502" s="28">
        <v>50</v>
      </c>
      <c r="AA502" s="30">
        <v>50</v>
      </c>
      <c r="AB502" s="30">
        <v>0</v>
      </c>
      <c r="AC502" s="30">
        <v>0</v>
      </c>
      <c r="AD502" s="30">
        <v>0</v>
      </c>
      <c r="AE502" s="30" t="s">
        <v>5012</v>
      </c>
      <c r="AF502" s="30" t="s">
        <v>5013</v>
      </c>
      <c r="AG502" s="33" t="s">
        <v>77</v>
      </c>
      <c r="AH502" s="33" t="s">
        <v>77</v>
      </c>
      <c r="AI502" s="33" t="s">
        <v>77</v>
      </c>
      <c r="AJ502" s="33" t="s">
        <v>76</v>
      </c>
      <c r="AK502" s="33" t="s">
        <v>77</v>
      </c>
      <c r="AL502" s="33" t="s">
        <v>77</v>
      </c>
      <c r="AM502" s="30"/>
      <c r="AN502" s="33" t="s">
        <v>77</v>
      </c>
      <c r="AO502" s="30"/>
      <c r="AP502" s="33" t="s">
        <v>5014</v>
      </c>
      <c r="AQ502" s="30">
        <v>18996692777</v>
      </c>
    </row>
    <row r="503" s="4" customFormat="1" ht="230" customHeight="1" spans="1:43">
      <c r="A503" s="31">
        <f t="shared" si="39"/>
        <v>497</v>
      </c>
      <c r="B503" s="33" t="s">
        <v>5015</v>
      </c>
      <c r="C503" s="33" t="s">
        <v>56</v>
      </c>
      <c r="D503" s="33" t="s">
        <v>717</v>
      </c>
      <c r="E503" s="33" t="s">
        <v>3706</v>
      </c>
      <c r="F503" s="33" t="s">
        <v>5016</v>
      </c>
      <c r="G503" s="33" t="s">
        <v>82</v>
      </c>
      <c r="H503" s="33" t="s">
        <v>3339</v>
      </c>
      <c r="I503" s="33" t="s">
        <v>5017</v>
      </c>
      <c r="J503" s="33" t="s">
        <v>5018</v>
      </c>
      <c r="K503" s="33" t="s">
        <v>5019</v>
      </c>
      <c r="L503" s="33" t="s">
        <v>5020</v>
      </c>
      <c r="M503" s="33" t="s">
        <v>1541</v>
      </c>
      <c r="N503" s="33" t="s">
        <v>1404</v>
      </c>
      <c r="O503" s="33" t="s">
        <v>5021</v>
      </c>
      <c r="P503" s="33" t="s">
        <v>5022</v>
      </c>
      <c r="Q503" s="33" t="s">
        <v>5023</v>
      </c>
      <c r="R503" s="30" t="s">
        <v>3714</v>
      </c>
      <c r="S503" s="30" t="s">
        <v>2157</v>
      </c>
      <c r="T503" s="33" t="s">
        <v>4882</v>
      </c>
      <c r="U503" s="33" t="s">
        <v>4882</v>
      </c>
      <c r="V503" s="30" t="s">
        <v>75</v>
      </c>
      <c r="W503" s="33" t="s">
        <v>76</v>
      </c>
      <c r="X503" s="30" t="s">
        <v>4883</v>
      </c>
      <c r="Y503" s="30">
        <v>2024.12</v>
      </c>
      <c r="Z503" s="28">
        <v>30</v>
      </c>
      <c r="AA503" s="30">
        <v>30</v>
      </c>
      <c r="AB503" s="30">
        <v>0</v>
      </c>
      <c r="AC503" s="30">
        <v>0</v>
      </c>
      <c r="AD503" s="30">
        <v>0</v>
      </c>
      <c r="AE503" s="30">
        <v>35</v>
      </c>
      <c r="AF503" s="30">
        <v>5</v>
      </c>
      <c r="AG503" s="33" t="s">
        <v>77</v>
      </c>
      <c r="AH503" s="33" t="s">
        <v>77</v>
      </c>
      <c r="AI503" s="33" t="s">
        <v>77</v>
      </c>
      <c r="AJ503" s="33" t="s">
        <v>77</v>
      </c>
      <c r="AK503" s="33" t="s">
        <v>77</v>
      </c>
      <c r="AL503" s="33" t="s">
        <v>77</v>
      </c>
      <c r="AM503" s="33" t="s">
        <v>77</v>
      </c>
      <c r="AN503" s="33" t="s">
        <v>77</v>
      </c>
      <c r="AO503" s="33" t="s">
        <v>77</v>
      </c>
      <c r="AP503" s="33" t="s">
        <v>4884</v>
      </c>
      <c r="AQ503" s="30">
        <v>13594713666</v>
      </c>
    </row>
    <row r="504" s="4" customFormat="1" ht="230" customHeight="1" spans="1:43">
      <c r="A504" s="31">
        <f t="shared" si="39"/>
        <v>498</v>
      </c>
      <c r="B504" s="33" t="s">
        <v>5024</v>
      </c>
      <c r="C504" s="33" t="s">
        <v>56</v>
      </c>
      <c r="D504" s="33" t="s">
        <v>57</v>
      </c>
      <c r="E504" s="33" t="s">
        <v>58</v>
      </c>
      <c r="F504" s="33" t="s">
        <v>5025</v>
      </c>
      <c r="G504" s="33" t="s">
        <v>82</v>
      </c>
      <c r="H504" s="33" t="s">
        <v>5026</v>
      </c>
      <c r="I504" s="33" t="s">
        <v>5027</v>
      </c>
      <c r="J504" s="33" t="s">
        <v>5028</v>
      </c>
      <c r="K504" s="33" t="s">
        <v>5029</v>
      </c>
      <c r="L504" s="33" t="s">
        <v>5030</v>
      </c>
      <c r="M504" s="33" t="s">
        <v>165</v>
      </c>
      <c r="N504" s="33" t="s">
        <v>166</v>
      </c>
      <c r="O504" s="33" t="s">
        <v>5031</v>
      </c>
      <c r="P504" s="33" t="s">
        <v>5032</v>
      </c>
      <c r="Q504" s="33" t="s">
        <v>5033</v>
      </c>
      <c r="R504" s="33" t="s">
        <v>272</v>
      </c>
      <c r="S504" s="33" t="s">
        <v>776</v>
      </c>
      <c r="T504" s="33" t="s">
        <v>522</v>
      </c>
      <c r="U504" s="33" t="s">
        <v>3245</v>
      </c>
      <c r="V504" s="30" t="s">
        <v>75</v>
      </c>
      <c r="W504" s="33" t="s">
        <v>76</v>
      </c>
      <c r="X504" s="30">
        <v>2024.01</v>
      </c>
      <c r="Y504" s="30">
        <v>2024.12</v>
      </c>
      <c r="Z504" s="28">
        <v>250</v>
      </c>
      <c r="AA504" s="30">
        <v>250</v>
      </c>
      <c r="AB504" s="30">
        <v>0</v>
      </c>
      <c r="AC504" s="30">
        <v>0</v>
      </c>
      <c r="AD504" s="30">
        <v>0</v>
      </c>
      <c r="AE504" s="30">
        <v>758</v>
      </c>
      <c r="AF504" s="30">
        <v>197</v>
      </c>
      <c r="AG504" s="33" t="s">
        <v>77</v>
      </c>
      <c r="AH504" s="33" t="s">
        <v>77</v>
      </c>
      <c r="AI504" s="33" t="s">
        <v>77</v>
      </c>
      <c r="AJ504" s="33" t="s">
        <v>76</v>
      </c>
      <c r="AK504" s="33" t="s">
        <v>77</v>
      </c>
      <c r="AL504" s="33" t="s">
        <v>77</v>
      </c>
      <c r="AM504" s="30"/>
      <c r="AN504" s="33" t="s">
        <v>77</v>
      </c>
      <c r="AO504" s="30"/>
      <c r="AP504" s="33" t="s">
        <v>3246</v>
      </c>
      <c r="AQ504" s="30">
        <v>18108380805</v>
      </c>
    </row>
    <row r="505" s="4" customFormat="1" ht="230" customHeight="1" spans="1:43">
      <c r="A505" s="31">
        <f t="shared" si="39"/>
        <v>499</v>
      </c>
      <c r="B505" s="33" t="s">
        <v>5034</v>
      </c>
      <c r="C505" s="33" t="s">
        <v>56</v>
      </c>
      <c r="D505" s="33" t="s">
        <v>57</v>
      </c>
      <c r="E505" s="33" t="s">
        <v>1443</v>
      </c>
      <c r="F505" s="33" t="s">
        <v>5035</v>
      </c>
      <c r="G505" s="33" t="s">
        <v>82</v>
      </c>
      <c r="H505" s="33" t="s">
        <v>5036</v>
      </c>
      <c r="I505" s="33" t="s">
        <v>5037</v>
      </c>
      <c r="J505" s="33" t="s">
        <v>4629</v>
      </c>
      <c r="K505" s="30" t="s">
        <v>5038</v>
      </c>
      <c r="L505" s="33" t="s">
        <v>5039</v>
      </c>
      <c r="M505" s="33" t="s">
        <v>66</v>
      </c>
      <c r="N505" s="33" t="s">
        <v>67</v>
      </c>
      <c r="O505" s="33" t="s">
        <v>5040</v>
      </c>
      <c r="P505" s="33" t="s">
        <v>351</v>
      </c>
      <c r="Q505" s="30" t="s">
        <v>5041</v>
      </c>
      <c r="R505" s="33" t="s">
        <v>812</v>
      </c>
      <c r="S505" s="33" t="s">
        <v>273</v>
      </c>
      <c r="T505" s="33" t="s">
        <v>522</v>
      </c>
      <c r="U505" s="33" t="s">
        <v>2959</v>
      </c>
      <c r="V505" s="30" t="s">
        <v>75</v>
      </c>
      <c r="W505" s="33" t="s">
        <v>76</v>
      </c>
      <c r="X505" s="30">
        <v>2024.1</v>
      </c>
      <c r="Y505" s="30">
        <v>2024.12</v>
      </c>
      <c r="Z505" s="28">
        <v>60</v>
      </c>
      <c r="AA505" s="30">
        <v>60</v>
      </c>
      <c r="AB505" s="30">
        <v>0</v>
      </c>
      <c r="AC505" s="30">
        <v>0</v>
      </c>
      <c r="AD505" s="30">
        <v>0</v>
      </c>
      <c r="AE505" s="30">
        <v>60</v>
      </c>
      <c r="AF505" s="30">
        <v>20</v>
      </c>
      <c r="AG505" s="33" t="s">
        <v>77</v>
      </c>
      <c r="AH505" s="33" t="s">
        <v>77</v>
      </c>
      <c r="AI505" s="33" t="s">
        <v>77</v>
      </c>
      <c r="AJ505" s="33" t="s">
        <v>77</v>
      </c>
      <c r="AK505" s="33" t="s">
        <v>77</v>
      </c>
      <c r="AL505" s="33" t="s">
        <v>77</v>
      </c>
      <c r="AM505" s="30"/>
      <c r="AN505" s="33" t="s">
        <v>77</v>
      </c>
      <c r="AO505" s="30"/>
      <c r="AP505" s="33" t="s">
        <v>2960</v>
      </c>
      <c r="AQ505" s="30">
        <v>15215145990</v>
      </c>
    </row>
    <row r="506" s="4" customFormat="1" ht="230" customHeight="1" spans="1:43">
      <c r="A506" s="31">
        <f t="shared" si="39"/>
        <v>500</v>
      </c>
      <c r="B506" s="33" t="s">
        <v>5042</v>
      </c>
      <c r="C506" s="33" t="s">
        <v>56</v>
      </c>
      <c r="D506" s="33" t="s">
        <v>57</v>
      </c>
      <c r="E506" s="33" t="s">
        <v>58</v>
      </c>
      <c r="F506" s="30" t="s">
        <v>5043</v>
      </c>
      <c r="G506" s="33" t="s">
        <v>82</v>
      </c>
      <c r="H506" s="33" t="s">
        <v>2403</v>
      </c>
      <c r="I506" s="33" t="s">
        <v>5044</v>
      </c>
      <c r="J506" s="33" t="s">
        <v>5045</v>
      </c>
      <c r="K506" s="30" t="s">
        <v>5046</v>
      </c>
      <c r="L506" s="33" t="s">
        <v>5047</v>
      </c>
      <c r="M506" s="33" t="s">
        <v>2111</v>
      </c>
      <c r="N506" s="33" t="s">
        <v>67</v>
      </c>
      <c r="O506" s="33" t="s">
        <v>5031</v>
      </c>
      <c r="P506" s="33" t="s">
        <v>2408</v>
      </c>
      <c r="Q506" s="33" t="s">
        <v>5048</v>
      </c>
      <c r="R506" s="33" t="s">
        <v>2410</v>
      </c>
      <c r="S506" s="33" t="s">
        <v>2289</v>
      </c>
      <c r="T506" s="33" t="s">
        <v>522</v>
      </c>
      <c r="U506" s="33" t="s">
        <v>2364</v>
      </c>
      <c r="V506" s="30" t="s">
        <v>75</v>
      </c>
      <c r="W506" s="33" t="s">
        <v>157</v>
      </c>
      <c r="X506" s="30">
        <v>2024.1</v>
      </c>
      <c r="Y506" s="30">
        <v>2024.12</v>
      </c>
      <c r="Z506" s="28">
        <v>110</v>
      </c>
      <c r="AA506" s="30">
        <v>110</v>
      </c>
      <c r="AB506" s="30">
        <v>0</v>
      </c>
      <c r="AC506" s="30">
        <v>0</v>
      </c>
      <c r="AD506" s="30">
        <v>0</v>
      </c>
      <c r="AE506" s="30">
        <v>572</v>
      </c>
      <c r="AF506" s="30">
        <v>42</v>
      </c>
      <c r="AG506" s="33" t="s">
        <v>77</v>
      </c>
      <c r="AH506" s="33" t="s">
        <v>77</v>
      </c>
      <c r="AI506" s="33" t="s">
        <v>77</v>
      </c>
      <c r="AJ506" s="33" t="s">
        <v>76</v>
      </c>
      <c r="AK506" s="33" t="s">
        <v>77</v>
      </c>
      <c r="AL506" s="33" t="s">
        <v>77</v>
      </c>
      <c r="AM506" s="30"/>
      <c r="AN506" s="33" t="s">
        <v>77</v>
      </c>
      <c r="AO506" s="30"/>
      <c r="AP506" s="33" t="s">
        <v>2365</v>
      </c>
      <c r="AQ506" s="30">
        <v>59500277</v>
      </c>
    </row>
    <row r="507" s="4" customFormat="1" ht="282" customHeight="1" spans="1:43">
      <c r="A507" s="31">
        <f t="shared" si="39"/>
        <v>501</v>
      </c>
      <c r="B507" s="33" t="s">
        <v>5049</v>
      </c>
      <c r="C507" s="33" t="s">
        <v>56</v>
      </c>
      <c r="D507" s="33" t="s">
        <v>57</v>
      </c>
      <c r="E507" s="33" t="s">
        <v>58</v>
      </c>
      <c r="F507" s="33" t="s">
        <v>5050</v>
      </c>
      <c r="G507" s="33" t="s">
        <v>82</v>
      </c>
      <c r="H507" s="33" t="s">
        <v>4542</v>
      </c>
      <c r="I507" s="33" t="s">
        <v>5051</v>
      </c>
      <c r="J507" s="33" t="s">
        <v>5052</v>
      </c>
      <c r="K507" s="33" t="s">
        <v>5053</v>
      </c>
      <c r="L507" s="33" t="s">
        <v>5054</v>
      </c>
      <c r="M507" s="33" t="s">
        <v>66</v>
      </c>
      <c r="N507" s="33" t="s">
        <v>67</v>
      </c>
      <c r="O507" s="33" t="s">
        <v>5031</v>
      </c>
      <c r="P507" s="33" t="s">
        <v>2842</v>
      </c>
      <c r="Q507" s="33" t="s">
        <v>4548</v>
      </c>
      <c r="R507" s="33" t="s">
        <v>5055</v>
      </c>
      <c r="S507" s="33" t="s">
        <v>2904</v>
      </c>
      <c r="T507" s="33" t="s">
        <v>522</v>
      </c>
      <c r="U507" s="33" t="s">
        <v>2845</v>
      </c>
      <c r="V507" s="30" t="s">
        <v>75</v>
      </c>
      <c r="W507" s="33" t="s">
        <v>76</v>
      </c>
      <c r="X507" s="30">
        <v>2024.01</v>
      </c>
      <c r="Y507" s="30">
        <v>2024.12</v>
      </c>
      <c r="Z507" s="28">
        <v>42</v>
      </c>
      <c r="AA507" s="30">
        <v>42</v>
      </c>
      <c r="AB507" s="30">
        <v>0</v>
      </c>
      <c r="AC507" s="30">
        <v>0</v>
      </c>
      <c r="AD507" s="30">
        <v>0</v>
      </c>
      <c r="AE507" s="30">
        <v>100</v>
      </c>
      <c r="AF507" s="30">
        <v>20</v>
      </c>
      <c r="AG507" s="33" t="s">
        <v>77</v>
      </c>
      <c r="AH507" s="33" t="s">
        <v>77</v>
      </c>
      <c r="AI507" s="33" t="s">
        <v>76</v>
      </c>
      <c r="AJ507" s="33" t="s">
        <v>77</v>
      </c>
      <c r="AK507" s="33" t="s">
        <v>77</v>
      </c>
      <c r="AL507" s="33" t="s">
        <v>77</v>
      </c>
      <c r="AM507" s="30"/>
      <c r="AN507" s="33" t="s">
        <v>77</v>
      </c>
      <c r="AO507" s="30"/>
      <c r="AP507" s="33" t="s">
        <v>2846</v>
      </c>
      <c r="AQ507" s="30">
        <v>13668437566</v>
      </c>
    </row>
    <row r="508" s="4" customFormat="1" ht="230" customHeight="1" spans="1:43">
      <c r="A508" s="31">
        <f t="shared" si="39"/>
        <v>502</v>
      </c>
      <c r="B508" s="33" t="s">
        <v>5056</v>
      </c>
      <c r="C508" s="33" t="s">
        <v>56</v>
      </c>
      <c r="D508" s="33" t="s">
        <v>57</v>
      </c>
      <c r="E508" s="33" t="s">
        <v>58</v>
      </c>
      <c r="F508" s="30" t="s">
        <v>5057</v>
      </c>
      <c r="G508" s="33" t="s">
        <v>82</v>
      </c>
      <c r="H508" s="33" t="s">
        <v>2948</v>
      </c>
      <c r="I508" s="33" t="s">
        <v>5058</v>
      </c>
      <c r="J508" s="33" t="s">
        <v>5059</v>
      </c>
      <c r="K508" s="33" t="s">
        <v>5060</v>
      </c>
      <c r="L508" s="33" t="s">
        <v>5061</v>
      </c>
      <c r="M508" s="33" t="s">
        <v>2111</v>
      </c>
      <c r="N508" s="33" t="s">
        <v>67</v>
      </c>
      <c r="O508" s="33" t="s">
        <v>5062</v>
      </c>
      <c r="P508" s="33" t="s">
        <v>5063</v>
      </c>
      <c r="Q508" s="30" t="s">
        <v>2980</v>
      </c>
      <c r="R508" s="33" t="s">
        <v>565</v>
      </c>
      <c r="S508" s="33" t="s">
        <v>2958</v>
      </c>
      <c r="T508" s="33" t="s">
        <v>522</v>
      </c>
      <c r="U508" s="33" t="s">
        <v>2959</v>
      </c>
      <c r="V508" s="30" t="s">
        <v>75</v>
      </c>
      <c r="W508" s="33" t="s">
        <v>157</v>
      </c>
      <c r="X508" s="30">
        <v>2024.1</v>
      </c>
      <c r="Y508" s="30">
        <v>2024.12</v>
      </c>
      <c r="Z508" s="28">
        <v>120</v>
      </c>
      <c r="AA508" s="30">
        <v>120</v>
      </c>
      <c r="AB508" s="30">
        <v>0</v>
      </c>
      <c r="AC508" s="30">
        <v>0</v>
      </c>
      <c r="AD508" s="30">
        <v>0</v>
      </c>
      <c r="AE508" s="30">
        <v>789</v>
      </c>
      <c r="AF508" s="30">
        <v>98</v>
      </c>
      <c r="AG508" s="33" t="s">
        <v>77</v>
      </c>
      <c r="AH508" s="33" t="s">
        <v>77</v>
      </c>
      <c r="AI508" s="33" t="s">
        <v>77</v>
      </c>
      <c r="AJ508" s="33" t="s">
        <v>77</v>
      </c>
      <c r="AK508" s="33" t="s">
        <v>77</v>
      </c>
      <c r="AL508" s="33" t="s">
        <v>77</v>
      </c>
      <c r="AM508" s="30"/>
      <c r="AN508" s="33" t="s">
        <v>76</v>
      </c>
      <c r="AO508" s="33" t="s">
        <v>5064</v>
      </c>
      <c r="AP508" s="33" t="s">
        <v>2960</v>
      </c>
      <c r="AQ508" s="30">
        <v>15215145990</v>
      </c>
    </row>
    <row r="509" s="4" customFormat="1" ht="230" customHeight="1" spans="1:43">
      <c r="A509" s="31">
        <f t="shared" si="39"/>
        <v>503</v>
      </c>
      <c r="B509" s="33" t="s">
        <v>5065</v>
      </c>
      <c r="C509" s="33" t="s">
        <v>56</v>
      </c>
      <c r="D509" s="33" t="s">
        <v>57</v>
      </c>
      <c r="E509" s="33" t="s">
        <v>58</v>
      </c>
      <c r="F509" s="33" t="s">
        <v>5066</v>
      </c>
      <c r="G509" s="33" t="s">
        <v>82</v>
      </c>
      <c r="H509" s="33" t="s">
        <v>5067</v>
      </c>
      <c r="I509" s="33" t="s">
        <v>5068</v>
      </c>
      <c r="J509" s="30" t="s">
        <v>5069</v>
      </c>
      <c r="K509" s="33" t="s">
        <v>5070</v>
      </c>
      <c r="L509" s="30" t="s">
        <v>5071</v>
      </c>
      <c r="M509" s="33" t="s">
        <v>66</v>
      </c>
      <c r="N509" s="33" t="s">
        <v>67</v>
      </c>
      <c r="O509" s="33" t="s">
        <v>5072</v>
      </c>
      <c r="P509" s="33" t="s">
        <v>1708</v>
      </c>
      <c r="Q509" s="30" t="s">
        <v>1062</v>
      </c>
      <c r="R509" s="33" t="s">
        <v>1699</v>
      </c>
      <c r="S509" s="33" t="s">
        <v>1517</v>
      </c>
      <c r="T509" s="33" t="s">
        <v>522</v>
      </c>
      <c r="U509" s="33" t="s">
        <v>1686</v>
      </c>
      <c r="V509" s="30" t="s">
        <v>75</v>
      </c>
      <c r="W509" s="33" t="s">
        <v>76</v>
      </c>
      <c r="X509" s="30">
        <v>2024.1</v>
      </c>
      <c r="Y509" s="30">
        <v>2024.12</v>
      </c>
      <c r="Z509" s="28">
        <v>130</v>
      </c>
      <c r="AA509" s="30">
        <v>130</v>
      </c>
      <c r="AB509" s="30">
        <v>0</v>
      </c>
      <c r="AC509" s="30"/>
      <c r="AD509" s="30"/>
      <c r="AE509" s="30">
        <v>30</v>
      </c>
      <c r="AF509" s="30">
        <v>3</v>
      </c>
      <c r="AG509" s="33" t="s">
        <v>77</v>
      </c>
      <c r="AH509" s="33" t="s">
        <v>77</v>
      </c>
      <c r="AI509" s="33" t="s">
        <v>77</v>
      </c>
      <c r="AJ509" s="33" t="s">
        <v>76</v>
      </c>
      <c r="AK509" s="33" t="s">
        <v>77</v>
      </c>
      <c r="AL509" s="33" t="s">
        <v>77</v>
      </c>
      <c r="AM509" s="30"/>
      <c r="AN509" s="33" t="s">
        <v>77</v>
      </c>
      <c r="AO509" s="30"/>
      <c r="AP509" s="33" t="s">
        <v>1688</v>
      </c>
      <c r="AQ509" s="30" t="s">
        <v>1689</v>
      </c>
    </row>
    <row r="510" s="4" customFormat="1" ht="230" customHeight="1" spans="1:43">
      <c r="A510" s="31">
        <f t="shared" si="39"/>
        <v>504</v>
      </c>
      <c r="B510" s="33" t="s">
        <v>5073</v>
      </c>
      <c r="C510" s="33" t="s">
        <v>56</v>
      </c>
      <c r="D510" s="33" t="s">
        <v>57</v>
      </c>
      <c r="E510" s="33" t="s">
        <v>58</v>
      </c>
      <c r="F510" s="33" t="s">
        <v>5074</v>
      </c>
      <c r="G510" s="33" t="s">
        <v>82</v>
      </c>
      <c r="H510" s="33" t="s">
        <v>5075</v>
      </c>
      <c r="I510" s="33" t="s">
        <v>5076</v>
      </c>
      <c r="J510" s="33" t="s">
        <v>5077</v>
      </c>
      <c r="K510" s="33" t="s">
        <v>5078</v>
      </c>
      <c r="L510" s="33" t="s">
        <v>5078</v>
      </c>
      <c r="M510" s="33" t="s">
        <v>204</v>
      </c>
      <c r="N510" s="33" t="s">
        <v>1384</v>
      </c>
      <c r="O510" s="30" t="s">
        <v>5079</v>
      </c>
      <c r="P510" s="33" t="s">
        <v>5080</v>
      </c>
      <c r="Q510" s="30" t="s">
        <v>5081</v>
      </c>
      <c r="R510" s="33" t="s">
        <v>5082</v>
      </c>
      <c r="S510" s="33" t="s">
        <v>5083</v>
      </c>
      <c r="T510" s="33" t="s">
        <v>522</v>
      </c>
      <c r="U510" s="33" t="s">
        <v>3119</v>
      </c>
      <c r="V510" s="30" t="s">
        <v>75</v>
      </c>
      <c r="W510" s="33" t="s">
        <v>76</v>
      </c>
      <c r="X510" s="30">
        <v>2024.02</v>
      </c>
      <c r="Y510" s="30">
        <v>2024.12</v>
      </c>
      <c r="Z510" s="28">
        <v>130</v>
      </c>
      <c r="AA510" s="30">
        <v>130</v>
      </c>
      <c r="AB510" s="30"/>
      <c r="AC510" s="30"/>
      <c r="AD510" s="30"/>
      <c r="AE510" s="30">
        <v>83</v>
      </c>
      <c r="AF510" s="30">
        <v>16</v>
      </c>
      <c r="AG510" s="33" t="s">
        <v>77</v>
      </c>
      <c r="AH510" s="33" t="s">
        <v>77</v>
      </c>
      <c r="AI510" s="33" t="s">
        <v>77</v>
      </c>
      <c r="AJ510" s="33" t="s">
        <v>76</v>
      </c>
      <c r="AK510" s="33" t="s">
        <v>77</v>
      </c>
      <c r="AL510" s="33" t="s">
        <v>77</v>
      </c>
      <c r="AM510" s="30"/>
      <c r="AN510" s="33" t="s">
        <v>77</v>
      </c>
      <c r="AO510" s="30"/>
      <c r="AP510" s="33" t="s">
        <v>3120</v>
      </c>
      <c r="AQ510" s="30" t="s">
        <v>3121</v>
      </c>
    </row>
    <row r="511" s="3" customFormat="1" ht="230" customHeight="1" spans="1:43">
      <c r="A511" s="31">
        <f t="shared" si="39"/>
        <v>505</v>
      </c>
      <c r="B511" s="33" t="s">
        <v>5084</v>
      </c>
      <c r="C511" s="33" t="s">
        <v>56</v>
      </c>
      <c r="D511" s="33" t="s">
        <v>57</v>
      </c>
      <c r="E511" s="33" t="s">
        <v>922</v>
      </c>
      <c r="F511" s="33" t="s">
        <v>5085</v>
      </c>
      <c r="G511" s="33" t="s">
        <v>82</v>
      </c>
      <c r="H511" s="33" t="s">
        <v>987</v>
      </c>
      <c r="I511" s="33" t="s">
        <v>5086</v>
      </c>
      <c r="J511" s="30" t="s">
        <v>5087</v>
      </c>
      <c r="K511" s="33" t="s">
        <v>5088</v>
      </c>
      <c r="L511" s="33" t="s">
        <v>5089</v>
      </c>
      <c r="M511" s="33" t="s">
        <v>286</v>
      </c>
      <c r="N511" s="33" t="s">
        <v>67</v>
      </c>
      <c r="O511" s="33" t="s">
        <v>5031</v>
      </c>
      <c r="P511" s="33" t="s">
        <v>2276</v>
      </c>
      <c r="Q511" s="33" t="s">
        <v>5090</v>
      </c>
      <c r="R511" s="33" t="s">
        <v>995</v>
      </c>
      <c r="S511" s="33" t="s">
        <v>4083</v>
      </c>
      <c r="T511" s="33" t="s">
        <v>522</v>
      </c>
      <c r="U511" s="33" t="s">
        <v>996</v>
      </c>
      <c r="V511" s="30" t="s">
        <v>75</v>
      </c>
      <c r="W511" s="33" t="s">
        <v>76</v>
      </c>
      <c r="X511" s="30">
        <v>2024.3</v>
      </c>
      <c r="Y511" s="30">
        <v>2024.11</v>
      </c>
      <c r="Z511" s="28">
        <v>220</v>
      </c>
      <c r="AA511" s="30">
        <v>220</v>
      </c>
      <c r="AB511" s="30">
        <v>0</v>
      </c>
      <c r="AC511" s="30">
        <v>0</v>
      </c>
      <c r="AD511" s="30">
        <v>0</v>
      </c>
      <c r="AE511" s="33" t="s">
        <v>5091</v>
      </c>
      <c r="AF511" s="33" t="s">
        <v>5092</v>
      </c>
      <c r="AG511" s="33" t="s">
        <v>77</v>
      </c>
      <c r="AH511" s="33" t="s">
        <v>77</v>
      </c>
      <c r="AI511" s="33" t="s">
        <v>77</v>
      </c>
      <c r="AJ511" s="33" t="s">
        <v>76</v>
      </c>
      <c r="AK511" s="30"/>
      <c r="AL511" s="33" t="s">
        <v>77</v>
      </c>
      <c r="AM511" s="30"/>
      <c r="AN511" s="33" t="s">
        <v>77</v>
      </c>
      <c r="AO511" s="30"/>
      <c r="AP511" s="33" t="s">
        <v>999</v>
      </c>
      <c r="AQ511" s="30">
        <v>13436247023</v>
      </c>
    </row>
    <row r="512" s="3" customFormat="1" ht="230" customHeight="1" spans="1:43">
      <c r="A512" s="31">
        <f t="shared" si="39"/>
        <v>506</v>
      </c>
      <c r="B512" s="33" t="s">
        <v>5093</v>
      </c>
      <c r="C512" s="33" t="s">
        <v>91</v>
      </c>
      <c r="D512" s="33" t="s">
        <v>92</v>
      </c>
      <c r="E512" s="33" t="s">
        <v>412</v>
      </c>
      <c r="F512" s="33" t="s">
        <v>5094</v>
      </c>
      <c r="G512" s="33" t="s">
        <v>82</v>
      </c>
      <c r="H512" s="33" t="s">
        <v>5095</v>
      </c>
      <c r="I512" s="33" t="s">
        <v>5096</v>
      </c>
      <c r="J512" s="33" t="s">
        <v>5097</v>
      </c>
      <c r="K512" s="33" t="s">
        <v>5098</v>
      </c>
      <c r="L512" s="33" t="s">
        <v>5099</v>
      </c>
      <c r="M512" s="33" t="s">
        <v>66</v>
      </c>
      <c r="N512" s="33" t="s">
        <v>67</v>
      </c>
      <c r="O512" s="33" t="s">
        <v>68</v>
      </c>
      <c r="P512" s="33" t="s">
        <v>5100</v>
      </c>
      <c r="Q512" s="33" t="s">
        <v>5101</v>
      </c>
      <c r="R512" s="33" t="s">
        <v>272</v>
      </c>
      <c r="S512" s="33" t="s">
        <v>1816</v>
      </c>
      <c r="T512" s="33" t="s">
        <v>813</v>
      </c>
      <c r="U512" s="33" t="s">
        <v>2023</v>
      </c>
      <c r="V512" s="30" t="s">
        <v>75</v>
      </c>
      <c r="W512" s="33" t="s">
        <v>76</v>
      </c>
      <c r="X512" s="30">
        <v>2024.1</v>
      </c>
      <c r="Y512" s="30">
        <v>2024.12</v>
      </c>
      <c r="Z512" s="28">
        <f t="shared" ref="Z512:Z520" si="40">AA512+AB512+AC512+AD512</f>
        <v>150</v>
      </c>
      <c r="AA512" s="30">
        <v>150</v>
      </c>
      <c r="AB512" s="30">
        <v>0</v>
      </c>
      <c r="AC512" s="30">
        <v>0</v>
      </c>
      <c r="AD512" s="30">
        <v>0</v>
      </c>
      <c r="AE512" s="30">
        <v>110</v>
      </c>
      <c r="AF512" s="30">
        <v>21</v>
      </c>
      <c r="AG512" s="33" t="s">
        <v>77</v>
      </c>
      <c r="AH512" s="33" t="s">
        <v>77</v>
      </c>
      <c r="AI512" s="33" t="s">
        <v>77</v>
      </c>
      <c r="AJ512" s="33" t="s">
        <v>76</v>
      </c>
      <c r="AK512" s="33" t="s">
        <v>77</v>
      </c>
      <c r="AL512" s="33" t="s">
        <v>77</v>
      </c>
      <c r="AM512" s="30"/>
      <c r="AN512" s="33" t="s">
        <v>77</v>
      </c>
      <c r="AO512" s="30"/>
      <c r="AP512" s="33" t="s">
        <v>2025</v>
      </c>
      <c r="AQ512" s="30" t="s">
        <v>2026</v>
      </c>
    </row>
    <row r="513" s="3" customFormat="1" ht="230" customHeight="1" spans="1:43">
      <c r="A513" s="31">
        <f t="shared" si="39"/>
        <v>507</v>
      </c>
      <c r="B513" s="33" t="s">
        <v>5102</v>
      </c>
      <c r="C513" s="33" t="s">
        <v>56</v>
      </c>
      <c r="D513" s="33" t="s">
        <v>57</v>
      </c>
      <c r="E513" s="33" t="s">
        <v>212</v>
      </c>
      <c r="F513" s="33" t="s">
        <v>5103</v>
      </c>
      <c r="G513" s="33" t="s">
        <v>463</v>
      </c>
      <c r="H513" s="33" t="s">
        <v>2042</v>
      </c>
      <c r="I513" s="33" t="s">
        <v>5104</v>
      </c>
      <c r="J513" s="30" t="s">
        <v>5105</v>
      </c>
      <c r="K513" s="33" t="s">
        <v>5106</v>
      </c>
      <c r="L513" s="33" t="s">
        <v>5107</v>
      </c>
      <c r="M513" s="33" t="s">
        <v>165</v>
      </c>
      <c r="N513" s="33" t="s">
        <v>166</v>
      </c>
      <c r="O513" s="33" t="s">
        <v>68</v>
      </c>
      <c r="P513" s="33" t="s">
        <v>5108</v>
      </c>
      <c r="Q513" s="33" t="s">
        <v>5109</v>
      </c>
      <c r="R513" s="33" t="s">
        <v>2021</v>
      </c>
      <c r="S513" s="33" t="s">
        <v>2071</v>
      </c>
      <c r="T513" s="33" t="s">
        <v>813</v>
      </c>
      <c r="U513" s="33" t="s">
        <v>2023</v>
      </c>
      <c r="V513" s="30" t="s">
        <v>75</v>
      </c>
      <c r="W513" s="33" t="s">
        <v>76</v>
      </c>
      <c r="X513" s="30">
        <v>2024.1</v>
      </c>
      <c r="Y513" s="30">
        <v>2024.12</v>
      </c>
      <c r="Z513" s="28">
        <f t="shared" si="40"/>
        <v>100</v>
      </c>
      <c r="AA513" s="30">
        <v>100</v>
      </c>
      <c r="AB513" s="30">
        <v>0</v>
      </c>
      <c r="AC513" s="30">
        <v>0</v>
      </c>
      <c r="AD513" s="30">
        <v>0</v>
      </c>
      <c r="AE513" s="30">
        <v>1004</v>
      </c>
      <c r="AF513" s="30">
        <v>28</v>
      </c>
      <c r="AG513" s="33" t="s">
        <v>77</v>
      </c>
      <c r="AH513" s="33" t="s">
        <v>77</v>
      </c>
      <c r="AI513" s="33" t="s">
        <v>77</v>
      </c>
      <c r="AJ513" s="33" t="s">
        <v>76</v>
      </c>
      <c r="AK513" s="33" t="s">
        <v>76</v>
      </c>
      <c r="AL513" s="33" t="s">
        <v>76</v>
      </c>
      <c r="AM513" s="33" t="s">
        <v>2038</v>
      </c>
      <c r="AN513" s="33" t="s">
        <v>76</v>
      </c>
      <c r="AO513" s="33" t="s">
        <v>5110</v>
      </c>
      <c r="AP513" s="33" t="s">
        <v>2025</v>
      </c>
      <c r="AQ513" s="30" t="s">
        <v>2026</v>
      </c>
    </row>
    <row r="514" s="3" customFormat="1" ht="230" customHeight="1" spans="1:43">
      <c r="A514" s="31">
        <f t="shared" si="39"/>
        <v>508</v>
      </c>
      <c r="B514" s="33" t="s">
        <v>5111</v>
      </c>
      <c r="C514" s="33" t="s">
        <v>56</v>
      </c>
      <c r="D514" s="33" t="s">
        <v>57</v>
      </c>
      <c r="E514" s="33" t="s">
        <v>212</v>
      </c>
      <c r="F514" s="33" t="s">
        <v>5112</v>
      </c>
      <c r="G514" s="33" t="s">
        <v>82</v>
      </c>
      <c r="H514" s="33" t="s">
        <v>2208</v>
      </c>
      <c r="I514" s="33" t="s">
        <v>5113</v>
      </c>
      <c r="J514" s="33" t="s">
        <v>5114</v>
      </c>
      <c r="K514" s="33" t="s">
        <v>5115</v>
      </c>
      <c r="L514" s="33" t="s">
        <v>5116</v>
      </c>
      <c r="M514" s="33" t="s">
        <v>66</v>
      </c>
      <c r="N514" s="33" t="s">
        <v>67</v>
      </c>
      <c r="O514" s="33" t="s">
        <v>5117</v>
      </c>
      <c r="P514" s="33" t="s">
        <v>5118</v>
      </c>
      <c r="Q514" s="33" t="s">
        <v>5119</v>
      </c>
      <c r="R514" s="33" t="s">
        <v>812</v>
      </c>
      <c r="S514" s="30" t="s">
        <v>2157</v>
      </c>
      <c r="T514" s="33" t="s">
        <v>813</v>
      </c>
      <c r="U514" s="33" t="s">
        <v>2142</v>
      </c>
      <c r="V514" s="30" t="s">
        <v>75</v>
      </c>
      <c r="W514" s="33" t="s">
        <v>76</v>
      </c>
      <c r="X514" s="30">
        <v>2024.1</v>
      </c>
      <c r="Y514" s="30">
        <v>2024.12</v>
      </c>
      <c r="Z514" s="28">
        <f t="shared" si="40"/>
        <v>100</v>
      </c>
      <c r="AA514" s="30">
        <v>100</v>
      </c>
      <c r="AB514" s="30"/>
      <c r="AC514" s="30"/>
      <c r="AD514" s="30"/>
      <c r="AE514" s="33" t="s">
        <v>4959</v>
      </c>
      <c r="AF514" s="33" t="s">
        <v>5120</v>
      </c>
      <c r="AG514" s="33" t="s">
        <v>77</v>
      </c>
      <c r="AH514" s="33" t="s">
        <v>77</v>
      </c>
      <c r="AI514" s="33" t="s">
        <v>77</v>
      </c>
      <c r="AJ514" s="33" t="s">
        <v>76</v>
      </c>
      <c r="AK514" s="33" t="s">
        <v>77</v>
      </c>
      <c r="AL514" s="33" t="s">
        <v>77</v>
      </c>
      <c r="AM514" s="30"/>
      <c r="AN514" s="33" t="s">
        <v>77</v>
      </c>
      <c r="AO514" s="30"/>
      <c r="AP514" s="33" t="s">
        <v>2145</v>
      </c>
      <c r="AQ514" s="30">
        <v>15870507000</v>
      </c>
    </row>
    <row r="515" s="3" customFormat="1" ht="230" customHeight="1" spans="1:43">
      <c r="A515" s="31">
        <f t="shared" si="39"/>
        <v>509</v>
      </c>
      <c r="B515" s="33" t="s">
        <v>5121</v>
      </c>
      <c r="C515" s="33" t="s">
        <v>91</v>
      </c>
      <c r="D515" s="33" t="s">
        <v>92</v>
      </c>
      <c r="E515" s="33" t="s">
        <v>412</v>
      </c>
      <c r="F515" s="33" t="s">
        <v>5122</v>
      </c>
      <c r="G515" s="33" t="s">
        <v>82</v>
      </c>
      <c r="H515" s="33" t="s">
        <v>5123</v>
      </c>
      <c r="I515" s="33" t="s">
        <v>5124</v>
      </c>
      <c r="J515" s="33" t="s">
        <v>5125</v>
      </c>
      <c r="K515" s="33" t="s">
        <v>5126</v>
      </c>
      <c r="L515" s="33" t="s">
        <v>5127</v>
      </c>
      <c r="M515" s="33" t="s">
        <v>66</v>
      </c>
      <c r="N515" s="33" t="s">
        <v>67</v>
      </c>
      <c r="O515" s="33" t="s">
        <v>68</v>
      </c>
      <c r="P515" s="33" t="s">
        <v>477</v>
      </c>
      <c r="Q515" s="33" t="s">
        <v>289</v>
      </c>
      <c r="R515" s="33" t="s">
        <v>272</v>
      </c>
      <c r="S515" s="33" t="s">
        <v>273</v>
      </c>
      <c r="T515" s="33" t="s">
        <v>813</v>
      </c>
      <c r="U515" s="33" t="s">
        <v>275</v>
      </c>
      <c r="V515" s="30" t="s">
        <v>75</v>
      </c>
      <c r="W515" s="33" t="s">
        <v>76</v>
      </c>
      <c r="X515" s="30">
        <v>2024.1</v>
      </c>
      <c r="Y515" s="30">
        <v>2024.12</v>
      </c>
      <c r="Z515" s="28">
        <f t="shared" si="40"/>
        <v>200</v>
      </c>
      <c r="AA515" s="30">
        <v>200</v>
      </c>
      <c r="AB515" s="30">
        <v>0</v>
      </c>
      <c r="AC515" s="30">
        <v>0</v>
      </c>
      <c r="AD515" s="30">
        <v>0</v>
      </c>
      <c r="AE515" s="52" t="s">
        <v>479</v>
      </c>
      <c r="AF515" s="52" t="s">
        <v>480</v>
      </c>
      <c r="AG515" s="33" t="s">
        <v>77</v>
      </c>
      <c r="AH515" s="33" t="s">
        <v>77</v>
      </c>
      <c r="AI515" s="33" t="s">
        <v>77</v>
      </c>
      <c r="AJ515" s="33" t="s">
        <v>76</v>
      </c>
      <c r="AK515" s="33" t="s">
        <v>77</v>
      </c>
      <c r="AL515" s="33" t="s">
        <v>77</v>
      </c>
      <c r="AM515" s="33" t="s">
        <v>77</v>
      </c>
      <c r="AN515" s="33" t="s">
        <v>77</v>
      </c>
      <c r="AO515" s="30"/>
      <c r="AP515" s="33" t="s">
        <v>292</v>
      </c>
      <c r="AQ515" s="30">
        <v>18716665210</v>
      </c>
    </row>
    <row r="516" s="3" customFormat="1" ht="230" customHeight="1" spans="1:43">
      <c r="A516" s="31">
        <f t="shared" si="39"/>
        <v>510</v>
      </c>
      <c r="B516" s="33" t="s">
        <v>5128</v>
      </c>
      <c r="C516" s="33" t="s">
        <v>56</v>
      </c>
      <c r="D516" s="33" t="s">
        <v>482</v>
      </c>
      <c r="E516" s="33" t="s">
        <v>686</v>
      </c>
      <c r="F516" s="33" t="s">
        <v>5129</v>
      </c>
      <c r="G516" s="33" t="s">
        <v>82</v>
      </c>
      <c r="H516" s="33" t="s">
        <v>5130</v>
      </c>
      <c r="I516" s="33" t="s">
        <v>5131</v>
      </c>
      <c r="J516" s="33" t="s">
        <v>476</v>
      </c>
      <c r="K516" s="33" t="s">
        <v>5129</v>
      </c>
      <c r="L516" s="33" t="s">
        <v>5129</v>
      </c>
      <c r="M516" s="33" t="s">
        <v>66</v>
      </c>
      <c r="N516" s="33" t="s">
        <v>67</v>
      </c>
      <c r="O516" s="33" t="s">
        <v>68</v>
      </c>
      <c r="P516" s="33" t="s">
        <v>477</v>
      </c>
      <c r="Q516" s="33" t="s">
        <v>329</v>
      </c>
      <c r="R516" s="33" t="s">
        <v>272</v>
      </c>
      <c r="S516" s="33" t="s">
        <v>273</v>
      </c>
      <c r="T516" s="33" t="s">
        <v>73</v>
      </c>
      <c r="U516" s="33" t="s">
        <v>275</v>
      </c>
      <c r="V516" s="30" t="s">
        <v>75</v>
      </c>
      <c r="W516" s="33" t="s">
        <v>76</v>
      </c>
      <c r="X516" s="30">
        <v>2024.1</v>
      </c>
      <c r="Y516" s="30">
        <v>2024.12</v>
      </c>
      <c r="Z516" s="28">
        <f t="shared" si="40"/>
        <v>150</v>
      </c>
      <c r="AA516" s="30">
        <v>150</v>
      </c>
      <c r="AB516" s="30">
        <v>0</v>
      </c>
      <c r="AC516" s="30">
        <v>0</v>
      </c>
      <c r="AD516" s="30">
        <v>0</v>
      </c>
      <c r="AE516" s="52" t="s">
        <v>489</v>
      </c>
      <c r="AF516" s="52" t="s">
        <v>5132</v>
      </c>
      <c r="AG516" s="33" t="s">
        <v>77</v>
      </c>
      <c r="AH516" s="33" t="s">
        <v>77</v>
      </c>
      <c r="AI516" s="33" t="s">
        <v>77</v>
      </c>
      <c r="AJ516" s="33" t="s">
        <v>76</v>
      </c>
      <c r="AK516" s="33" t="s">
        <v>77</v>
      </c>
      <c r="AL516" s="33" t="s">
        <v>77</v>
      </c>
      <c r="AM516" s="33" t="s">
        <v>77</v>
      </c>
      <c r="AN516" s="33" t="s">
        <v>77</v>
      </c>
      <c r="AO516" s="30"/>
      <c r="AP516" s="33" t="s">
        <v>292</v>
      </c>
      <c r="AQ516" s="30">
        <v>18716665210</v>
      </c>
    </row>
    <row r="517" s="3" customFormat="1" ht="230" customHeight="1" spans="1:43">
      <c r="A517" s="31">
        <f t="shared" si="39"/>
        <v>511</v>
      </c>
      <c r="B517" s="33" t="s">
        <v>5133</v>
      </c>
      <c r="C517" s="33" t="s">
        <v>56</v>
      </c>
      <c r="D517" s="33" t="s">
        <v>482</v>
      </c>
      <c r="E517" s="33" t="s">
        <v>686</v>
      </c>
      <c r="F517" s="33" t="s">
        <v>5134</v>
      </c>
      <c r="G517" s="33" t="s">
        <v>463</v>
      </c>
      <c r="H517" s="33" t="s">
        <v>526</v>
      </c>
      <c r="I517" s="33" t="s">
        <v>5135</v>
      </c>
      <c r="J517" s="33" t="s">
        <v>5136</v>
      </c>
      <c r="K517" s="33" t="s">
        <v>5134</v>
      </c>
      <c r="L517" s="33" t="s">
        <v>5137</v>
      </c>
      <c r="M517" s="33" t="s">
        <v>2285</v>
      </c>
      <c r="N517" s="33" t="s">
        <v>67</v>
      </c>
      <c r="O517" s="33" t="s">
        <v>68</v>
      </c>
      <c r="P517" s="33" t="s">
        <v>5138</v>
      </c>
      <c r="Q517" s="33" t="s">
        <v>5139</v>
      </c>
      <c r="R517" s="33" t="s">
        <v>2288</v>
      </c>
      <c r="S517" s="33" t="s">
        <v>1517</v>
      </c>
      <c r="T517" s="33" t="s">
        <v>813</v>
      </c>
      <c r="U517" s="33" t="s">
        <v>508</v>
      </c>
      <c r="V517" s="30" t="s">
        <v>75</v>
      </c>
      <c r="W517" s="33" t="s">
        <v>76</v>
      </c>
      <c r="X517" s="30">
        <v>2024.1</v>
      </c>
      <c r="Y517" s="30">
        <v>2024.12</v>
      </c>
      <c r="Z517" s="28">
        <f t="shared" si="40"/>
        <v>150</v>
      </c>
      <c r="AA517" s="30">
        <v>150</v>
      </c>
      <c r="AB517" s="30"/>
      <c r="AC517" s="30"/>
      <c r="AD517" s="30"/>
      <c r="AE517" s="30">
        <v>200</v>
      </c>
      <c r="AF517" s="30">
        <v>27</v>
      </c>
      <c r="AG517" s="33" t="s">
        <v>77</v>
      </c>
      <c r="AH517" s="33" t="s">
        <v>77</v>
      </c>
      <c r="AI517" s="33" t="s">
        <v>77</v>
      </c>
      <c r="AJ517" s="33" t="s">
        <v>76</v>
      </c>
      <c r="AK517" s="33" t="s">
        <v>77</v>
      </c>
      <c r="AL517" s="33" t="s">
        <v>77</v>
      </c>
      <c r="AM517" s="30"/>
      <c r="AN517" s="33" t="s">
        <v>76</v>
      </c>
      <c r="AO517" s="30"/>
      <c r="AP517" s="33" t="s">
        <v>5140</v>
      </c>
      <c r="AQ517" s="30">
        <v>13896276262</v>
      </c>
    </row>
    <row r="518" s="3" customFormat="1" ht="230" customHeight="1" spans="1:43">
      <c r="A518" s="31">
        <f t="shared" si="39"/>
        <v>512</v>
      </c>
      <c r="B518" s="33" t="s">
        <v>5141</v>
      </c>
      <c r="C518" s="33" t="s">
        <v>56</v>
      </c>
      <c r="D518" s="33" t="s">
        <v>482</v>
      </c>
      <c r="E518" s="33" t="s">
        <v>686</v>
      </c>
      <c r="F518" s="33" t="s">
        <v>5142</v>
      </c>
      <c r="G518" s="33" t="s">
        <v>82</v>
      </c>
      <c r="H518" s="33" t="s">
        <v>536</v>
      </c>
      <c r="I518" s="33" t="s">
        <v>5143</v>
      </c>
      <c r="J518" s="33" t="s">
        <v>5144</v>
      </c>
      <c r="K518" s="33" t="s">
        <v>5142</v>
      </c>
      <c r="L518" s="33" t="s">
        <v>5145</v>
      </c>
      <c r="M518" s="33" t="s">
        <v>1541</v>
      </c>
      <c r="N518" s="33" t="s">
        <v>1404</v>
      </c>
      <c r="O518" s="33" t="s">
        <v>68</v>
      </c>
      <c r="P518" s="33" t="s">
        <v>5146</v>
      </c>
      <c r="Q518" s="33" t="s">
        <v>5147</v>
      </c>
      <c r="R518" s="33" t="s">
        <v>5148</v>
      </c>
      <c r="S518" s="33" t="s">
        <v>1517</v>
      </c>
      <c r="T518" s="33" t="s">
        <v>813</v>
      </c>
      <c r="U518" s="33" t="s">
        <v>508</v>
      </c>
      <c r="V518" s="30" t="s">
        <v>75</v>
      </c>
      <c r="W518" s="33" t="s">
        <v>76</v>
      </c>
      <c r="X518" s="30">
        <v>2024.1</v>
      </c>
      <c r="Y518" s="30">
        <v>2024.12</v>
      </c>
      <c r="Z518" s="28">
        <f t="shared" si="40"/>
        <v>100</v>
      </c>
      <c r="AA518" s="30">
        <v>100</v>
      </c>
      <c r="AB518" s="30"/>
      <c r="AC518" s="30"/>
      <c r="AD518" s="30"/>
      <c r="AE518" s="33" t="s">
        <v>5149</v>
      </c>
      <c r="AF518" s="33" t="s">
        <v>5150</v>
      </c>
      <c r="AG518" s="33" t="s">
        <v>77</v>
      </c>
      <c r="AH518" s="33" t="s">
        <v>77</v>
      </c>
      <c r="AI518" s="33" t="s">
        <v>77</v>
      </c>
      <c r="AJ518" s="33" t="s">
        <v>76</v>
      </c>
      <c r="AK518" s="33" t="s">
        <v>77</v>
      </c>
      <c r="AL518" s="33" t="s">
        <v>77</v>
      </c>
      <c r="AM518" s="30"/>
      <c r="AN518" s="33" t="s">
        <v>76</v>
      </c>
      <c r="AO518" s="30"/>
      <c r="AP518" s="33" t="s">
        <v>5140</v>
      </c>
      <c r="AQ518" s="30">
        <v>13896276264</v>
      </c>
    </row>
    <row r="519" s="3" customFormat="1" ht="230" customHeight="1" spans="1:43">
      <c r="A519" s="31">
        <f t="shared" si="39"/>
        <v>513</v>
      </c>
      <c r="B519" s="33" t="s">
        <v>5151</v>
      </c>
      <c r="C519" s="33" t="s">
        <v>56</v>
      </c>
      <c r="D519" s="33" t="s">
        <v>57</v>
      </c>
      <c r="E519" s="33" t="s">
        <v>212</v>
      </c>
      <c r="F519" s="33" t="s">
        <v>5152</v>
      </c>
      <c r="G519" s="33" t="s">
        <v>463</v>
      </c>
      <c r="H519" s="33" t="s">
        <v>1678</v>
      </c>
      <c r="I519" s="33" t="s">
        <v>5153</v>
      </c>
      <c r="J519" s="30" t="s">
        <v>5154</v>
      </c>
      <c r="K519" s="33" t="s">
        <v>5155</v>
      </c>
      <c r="L519" s="30" t="s">
        <v>5156</v>
      </c>
      <c r="M519" s="33" t="s">
        <v>66</v>
      </c>
      <c r="N519" s="33" t="s">
        <v>67</v>
      </c>
      <c r="O519" s="30" t="s">
        <v>5157</v>
      </c>
      <c r="P519" s="33" t="s">
        <v>5158</v>
      </c>
      <c r="Q519" s="30" t="s">
        <v>5159</v>
      </c>
      <c r="R519" s="33" t="s">
        <v>375</v>
      </c>
      <c r="S519" s="33" t="s">
        <v>1517</v>
      </c>
      <c r="T519" s="33" t="s">
        <v>813</v>
      </c>
      <c r="U519" s="33" t="s">
        <v>1686</v>
      </c>
      <c r="V519" s="30" t="s">
        <v>75</v>
      </c>
      <c r="W519" s="33" t="s">
        <v>76</v>
      </c>
      <c r="X519" s="30">
        <v>2024.1</v>
      </c>
      <c r="Y519" s="30">
        <v>2024.12</v>
      </c>
      <c r="Z519" s="28">
        <f t="shared" si="40"/>
        <v>100</v>
      </c>
      <c r="AA519" s="30">
        <v>100</v>
      </c>
      <c r="AB519" s="30">
        <v>0</v>
      </c>
      <c r="AC519" s="30">
        <v>0</v>
      </c>
      <c r="AD519" s="30">
        <v>0</v>
      </c>
      <c r="AE519" s="30">
        <v>5</v>
      </c>
      <c r="AF519" s="30">
        <v>2</v>
      </c>
      <c r="AG519" s="33" t="s">
        <v>77</v>
      </c>
      <c r="AH519" s="33" t="s">
        <v>77</v>
      </c>
      <c r="AI519" s="33" t="s">
        <v>77</v>
      </c>
      <c r="AJ519" s="33" t="s">
        <v>76</v>
      </c>
      <c r="AK519" s="33" t="s">
        <v>77</v>
      </c>
      <c r="AL519" s="33" t="s">
        <v>77</v>
      </c>
      <c r="AM519" s="30"/>
      <c r="AN519" s="33" t="s">
        <v>77</v>
      </c>
      <c r="AO519" s="30"/>
      <c r="AP519" s="33" t="s">
        <v>1688</v>
      </c>
      <c r="AQ519" s="30" t="s">
        <v>1689</v>
      </c>
    </row>
    <row r="520" s="3" customFormat="1" ht="230" customHeight="1" spans="1:43">
      <c r="A520" s="31">
        <f t="shared" ref="A520:A567" si="41">ROW()-6</f>
        <v>514</v>
      </c>
      <c r="B520" s="33" t="s">
        <v>5160</v>
      </c>
      <c r="C520" s="33" t="s">
        <v>56</v>
      </c>
      <c r="D520" s="33" t="s">
        <v>57</v>
      </c>
      <c r="E520" s="33" t="s">
        <v>212</v>
      </c>
      <c r="F520" s="33" t="s">
        <v>5161</v>
      </c>
      <c r="G520" s="33" t="s">
        <v>82</v>
      </c>
      <c r="H520" s="33" t="s">
        <v>924</v>
      </c>
      <c r="I520" s="33" t="s">
        <v>5162</v>
      </c>
      <c r="J520" s="30" t="s">
        <v>5163</v>
      </c>
      <c r="K520" s="33" t="s">
        <v>5164</v>
      </c>
      <c r="L520" s="33" t="s">
        <v>5165</v>
      </c>
      <c r="M520" s="33" t="s">
        <v>66</v>
      </c>
      <c r="N520" s="33" t="s">
        <v>67</v>
      </c>
      <c r="O520" s="33" t="s">
        <v>5166</v>
      </c>
      <c r="P520" s="33" t="s">
        <v>5167</v>
      </c>
      <c r="Q520" s="33" t="s">
        <v>5168</v>
      </c>
      <c r="R520" s="33" t="s">
        <v>5169</v>
      </c>
      <c r="S520" s="33" t="s">
        <v>1517</v>
      </c>
      <c r="T520" s="33" t="s">
        <v>73</v>
      </c>
      <c r="U520" s="33" t="s">
        <v>902</v>
      </c>
      <c r="V520" s="30" t="s">
        <v>75</v>
      </c>
      <c r="W520" s="33" t="s">
        <v>76</v>
      </c>
      <c r="X520" s="30">
        <v>2024.1</v>
      </c>
      <c r="Y520" s="30">
        <v>2024.12</v>
      </c>
      <c r="Z520" s="28">
        <f t="shared" si="40"/>
        <v>100</v>
      </c>
      <c r="AA520" s="30">
        <v>100</v>
      </c>
      <c r="AB520" s="30">
        <v>0</v>
      </c>
      <c r="AC520" s="30">
        <v>0</v>
      </c>
      <c r="AD520" s="30">
        <v>0</v>
      </c>
      <c r="AE520" s="30">
        <v>500</v>
      </c>
      <c r="AF520" s="30">
        <v>30</v>
      </c>
      <c r="AG520" s="33" t="s">
        <v>77</v>
      </c>
      <c r="AH520" s="33" t="s">
        <v>77</v>
      </c>
      <c r="AI520" s="33" t="s">
        <v>77</v>
      </c>
      <c r="AJ520" s="33" t="s">
        <v>76</v>
      </c>
      <c r="AK520" s="33" t="s">
        <v>77</v>
      </c>
      <c r="AL520" s="33" t="s">
        <v>77</v>
      </c>
      <c r="AM520" s="30"/>
      <c r="AN520" s="33" t="s">
        <v>77</v>
      </c>
      <c r="AO520" s="30"/>
      <c r="AP520" s="33" t="s">
        <v>5170</v>
      </c>
      <c r="AQ520" s="30">
        <v>18996535811</v>
      </c>
    </row>
    <row r="521" s="3" customFormat="1" ht="230" customHeight="1" spans="1:43">
      <c r="A521" s="31">
        <f t="shared" si="41"/>
        <v>515</v>
      </c>
      <c r="B521" s="33" t="s">
        <v>5171</v>
      </c>
      <c r="C521" s="33" t="s">
        <v>56</v>
      </c>
      <c r="D521" s="33" t="s">
        <v>57</v>
      </c>
      <c r="E521" s="33" t="s">
        <v>199</v>
      </c>
      <c r="F521" s="33" t="s">
        <v>5172</v>
      </c>
      <c r="G521" s="33" t="s">
        <v>82</v>
      </c>
      <c r="H521" s="33" t="s">
        <v>4198</v>
      </c>
      <c r="I521" s="33" t="s">
        <v>5173</v>
      </c>
      <c r="J521" s="33" t="s">
        <v>5174</v>
      </c>
      <c r="K521" s="33" t="s">
        <v>5175</v>
      </c>
      <c r="L521" s="33" t="s">
        <v>5175</v>
      </c>
      <c r="M521" s="33" t="s">
        <v>3870</v>
      </c>
      <c r="N521" s="33" t="s">
        <v>4203</v>
      </c>
      <c r="O521" s="33" t="s">
        <v>5176</v>
      </c>
      <c r="P521" s="33" t="s">
        <v>5177</v>
      </c>
      <c r="Q521" s="33" t="s">
        <v>4206</v>
      </c>
      <c r="R521" s="33" t="s">
        <v>5178</v>
      </c>
      <c r="S521" s="33" t="s">
        <v>776</v>
      </c>
      <c r="T521" s="33" t="s">
        <v>73</v>
      </c>
      <c r="U521" s="33" t="s">
        <v>902</v>
      </c>
      <c r="V521" s="30" t="s">
        <v>75</v>
      </c>
      <c r="W521" s="33" t="s">
        <v>76</v>
      </c>
      <c r="X521" s="30">
        <v>2024.03</v>
      </c>
      <c r="Y521" s="30">
        <v>2024.11</v>
      </c>
      <c r="Z521" s="28">
        <v>39</v>
      </c>
      <c r="AA521" s="30">
        <v>39</v>
      </c>
      <c r="AB521" s="30">
        <v>0</v>
      </c>
      <c r="AC521" s="30">
        <v>0</v>
      </c>
      <c r="AD521" s="30">
        <v>0</v>
      </c>
      <c r="AE521" s="30" t="s">
        <v>319</v>
      </c>
      <c r="AF521" s="30" t="s">
        <v>331</v>
      </c>
      <c r="AG521" s="33" t="s">
        <v>77</v>
      </c>
      <c r="AH521" s="33" t="s">
        <v>77</v>
      </c>
      <c r="AI521" s="33" t="s">
        <v>77</v>
      </c>
      <c r="AJ521" s="33" t="s">
        <v>76</v>
      </c>
      <c r="AK521" s="33" t="s">
        <v>76</v>
      </c>
      <c r="AL521" s="33" t="s">
        <v>77</v>
      </c>
      <c r="AM521" s="30"/>
      <c r="AN521" s="33" t="s">
        <v>77</v>
      </c>
      <c r="AO521" s="30" t="s">
        <v>5179</v>
      </c>
      <c r="AP521" s="33" t="s">
        <v>920</v>
      </c>
      <c r="AQ521" s="30">
        <v>15310500663</v>
      </c>
    </row>
    <row r="522" s="3" customFormat="1" ht="230" customHeight="1" spans="1:43">
      <c r="A522" s="31">
        <f t="shared" si="41"/>
        <v>516</v>
      </c>
      <c r="B522" s="33" t="s">
        <v>5180</v>
      </c>
      <c r="C522" s="33" t="s">
        <v>56</v>
      </c>
      <c r="D522" s="33" t="s">
        <v>57</v>
      </c>
      <c r="E522" s="33" t="s">
        <v>922</v>
      </c>
      <c r="F522" s="33" t="s">
        <v>5181</v>
      </c>
      <c r="G522" s="33" t="s">
        <v>82</v>
      </c>
      <c r="H522" s="33" t="s">
        <v>5182</v>
      </c>
      <c r="I522" s="33" t="s">
        <v>5183</v>
      </c>
      <c r="J522" s="33" t="s">
        <v>5184</v>
      </c>
      <c r="K522" s="33" t="s">
        <v>5181</v>
      </c>
      <c r="L522" s="33" t="s">
        <v>5181</v>
      </c>
      <c r="M522" s="33" t="s">
        <v>286</v>
      </c>
      <c r="N522" s="33" t="s">
        <v>67</v>
      </c>
      <c r="O522" s="33" t="s">
        <v>5185</v>
      </c>
      <c r="P522" s="33" t="s">
        <v>930</v>
      </c>
      <c r="Q522" s="33" t="s">
        <v>4206</v>
      </c>
      <c r="R522" s="33" t="s">
        <v>932</v>
      </c>
      <c r="S522" s="33" t="s">
        <v>399</v>
      </c>
      <c r="T522" s="33" t="s">
        <v>73</v>
      </c>
      <c r="U522" s="33" t="s">
        <v>902</v>
      </c>
      <c r="V522" s="30" t="s">
        <v>75</v>
      </c>
      <c r="W522" s="33" t="s">
        <v>76</v>
      </c>
      <c r="X522" s="30">
        <v>2024.03</v>
      </c>
      <c r="Y522" s="30">
        <v>2024.11</v>
      </c>
      <c r="Z522" s="28">
        <v>50</v>
      </c>
      <c r="AA522" s="30">
        <v>50</v>
      </c>
      <c r="AB522" s="30">
        <v>0</v>
      </c>
      <c r="AC522" s="30">
        <v>0</v>
      </c>
      <c r="AD522" s="30">
        <v>0</v>
      </c>
      <c r="AE522" s="30" t="s">
        <v>319</v>
      </c>
      <c r="AF522" s="30" t="s">
        <v>331</v>
      </c>
      <c r="AG522" s="33" t="s">
        <v>77</v>
      </c>
      <c r="AH522" s="33" t="s">
        <v>77</v>
      </c>
      <c r="AI522" s="33" t="s">
        <v>77</v>
      </c>
      <c r="AJ522" s="33" t="s">
        <v>76</v>
      </c>
      <c r="AK522" s="33" t="s">
        <v>77</v>
      </c>
      <c r="AL522" s="33" t="s">
        <v>77</v>
      </c>
      <c r="AM522" s="30" t="s">
        <v>401</v>
      </c>
      <c r="AN522" s="33" t="s">
        <v>77</v>
      </c>
      <c r="AO522" s="30" t="s">
        <v>401</v>
      </c>
      <c r="AP522" s="33" t="s">
        <v>920</v>
      </c>
      <c r="AQ522" s="30">
        <v>15310500663</v>
      </c>
    </row>
    <row r="523" s="3" customFormat="1" ht="230" customHeight="1" spans="1:43">
      <c r="A523" s="31">
        <f t="shared" si="41"/>
        <v>517</v>
      </c>
      <c r="B523" s="33" t="s">
        <v>5186</v>
      </c>
      <c r="C523" s="33" t="s">
        <v>56</v>
      </c>
      <c r="D523" s="33" t="s">
        <v>57</v>
      </c>
      <c r="E523" s="33" t="s">
        <v>58</v>
      </c>
      <c r="F523" s="33" t="s">
        <v>5187</v>
      </c>
      <c r="G523" s="33" t="s">
        <v>82</v>
      </c>
      <c r="H523" s="33" t="s">
        <v>4198</v>
      </c>
      <c r="I523" s="33" t="s">
        <v>5188</v>
      </c>
      <c r="J523" s="33" t="s">
        <v>5189</v>
      </c>
      <c r="K523" s="33" t="s">
        <v>5187</v>
      </c>
      <c r="L523" s="33" t="s">
        <v>5187</v>
      </c>
      <c r="M523" s="33" t="s">
        <v>3870</v>
      </c>
      <c r="N523" s="33" t="s">
        <v>4203</v>
      </c>
      <c r="O523" s="33" t="s">
        <v>5190</v>
      </c>
      <c r="P523" s="33" t="s">
        <v>5191</v>
      </c>
      <c r="Q523" s="33" t="s">
        <v>4206</v>
      </c>
      <c r="R523" s="33" t="s">
        <v>918</v>
      </c>
      <c r="S523" s="33" t="s">
        <v>776</v>
      </c>
      <c r="T523" s="33" t="s">
        <v>73</v>
      </c>
      <c r="U523" s="33" t="s">
        <v>902</v>
      </c>
      <c r="V523" s="30" t="s">
        <v>75</v>
      </c>
      <c r="W523" s="33" t="s">
        <v>76</v>
      </c>
      <c r="X523" s="30">
        <v>2024.03</v>
      </c>
      <c r="Y523" s="30">
        <v>2024.11</v>
      </c>
      <c r="Z523" s="28">
        <v>20</v>
      </c>
      <c r="AA523" s="30">
        <v>20</v>
      </c>
      <c r="AB523" s="30">
        <v>0</v>
      </c>
      <c r="AC523" s="30">
        <v>0</v>
      </c>
      <c r="AD523" s="30">
        <v>0</v>
      </c>
      <c r="AE523" s="30" t="s">
        <v>319</v>
      </c>
      <c r="AF523" s="30" t="s">
        <v>331</v>
      </c>
      <c r="AG523" s="33" t="s">
        <v>77</v>
      </c>
      <c r="AH523" s="33" t="s">
        <v>77</v>
      </c>
      <c r="AI523" s="33" t="s">
        <v>77</v>
      </c>
      <c r="AJ523" s="33" t="s">
        <v>76</v>
      </c>
      <c r="AK523" s="33" t="s">
        <v>76</v>
      </c>
      <c r="AL523" s="33" t="s">
        <v>77</v>
      </c>
      <c r="AM523" s="30"/>
      <c r="AN523" s="33" t="s">
        <v>77</v>
      </c>
      <c r="AO523" s="30"/>
      <c r="AP523" s="33" t="s">
        <v>920</v>
      </c>
      <c r="AQ523" s="30">
        <v>15310500663</v>
      </c>
    </row>
    <row r="524" s="3" customFormat="1" ht="230" customHeight="1" spans="1:43">
      <c r="A524" s="31">
        <f t="shared" si="41"/>
        <v>518</v>
      </c>
      <c r="B524" s="33" t="s">
        <v>5192</v>
      </c>
      <c r="C524" s="33" t="s">
        <v>56</v>
      </c>
      <c r="D524" s="33" t="s">
        <v>57</v>
      </c>
      <c r="E524" s="33" t="s">
        <v>922</v>
      </c>
      <c r="F524" s="33" t="s">
        <v>5193</v>
      </c>
      <c r="G524" s="33" t="s">
        <v>463</v>
      </c>
      <c r="H524" s="33" t="s">
        <v>957</v>
      </c>
      <c r="I524" s="33" t="s">
        <v>5194</v>
      </c>
      <c r="J524" s="33" t="s">
        <v>5195</v>
      </c>
      <c r="K524" s="33" t="s">
        <v>5193</v>
      </c>
      <c r="L524" s="33" t="s">
        <v>5193</v>
      </c>
      <c r="M524" s="33" t="s">
        <v>286</v>
      </c>
      <c r="N524" s="33" t="s">
        <v>67</v>
      </c>
      <c r="O524" s="33" t="s">
        <v>5196</v>
      </c>
      <c r="P524" s="33" t="s">
        <v>5197</v>
      </c>
      <c r="Q524" s="33" t="s">
        <v>4206</v>
      </c>
      <c r="R524" s="33" t="s">
        <v>4681</v>
      </c>
      <c r="S524" s="33" t="s">
        <v>399</v>
      </c>
      <c r="T524" s="33" t="s">
        <v>73</v>
      </c>
      <c r="U524" s="33" t="s">
        <v>902</v>
      </c>
      <c r="V524" s="30" t="s">
        <v>75</v>
      </c>
      <c r="W524" s="33" t="s">
        <v>76</v>
      </c>
      <c r="X524" s="30">
        <v>2024.03</v>
      </c>
      <c r="Y524" s="30">
        <v>2024.11</v>
      </c>
      <c r="Z524" s="28">
        <v>50</v>
      </c>
      <c r="AA524" s="30">
        <v>50</v>
      </c>
      <c r="AB524" s="30">
        <v>0</v>
      </c>
      <c r="AC524" s="30">
        <v>0</v>
      </c>
      <c r="AD524" s="30">
        <v>0</v>
      </c>
      <c r="AE524" s="30" t="s">
        <v>5198</v>
      </c>
      <c r="AF524" s="30" t="s">
        <v>5199</v>
      </c>
      <c r="AG524" s="33" t="s">
        <v>77</v>
      </c>
      <c r="AH524" s="33" t="s">
        <v>77</v>
      </c>
      <c r="AI524" s="33" t="s">
        <v>77</v>
      </c>
      <c r="AJ524" s="33" t="s">
        <v>76</v>
      </c>
      <c r="AK524" s="33" t="s">
        <v>76</v>
      </c>
      <c r="AL524" s="33" t="s">
        <v>77</v>
      </c>
      <c r="AM524" s="30" t="s">
        <v>401</v>
      </c>
      <c r="AN524" s="33" t="s">
        <v>77</v>
      </c>
      <c r="AO524" s="30" t="s">
        <v>401</v>
      </c>
      <c r="AP524" s="33" t="s">
        <v>920</v>
      </c>
      <c r="AQ524" s="30">
        <v>15310500663</v>
      </c>
    </row>
    <row r="525" s="3" customFormat="1" ht="230" customHeight="1" spans="1:43">
      <c r="A525" s="31">
        <f t="shared" si="41"/>
        <v>519</v>
      </c>
      <c r="B525" s="33" t="s">
        <v>5200</v>
      </c>
      <c r="C525" s="33" t="s">
        <v>56</v>
      </c>
      <c r="D525" s="33" t="s">
        <v>57</v>
      </c>
      <c r="E525" s="33" t="s">
        <v>212</v>
      </c>
      <c r="F525" s="33" t="s">
        <v>5201</v>
      </c>
      <c r="G525" s="33" t="s">
        <v>463</v>
      </c>
      <c r="H525" s="33" t="s">
        <v>568</v>
      </c>
      <c r="I525" s="33" t="s">
        <v>5202</v>
      </c>
      <c r="J525" s="33" t="s">
        <v>5203</v>
      </c>
      <c r="K525" s="33" t="s">
        <v>5201</v>
      </c>
      <c r="L525" s="33" t="s">
        <v>5201</v>
      </c>
      <c r="M525" s="33" t="s">
        <v>1541</v>
      </c>
      <c r="N525" s="33" t="s">
        <v>1404</v>
      </c>
      <c r="O525" s="33" t="s">
        <v>68</v>
      </c>
      <c r="P525" s="33" t="s">
        <v>5146</v>
      </c>
      <c r="Q525" s="33" t="s">
        <v>5204</v>
      </c>
      <c r="R525" s="33" t="s">
        <v>2266</v>
      </c>
      <c r="S525" s="33" t="s">
        <v>1517</v>
      </c>
      <c r="T525" s="33" t="s">
        <v>813</v>
      </c>
      <c r="U525" s="33" t="s">
        <v>508</v>
      </c>
      <c r="V525" s="30" t="s">
        <v>75</v>
      </c>
      <c r="W525" s="33" t="s">
        <v>76</v>
      </c>
      <c r="X525" s="30">
        <v>2024.1</v>
      </c>
      <c r="Y525" s="30">
        <v>2024.12</v>
      </c>
      <c r="Z525" s="28">
        <f t="shared" ref="Z525:Z539" si="42">AA525+AB525+AC525+AD525</f>
        <v>150</v>
      </c>
      <c r="AA525" s="30">
        <v>150</v>
      </c>
      <c r="AB525" s="30"/>
      <c r="AC525" s="30"/>
      <c r="AD525" s="30"/>
      <c r="AE525" s="30">
        <v>53</v>
      </c>
      <c r="AF525" s="30">
        <v>15</v>
      </c>
      <c r="AG525" s="33" t="s">
        <v>77</v>
      </c>
      <c r="AH525" s="33" t="s">
        <v>77</v>
      </c>
      <c r="AI525" s="33" t="s">
        <v>77</v>
      </c>
      <c r="AJ525" s="33" t="s">
        <v>76</v>
      </c>
      <c r="AK525" s="33" t="s">
        <v>77</v>
      </c>
      <c r="AL525" s="33" t="s">
        <v>77</v>
      </c>
      <c r="AM525" s="30"/>
      <c r="AN525" s="33" t="s">
        <v>76</v>
      </c>
      <c r="AO525" s="30"/>
      <c r="AP525" s="33" t="s">
        <v>5140</v>
      </c>
      <c r="AQ525" s="30">
        <v>13896276263</v>
      </c>
    </row>
    <row r="526" s="3" customFormat="1" ht="278" customHeight="1" spans="1:43">
      <c r="A526" s="31">
        <f t="shared" si="41"/>
        <v>520</v>
      </c>
      <c r="B526" s="33" t="s">
        <v>5205</v>
      </c>
      <c r="C526" s="33" t="s">
        <v>56</v>
      </c>
      <c r="D526" s="33" t="s">
        <v>57</v>
      </c>
      <c r="E526" s="33" t="s">
        <v>212</v>
      </c>
      <c r="F526" s="33" t="s">
        <v>5206</v>
      </c>
      <c r="G526" s="33" t="s">
        <v>82</v>
      </c>
      <c r="H526" s="33" t="s">
        <v>3005</v>
      </c>
      <c r="I526" s="33" t="s">
        <v>3006</v>
      </c>
      <c r="J526" s="33" t="s">
        <v>3007</v>
      </c>
      <c r="K526" s="33" t="s">
        <v>5206</v>
      </c>
      <c r="L526" s="33" t="s">
        <v>3009</v>
      </c>
      <c r="M526" s="33" t="s">
        <v>1297</v>
      </c>
      <c r="N526" s="33" t="s">
        <v>67</v>
      </c>
      <c r="O526" s="33" t="s">
        <v>3010</v>
      </c>
      <c r="P526" s="33" t="s">
        <v>3011</v>
      </c>
      <c r="Q526" s="30" t="s">
        <v>3012</v>
      </c>
      <c r="R526" s="33" t="s">
        <v>812</v>
      </c>
      <c r="S526" s="33" t="s">
        <v>2958</v>
      </c>
      <c r="T526" s="33" t="s">
        <v>522</v>
      </c>
      <c r="U526" s="33" t="s">
        <v>2959</v>
      </c>
      <c r="V526" s="30" t="s">
        <v>75</v>
      </c>
      <c r="W526" s="33" t="s">
        <v>76</v>
      </c>
      <c r="X526" s="30">
        <v>2024.1</v>
      </c>
      <c r="Y526" s="30">
        <v>2024.12</v>
      </c>
      <c r="Z526" s="28">
        <f t="shared" si="42"/>
        <v>200</v>
      </c>
      <c r="AA526" s="30">
        <v>200</v>
      </c>
      <c r="AB526" s="30">
        <v>0</v>
      </c>
      <c r="AC526" s="30">
        <v>0</v>
      </c>
      <c r="AD526" s="30">
        <v>0</v>
      </c>
      <c r="AE526" s="30">
        <v>733</v>
      </c>
      <c r="AF526" s="30">
        <v>224</v>
      </c>
      <c r="AG526" s="33" t="s">
        <v>77</v>
      </c>
      <c r="AH526" s="33" t="s">
        <v>77</v>
      </c>
      <c r="AI526" s="33" t="s">
        <v>77</v>
      </c>
      <c r="AJ526" s="33" t="s">
        <v>76</v>
      </c>
      <c r="AK526" s="33" t="s">
        <v>76</v>
      </c>
      <c r="AL526" s="33" t="s">
        <v>77</v>
      </c>
      <c r="AM526" s="30"/>
      <c r="AN526" s="33" t="s">
        <v>77</v>
      </c>
      <c r="AO526" s="30"/>
      <c r="AP526" s="33" t="s">
        <v>2960</v>
      </c>
      <c r="AQ526" s="30">
        <v>15215145990</v>
      </c>
    </row>
    <row r="527" s="9" customFormat="1" ht="230" customHeight="1" spans="1:43">
      <c r="A527" s="31">
        <f t="shared" si="41"/>
        <v>521</v>
      </c>
      <c r="B527" s="33" t="s">
        <v>5207</v>
      </c>
      <c r="C527" s="33" t="s">
        <v>91</v>
      </c>
      <c r="D527" s="33" t="s">
        <v>92</v>
      </c>
      <c r="E527" s="33" t="s">
        <v>412</v>
      </c>
      <c r="F527" s="33" t="s">
        <v>5208</v>
      </c>
      <c r="G527" s="33" t="s">
        <v>82</v>
      </c>
      <c r="H527" s="33" t="s">
        <v>3033</v>
      </c>
      <c r="I527" s="33" t="s">
        <v>5209</v>
      </c>
      <c r="J527" s="33" t="s">
        <v>5210</v>
      </c>
      <c r="K527" s="33" t="s">
        <v>5211</v>
      </c>
      <c r="L527" s="33" t="s">
        <v>5212</v>
      </c>
      <c r="M527" s="33" t="s">
        <v>1297</v>
      </c>
      <c r="N527" s="33" t="s">
        <v>67</v>
      </c>
      <c r="O527" s="33" t="s">
        <v>2968</v>
      </c>
      <c r="P527" s="33" t="s">
        <v>5213</v>
      </c>
      <c r="Q527" s="30" t="s">
        <v>5214</v>
      </c>
      <c r="R527" s="33" t="s">
        <v>2833</v>
      </c>
      <c r="S527" s="33" t="s">
        <v>2958</v>
      </c>
      <c r="T527" s="33" t="s">
        <v>274</v>
      </c>
      <c r="U527" s="33" t="s">
        <v>2959</v>
      </c>
      <c r="V527" s="30" t="s">
        <v>75</v>
      </c>
      <c r="W527" s="33" t="s">
        <v>76</v>
      </c>
      <c r="X527" s="30">
        <v>2024.1</v>
      </c>
      <c r="Y527" s="30">
        <v>2024.12</v>
      </c>
      <c r="Z527" s="28">
        <f t="shared" si="42"/>
        <v>90</v>
      </c>
      <c r="AA527" s="30">
        <v>90</v>
      </c>
      <c r="AB527" s="30">
        <v>0</v>
      </c>
      <c r="AC527" s="30">
        <v>0</v>
      </c>
      <c r="AD527" s="30">
        <v>0</v>
      </c>
      <c r="AE527" s="30">
        <v>1095</v>
      </c>
      <c r="AF527" s="30">
        <v>87</v>
      </c>
      <c r="AG527" s="33" t="s">
        <v>77</v>
      </c>
      <c r="AH527" s="33" t="s">
        <v>77</v>
      </c>
      <c r="AI527" s="33" t="s">
        <v>77</v>
      </c>
      <c r="AJ527" s="33" t="s">
        <v>77</v>
      </c>
      <c r="AK527" s="33" t="s">
        <v>77</v>
      </c>
      <c r="AL527" s="33" t="s">
        <v>77</v>
      </c>
      <c r="AM527" s="30"/>
      <c r="AN527" s="33" t="s">
        <v>77</v>
      </c>
      <c r="AO527" s="30"/>
      <c r="AP527" s="33" t="s">
        <v>2960</v>
      </c>
      <c r="AQ527" s="30">
        <v>15215145990</v>
      </c>
    </row>
    <row r="528" s="3" customFormat="1" ht="257" customHeight="1" spans="1:43">
      <c r="A528" s="31">
        <f t="shared" si="41"/>
        <v>522</v>
      </c>
      <c r="B528" s="33" t="s">
        <v>5215</v>
      </c>
      <c r="C528" s="33" t="s">
        <v>56</v>
      </c>
      <c r="D528" s="33" t="s">
        <v>57</v>
      </c>
      <c r="E528" s="33" t="s">
        <v>212</v>
      </c>
      <c r="F528" s="33" t="s">
        <v>5216</v>
      </c>
      <c r="G528" s="33" t="s">
        <v>463</v>
      </c>
      <c r="H528" s="33" t="s">
        <v>5217</v>
      </c>
      <c r="I528" s="33" t="s">
        <v>5218</v>
      </c>
      <c r="J528" s="33" t="s">
        <v>5219</v>
      </c>
      <c r="K528" s="33" t="s">
        <v>5220</v>
      </c>
      <c r="L528" s="33" t="s">
        <v>5221</v>
      </c>
      <c r="M528" s="33" t="s">
        <v>204</v>
      </c>
      <c r="N528" s="33" t="s">
        <v>2606</v>
      </c>
      <c r="O528" s="30" t="s">
        <v>5222</v>
      </c>
      <c r="P528" s="33" t="s">
        <v>2655</v>
      </c>
      <c r="Q528" s="30" t="s">
        <v>5223</v>
      </c>
      <c r="R528" s="33" t="s">
        <v>2610</v>
      </c>
      <c r="S528" s="33" t="s">
        <v>2594</v>
      </c>
      <c r="T528" s="33" t="s">
        <v>73</v>
      </c>
      <c r="U528" s="33" t="s">
        <v>2595</v>
      </c>
      <c r="V528" s="30" t="s">
        <v>75</v>
      </c>
      <c r="W528" s="33" t="s">
        <v>76</v>
      </c>
      <c r="X528" s="30">
        <v>2024.01</v>
      </c>
      <c r="Y528" s="30">
        <v>2024.12</v>
      </c>
      <c r="Z528" s="28">
        <f t="shared" si="42"/>
        <v>90</v>
      </c>
      <c r="AA528" s="30">
        <v>90</v>
      </c>
      <c r="AB528" s="30">
        <v>0</v>
      </c>
      <c r="AC528" s="30">
        <v>0</v>
      </c>
      <c r="AD528" s="30">
        <v>0</v>
      </c>
      <c r="AE528" s="30">
        <v>5000</v>
      </c>
      <c r="AF528" s="30">
        <v>1000</v>
      </c>
      <c r="AG528" s="33" t="s">
        <v>77</v>
      </c>
      <c r="AH528" s="33" t="s">
        <v>77</v>
      </c>
      <c r="AI528" s="33" t="s">
        <v>77</v>
      </c>
      <c r="AJ528" s="33" t="s">
        <v>76</v>
      </c>
      <c r="AK528" s="33" t="s">
        <v>77</v>
      </c>
      <c r="AL528" s="33" t="s">
        <v>77</v>
      </c>
      <c r="AM528" s="30"/>
      <c r="AN528" s="33" t="s">
        <v>77</v>
      </c>
      <c r="AO528" s="30"/>
      <c r="AP528" s="33" t="s">
        <v>2596</v>
      </c>
      <c r="AQ528" s="30" t="s">
        <v>2597</v>
      </c>
    </row>
    <row r="529" s="3" customFormat="1" ht="338" customHeight="1" spans="1:43">
      <c r="A529" s="31">
        <f t="shared" si="41"/>
        <v>523</v>
      </c>
      <c r="B529" s="33" t="s">
        <v>5224</v>
      </c>
      <c r="C529" s="33" t="s">
        <v>56</v>
      </c>
      <c r="D529" s="33" t="s">
        <v>57</v>
      </c>
      <c r="E529" s="33" t="s">
        <v>1676</v>
      </c>
      <c r="F529" s="33" t="s">
        <v>5225</v>
      </c>
      <c r="G529" s="33" t="s">
        <v>60</v>
      </c>
      <c r="H529" s="33" t="s">
        <v>5226</v>
      </c>
      <c r="I529" s="33" t="s">
        <v>5227</v>
      </c>
      <c r="J529" s="33" t="s">
        <v>5228</v>
      </c>
      <c r="K529" s="33" t="s">
        <v>5229</v>
      </c>
      <c r="L529" s="33" t="s">
        <v>5230</v>
      </c>
      <c r="M529" s="33" t="s">
        <v>66</v>
      </c>
      <c r="N529" s="33" t="s">
        <v>67</v>
      </c>
      <c r="O529" s="33" t="s">
        <v>5231</v>
      </c>
      <c r="P529" s="33" t="s">
        <v>2842</v>
      </c>
      <c r="Q529" s="33" t="s">
        <v>5232</v>
      </c>
      <c r="R529" s="33" t="s">
        <v>2903</v>
      </c>
      <c r="S529" s="33" t="s">
        <v>2904</v>
      </c>
      <c r="T529" s="33" t="s">
        <v>813</v>
      </c>
      <c r="U529" s="33" t="s">
        <v>2845</v>
      </c>
      <c r="V529" s="30" t="s">
        <v>75</v>
      </c>
      <c r="W529" s="33" t="s">
        <v>76</v>
      </c>
      <c r="X529" s="30">
        <v>2024.01</v>
      </c>
      <c r="Y529" s="30">
        <v>2024.12</v>
      </c>
      <c r="Z529" s="28">
        <f t="shared" si="42"/>
        <v>100</v>
      </c>
      <c r="AA529" s="30">
        <v>100</v>
      </c>
      <c r="AB529" s="30">
        <v>0</v>
      </c>
      <c r="AC529" s="30">
        <v>0</v>
      </c>
      <c r="AD529" s="30">
        <v>0</v>
      </c>
      <c r="AE529" s="30">
        <v>100</v>
      </c>
      <c r="AF529" s="30">
        <v>25</v>
      </c>
      <c r="AG529" s="33" t="s">
        <v>77</v>
      </c>
      <c r="AH529" s="33" t="s">
        <v>77</v>
      </c>
      <c r="AI529" s="33" t="s">
        <v>77</v>
      </c>
      <c r="AJ529" s="30" t="s">
        <v>1687</v>
      </c>
      <c r="AK529" s="33" t="s">
        <v>77</v>
      </c>
      <c r="AL529" s="33" t="s">
        <v>77</v>
      </c>
      <c r="AM529" s="30"/>
      <c r="AN529" s="33" t="s">
        <v>77</v>
      </c>
      <c r="AO529" s="30"/>
      <c r="AP529" s="33" t="s">
        <v>2846</v>
      </c>
      <c r="AQ529" s="30">
        <v>13668437566</v>
      </c>
    </row>
    <row r="530" s="3" customFormat="1" ht="295" customHeight="1" spans="1:43">
      <c r="A530" s="31">
        <f t="shared" si="41"/>
        <v>524</v>
      </c>
      <c r="B530" s="33" t="s">
        <v>5233</v>
      </c>
      <c r="C530" s="33" t="s">
        <v>56</v>
      </c>
      <c r="D530" s="33" t="s">
        <v>57</v>
      </c>
      <c r="E530" s="33" t="s">
        <v>212</v>
      </c>
      <c r="F530" s="33" t="s">
        <v>5234</v>
      </c>
      <c r="G530" s="33" t="s">
        <v>82</v>
      </c>
      <c r="H530" s="33" t="s">
        <v>3258</v>
      </c>
      <c r="I530" s="33" t="s">
        <v>5235</v>
      </c>
      <c r="J530" s="33" t="s">
        <v>5236</v>
      </c>
      <c r="K530" s="33" t="s">
        <v>5237</v>
      </c>
      <c r="L530" s="33" t="s">
        <v>5238</v>
      </c>
      <c r="M530" s="33" t="s">
        <v>165</v>
      </c>
      <c r="N530" s="33" t="s">
        <v>166</v>
      </c>
      <c r="O530" s="33" t="s">
        <v>3289</v>
      </c>
      <c r="P530" s="33" t="s">
        <v>5239</v>
      </c>
      <c r="Q530" s="33" t="s">
        <v>5240</v>
      </c>
      <c r="R530" s="33" t="s">
        <v>303</v>
      </c>
      <c r="S530" s="33" t="s">
        <v>776</v>
      </c>
      <c r="T530" s="33" t="s">
        <v>813</v>
      </c>
      <c r="U530" s="33" t="s">
        <v>3245</v>
      </c>
      <c r="V530" s="30" t="s">
        <v>75</v>
      </c>
      <c r="W530" s="33" t="s">
        <v>76</v>
      </c>
      <c r="X530" s="30">
        <v>2024.01</v>
      </c>
      <c r="Y530" s="30">
        <v>2024.12</v>
      </c>
      <c r="Z530" s="28">
        <f t="shared" si="42"/>
        <v>100</v>
      </c>
      <c r="AA530" s="30">
        <v>100</v>
      </c>
      <c r="AB530" s="30">
        <v>0</v>
      </c>
      <c r="AC530" s="30">
        <v>0</v>
      </c>
      <c r="AD530" s="30">
        <v>0</v>
      </c>
      <c r="AE530" s="30">
        <v>1000</v>
      </c>
      <c r="AF530" s="30">
        <v>308</v>
      </c>
      <c r="AG530" s="33" t="s">
        <v>77</v>
      </c>
      <c r="AH530" s="33" t="s">
        <v>77</v>
      </c>
      <c r="AI530" s="33" t="s">
        <v>77</v>
      </c>
      <c r="AJ530" s="30" t="s">
        <v>1687</v>
      </c>
      <c r="AK530" s="33" t="s">
        <v>77</v>
      </c>
      <c r="AL530" s="33" t="s">
        <v>77</v>
      </c>
      <c r="AM530" s="30"/>
      <c r="AN530" s="33" t="s">
        <v>77</v>
      </c>
      <c r="AO530" s="30"/>
      <c r="AP530" s="33" t="s">
        <v>3246</v>
      </c>
      <c r="AQ530" s="30">
        <v>18108380805</v>
      </c>
    </row>
    <row r="531" s="3" customFormat="1" ht="257" customHeight="1" spans="1:43">
      <c r="A531" s="31">
        <f t="shared" si="41"/>
        <v>525</v>
      </c>
      <c r="B531" s="33" t="s">
        <v>5241</v>
      </c>
      <c r="C531" s="33" t="s">
        <v>56</v>
      </c>
      <c r="D531" s="33" t="s">
        <v>57</v>
      </c>
      <c r="E531" s="33" t="s">
        <v>212</v>
      </c>
      <c r="F531" s="30" t="s">
        <v>5242</v>
      </c>
      <c r="G531" s="33" t="s">
        <v>82</v>
      </c>
      <c r="H531" s="33" t="s">
        <v>2368</v>
      </c>
      <c r="I531" s="33" t="s">
        <v>5243</v>
      </c>
      <c r="J531" s="33" t="s">
        <v>5244</v>
      </c>
      <c r="K531" s="33" t="s">
        <v>2371</v>
      </c>
      <c r="L531" s="33" t="s">
        <v>2372</v>
      </c>
      <c r="M531" s="33" t="s">
        <v>66</v>
      </c>
      <c r="N531" s="33" t="s">
        <v>67</v>
      </c>
      <c r="O531" s="33" t="s">
        <v>68</v>
      </c>
      <c r="P531" s="33" t="s">
        <v>351</v>
      </c>
      <c r="Q531" s="33" t="s">
        <v>2374</v>
      </c>
      <c r="R531" s="33" t="s">
        <v>812</v>
      </c>
      <c r="S531" s="33" t="s">
        <v>1816</v>
      </c>
      <c r="T531" s="33" t="s">
        <v>813</v>
      </c>
      <c r="U531" s="33" t="s">
        <v>2364</v>
      </c>
      <c r="V531" s="30" t="s">
        <v>75</v>
      </c>
      <c r="W531" s="33" t="s">
        <v>76</v>
      </c>
      <c r="X531" s="30">
        <v>2024.1</v>
      </c>
      <c r="Y531" s="30">
        <v>2024.12</v>
      </c>
      <c r="Z531" s="28">
        <f t="shared" si="42"/>
        <v>150</v>
      </c>
      <c r="AA531" s="30">
        <v>150</v>
      </c>
      <c r="AB531" s="30">
        <v>0</v>
      </c>
      <c r="AC531" s="30">
        <v>0</v>
      </c>
      <c r="AD531" s="30">
        <v>0</v>
      </c>
      <c r="AE531" s="30">
        <v>162</v>
      </c>
      <c r="AF531" s="30">
        <v>21</v>
      </c>
      <c r="AG531" s="33" t="s">
        <v>77</v>
      </c>
      <c r="AH531" s="33" t="s">
        <v>77</v>
      </c>
      <c r="AI531" s="33" t="s">
        <v>77</v>
      </c>
      <c r="AJ531" s="33" t="s">
        <v>76</v>
      </c>
      <c r="AK531" s="33" t="s">
        <v>77</v>
      </c>
      <c r="AL531" s="33" t="s">
        <v>77</v>
      </c>
      <c r="AM531" s="30"/>
      <c r="AN531" s="33" t="s">
        <v>77</v>
      </c>
      <c r="AO531" s="30"/>
      <c r="AP531" s="33" t="s">
        <v>2365</v>
      </c>
      <c r="AQ531" s="30">
        <v>59500277</v>
      </c>
    </row>
    <row r="532" s="3" customFormat="1" ht="230" customHeight="1" spans="1:43">
      <c r="A532" s="31">
        <f t="shared" si="41"/>
        <v>526</v>
      </c>
      <c r="B532" s="33" t="s">
        <v>5245</v>
      </c>
      <c r="C532" s="33" t="s">
        <v>56</v>
      </c>
      <c r="D532" s="33" t="s">
        <v>57</v>
      </c>
      <c r="E532" s="33" t="s">
        <v>212</v>
      </c>
      <c r="F532" s="33" t="s">
        <v>5246</v>
      </c>
      <c r="G532" s="33" t="s">
        <v>463</v>
      </c>
      <c r="H532" s="33" t="s">
        <v>1365</v>
      </c>
      <c r="I532" s="33" t="s">
        <v>5247</v>
      </c>
      <c r="J532" s="30" t="s">
        <v>5248</v>
      </c>
      <c r="K532" s="33" t="s">
        <v>5249</v>
      </c>
      <c r="L532" s="33" t="s">
        <v>5249</v>
      </c>
      <c r="M532" s="33" t="s">
        <v>1369</v>
      </c>
      <c r="N532" s="33" t="s">
        <v>1370</v>
      </c>
      <c r="O532" s="33" t="s">
        <v>1298</v>
      </c>
      <c r="P532" s="33" t="s">
        <v>5250</v>
      </c>
      <c r="Q532" s="33" t="s">
        <v>5251</v>
      </c>
      <c r="R532" s="33" t="s">
        <v>5252</v>
      </c>
      <c r="S532" s="33" t="s">
        <v>318</v>
      </c>
      <c r="T532" s="33" t="s">
        <v>73</v>
      </c>
      <c r="U532" s="33" t="s">
        <v>1302</v>
      </c>
      <c r="V532" s="30" t="s">
        <v>75</v>
      </c>
      <c r="W532" s="33" t="s">
        <v>76</v>
      </c>
      <c r="X532" s="30">
        <v>2024.01</v>
      </c>
      <c r="Y532" s="30">
        <v>2024.12</v>
      </c>
      <c r="Z532" s="28">
        <f t="shared" si="42"/>
        <v>150</v>
      </c>
      <c r="AA532" s="30">
        <v>150</v>
      </c>
      <c r="AB532" s="30">
        <v>0</v>
      </c>
      <c r="AC532" s="30">
        <v>0</v>
      </c>
      <c r="AD532" s="30">
        <v>0</v>
      </c>
      <c r="AE532" s="30">
        <v>345</v>
      </c>
      <c r="AF532" s="30">
        <v>97</v>
      </c>
      <c r="AG532" s="33" t="s">
        <v>77</v>
      </c>
      <c r="AH532" s="33" t="s">
        <v>77</v>
      </c>
      <c r="AI532" s="33" t="s">
        <v>77</v>
      </c>
      <c r="AJ532" s="33" t="s">
        <v>76</v>
      </c>
      <c r="AK532" s="33" t="s">
        <v>77</v>
      </c>
      <c r="AL532" s="33" t="s">
        <v>77</v>
      </c>
      <c r="AM532" s="30"/>
      <c r="AN532" s="33" t="s">
        <v>77</v>
      </c>
      <c r="AO532" s="30"/>
      <c r="AP532" s="33" t="s">
        <v>1303</v>
      </c>
      <c r="AQ532" s="30" t="s">
        <v>1304</v>
      </c>
    </row>
    <row r="533" s="3" customFormat="1" ht="230" customHeight="1" spans="1:43">
      <c r="A533" s="31">
        <f t="shared" si="41"/>
        <v>527</v>
      </c>
      <c r="B533" s="33" t="s">
        <v>5253</v>
      </c>
      <c r="C533" s="33" t="s">
        <v>56</v>
      </c>
      <c r="D533" s="33" t="s">
        <v>57</v>
      </c>
      <c r="E533" s="33" t="s">
        <v>58</v>
      </c>
      <c r="F533" s="33" t="s">
        <v>5254</v>
      </c>
      <c r="G533" s="33" t="s">
        <v>82</v>
      </c>
      <c r="H533" s="33" t="s">
        <v>1365</v>
      </c>
      <c r="I533" s="33" t="s">
        <v>5255</v>
      </c>
      <c r="J533" s="30" t="s">
        <v>5256</v>
      </c>
      <c r="K533" s="33" t="s">
        <v>5257</v>
      </c>
      <c r="L533" s="33" t="s">
        <v>5257</v>
      </c>
      <c r="M533" s="33" t="s">
        <v>204</v>
      </c>
      <c r="N533" s="33" t="s">
        <v>1384</v>
      </c>
      <c r="O533" s="33" t="s">
        <v>1298</v>
      </c>
      <c r="P533" s="33" t="s">
        <v>5258</v>
      </c>
      <c r="Q533" s="33" t="s">
        <v>5259</v>
      </c>
      <c r="R533" s="33" t="s">
        <v>5252</v>
      </c>
      <c r="S533" s="33" t="s">
        <v>318</v>
      </c>
      <c r="T533" s="33" t="s">
        <v>73</v>
      </c>
      <c r="U533" s="33" t="s">
        <v>1302</v>
      </c>
      <c r="V533" s="30" t="s">
        <v>75</v>
      </c>
      <c r="W533" s="33" t="s">
        <v>76</v>
      </c>
      <c r="X533" s="30">
        <v>2024.01</v>
      </c>
      <c r="Y533" s="30">
        <v>2024.12</v>
      </c>
      <c r="Z533" s="28">
        <f t="shared" si="42"/>
        <v>100</v>
      </c>
      <c r="AA533" s="30">
        <v>100</v>
      </c>
      <c r="AB533" s="30">
        <v>0</v>
      </c>
      <c r="AC533" s="30">
        <v>0</v>
      </c>
      <c r="AD533" s="30">
        <v>0</v>
      </c>
      <c r="AE533" s="30">
        <v>600</v>
      </c>
      <c r="AF533" s="30">
        <v>141</v>
      </c>
      <c r="AG533" s="33" t="s">
        <v>77</v>
      </c>
      <c r="AH533" s="33" t="s">
        <v>77</v>
      </c>
      <c r="AI533" s="33" t="s">
        <v>77</v>
      </c>
      <c r="AJ533" s="33" t="s">
        <v>76</v>
      </c>
      <c r="AK533" s="33" t="s">
        <v>77</v>
      </c>
      <c r="AL533" s="33" t="s">
        <v>77</v>
      </c>
      <c r="AM533" s="30"/>
      <c r="AN533" s="33" t="s">
        <v>77</v>
      </c>
      <c r="AO533" s="30"/>
      <c r="AP533" s="33" t="s">
        <v>1303</v>
      </c>
      <c r="AQ533" s="30" t="s">
        <v>1304</v>
      </c>
    </row>
    <row r="534" s="3" customFormat="1" ht="230" customHeight="1" spans="1:43">
      <c r="A534" s="31">
        <f t="shared" si="41"/>
        <v>528</v>
      </c>
      <c r="B534" s="33" t="s">
        <v>5260</v>
      </c>
      <c r="C534" s="33" t="s">
        <v>56</v>
      </c>
      <c r="D534" s="33" t="s">
        <v>57</v>
      </c>
      <c r="E534" s="33" t="s">
        <v>212</v>
      </c>
      <c r="F534" s="33" t="s">
        <v>5261</v>
      </c>
      <c r="G534" s="33" t="s">
        <v>82</v>
      </c>
      <c r="H534" s="33" t="s">
        <v>2131</v>
      </c>
      <c r="I534" s="33" t="s">
        <v>5262</v>
      </c>
      <c r="J534" s="33" t="s">
        <v>5263</v>
      </c>
      <c r="K534" s="33" t="s">
        <v>5264</v>
      </c>
      <c r="L534" s="33" t="s">
        <v>5265</v>
      </c>
      <c r="M534" s="33" t="s">
        <v>66</v>
      </c>
      <c r="N534" s="33" t="s">
        <v>67</v>
      </c>
      <c r="O534" s="33" t="s">
        <v>5266</v>
      </c>
      <c r="P534" s="33" t="s">
        <v>5118</v>
      </c>
      <c r="Q534" s="33" t="s">
        <v>5119</v>
      </c>
      <c r="R534" s="33" t="s">
        <v>812</v>
      </c>
      <c r="S534" s="30" t="s">
        <v>2157</v>
      </c>
      <c r="T534" s="33" t="s">
        <v>813</v>
      </c>
      <c r="U534" s="33" t="s">
        <v>2142</v>
      </c>
      <c r="V534" s="30" t="s">
        <v>75</v>
      </c>
      <c r="W534" s="33" t="s">
        <v>76</v>
      </c>
      <c r="X534" s="30">
        <v>2024.1</v>
      </c>
      <c r="Y534" s="30">
        <v>2024.12</v>
      </c>
      <c r="Z534" s="28">
        <f t="shared" si="42"/>
        <v>150</v>
      </c>
      <c r="AA534" s="30">
        <v>150</v>
      </c>
      <c r="AB534" s="30"/>
      <c r="AC534" s="30"/>
      <c r="AD534" s="30"/>
      <c r="AE534" s="33" t="s">
        <v>5267</v>
      </c>
      <c r="AF534" s="33" t="s">
        <v>5268</v>
      </c>
      <c r="AG534" s="33" t="s">
        <v>77</v>
      </c>
      <c r="AH534" s="33" t="s">
        <v>77</v>
      </c>
      <c r="AI534" s="33" t="s">
        <v>77</v>
      </c>
      <c r="AJ534" s="33" t="s">
        <v>76</v>
      </c>
      <c r="AK534" s="33" t="s">
        <v>77</v>
      </c>
      <c r="AL534" s="33" t="s">
        <v>77</v>
      </c>
      <c r="AM534" s="30"/>
      <c r="AN534" s="33" t="s">
        <v>77</v>
      </c>
      <c r="AO534" s="30"/>
      <c r="AP534" s="33" t="s">
        <v>2145</v>
      </c>
      <c r="AQ534" s="30">
        <v>15870507000</v>
      </c>
    </row>
    <row r="535" s="10" customFormat="1" ht="230" customHeight="1" spans="1:43">
      <c r="A535" s="31">
        <f t="shared" si="41"/>
        <v>529</v>
      </c>
      <c r="B535" s="33" t="s">
        <v>5269</v>
      </c>
      <c r="C535" s="33" t="s">
        <v>56</v>
      </c>
      <c r="D535" s="33" t="s">
        <v>57</v>
      </c>
      <c r="E535" s="33" t="s">
        <v>212</v>
      </c>
      <c r="F535" s="30" t="s">
        <v>5270</v>
      </c>
      <c r="G535" s="33" t="s">
        <v>82</v>
      </c>
      <c r="H535" s="33" t="s">
        <v>5271</v>
      </c>
      <c r="I535" s="30" t="s">
        <v>5272</v>
      </c>
      <c r="J535" s="30" t="s">
        <v>5273</v>
      </c>
      <c r="K535" s="30" t="s">
        <v>5270</v>
      </c>
      <c r="L535" s="33" t="s">
        <v>5274</v>
      </c>
      <c r="M535" s="33" t="s">
        <v>66</v>
      </c>
      <c r="N535" s="33" t="s">
        <v>67</v>
      </c>
      <c r="O535" s="33" t="s">
        <v>5275</v>
      </c>
      <c r="P535" s="33" t="s">
        <v>5276</v>
      </c>
      <c r="Q535" s="33" t="s">
        <v>5277</v>
      </c>
      <c r="R535" s="33" t="s">
        <v>5278</v>
      </c>
      <c r="S535" s="33" t="s">
        <v>318</v>
      </c>
      <c r="T535" s="33" t="s">
        <v>813</v>
      </c>
      <c r="U535" s="33" t="s">
        <v>1907</v>
      </c>
      <c r="V535" s="30" t="s">
        <v>75</v>
      </c>
      <c r="W535" s="33" t="s">
        <v>76</v>
      </c>
      <c r="X535" s="30">
        <v>2024.01</v>
      </c>
      <c r="Y535" s="30">
        <v>2024.12</v>
      </c>
      <c r="Z535" s="28">
        <f t="shared" si="42"/>
        <v>150</v>
      </c>
      <c r="AA535" s="30">
        <v>150</v>
      </c>
      <c r="AB535" s="30">
        <v>0</v>
      </c>
      <c r="AC535" s="30">
        <v>0</v>
      </c>
      <c r="AD535" s="30">
        <v>0</v>
      </c>
      <c r="AE535" s="33" t="s">
        <v>5279</v>
      </c>
      <c r="AF535" s="33" t="s">
        <v>1909</v>
      </c>
      <c r="AG535" s="33" t="s">
        <v>77</v>
      </c>
      <c r="AH535" s="33" t="s">
        <v>77</v>
      </c>
      <c r="AI535" s="33" t="s">
        <v>77</v>
      </c>
      <c r="AJ535" s="33" t="s">
        <v>76</v>
      </c>
      <c r="AK535" s="33" t="s">
        <v>77</v>
      </c>
      <c r="AL535" s="33" t="s">
        <v>77</v>
      </c>
      <c r="AM535" s="30"/>
      <c r="AN535" s="33" t="s">
        <v>76</v>
      </c>
      <c r="AO535" s="33" t="s">
        <v>5280</v>
      </c>
      <c r="AP535" s="33" t="s">
        <v>1910</v>
      </c>
      <c r="AQ535" s="30" t="s">
        <v>1911</v>
      </c>
    </row>
    <row r="536" s="3" customFormat="1" ht="230" customHeight="1" spans="1:43">
      <c r="A536" s="31">
        <f t="shared" si="41"/>
        <v>530</v>
      </c>
      <c r="B536" s="33" t="s">
        <v>5281</v>
      </c>
      <c r="C536" s="33" t="s">
        <v>56</v>
      </c>
      <c r="D536" s="33" t="s">
        <v>57</v>
      </c>
      <c r="E536" s="33" t="s">
        <v>212</v>
      </c>
      <c r="F536" s="30" t="s">
        <v>5282</v>
      </c>
      <c r="G536" s="33" t="s">
        <v>463</v>
      </c>
      <c r="H536" s="33" t="s">
        <v>1915</v>
      </c>
      <c r="I536" s="30" t="s">
        <v>5283</v>
      </c>
      <c r="J536" s="30" t="s">
        <v>5284</v>
      </c>
      <c r="K536" s="33" t="s">
        <v>5285</v>
      </c>
      <c r="L536" s="33" t="s">
        <v>5286</v>
      </c>
      <c r="M536" s="33" t="s">
        <v>286</v>
      </c>
      <c r="N536" s="33" t="s">
        <v>67</v>
      </c>
      <c r="O536" s="33" t="s">
        <v>5287</v>
      </c>
      <c r="P536" s="33" t="s">
        <v>5288</v>
      </c>
      <c r="Q536" s="33" t="s">
        <v>5289</v>
      </c>
      <c r="R536" s="33" t="s">
        <v>5278</v>
      </c>
      <c r="S536" s="33" t="s">
        <v>318</v>
      </c>
      <c r="T536" s="33" t="s">
        <v>813</v>
      </c>
      <c r="U536" s="33" t="s">
        <v>1907</v>
      </c>
      <c r="V536" s="30" t="s">
        <v>75</v>
      </c>
      <c r="W536" s="33" t="s">
        <v>76</v>
      </c>
      <c r="X536" s="30">
        <v>2024.01</v>
      </c>
      <c r="Y536" s="30">
        <v>2024.12</v>
      </c>
      <c r="Z536" s="28">
        <f t="shared" si="42"/>
        <v>130</v>
      </c>
      <c r="AA536" s="30">
        <v>130</v>
      </c>
      <c r="AB536" s="30">
        <v>0</v>
      </c>
      <c r="AC536" s="30">
        <v>0</v>
      </c>
      <c r="AD536" s="30">
        <v>0</v>
      </c>
      <c r="AE536" s="33" t="s">
        <v>1923</v>
      </c>
      <c r="AF536" s="33" t="s">
        <v>5290</v>
      </c>
      <c r="AG536" s="33" t="s">
        <v>77</v>
      </c>
      <c r="AH536" s="33" t="s">
        <v>77</v>
      </c>
      <c r="AI536" s="33" t="s">
        <v>77</v>
      </c>
      <c r="AJ536" s="33" t="s">
        <v>76</v>
      </c>
      <c r="AK536" s="33" t="s">
        <v>77</v>
      </c>
      <c r="AL536" s="33" t="s">
        <v>77</v>
      </c>
      <c r="AM536" s="30"/>
      <c r="AN536" s="33" t="s">
        <v>77</v>
      </c>
      <c r="AO536" s="30"/>
      <c r="AP536" s="33" t="s">
        <v>1910</v>
      </c>
      <c r="AQ536" s="30" t="s">
        <v>1911</v>
      </c>
    </row>
    <row r="537" s="3" customFormat="1" ht="230" customHeight="1" spans="1:43">
      <c r="A537" s="31">
        <f t="shared" si="41"/>
        <v>531</v>
      </c>
      <c r="B537" s="33" t="s">
        <v>5291</v>
      </c>
      <c r="C537" s="33" t="s">
        <v>56</v>
      </c>
      <c r="D537" s="33" t="s">
        <v>57</v>
      </c>
      <c r="E537" s="33" t="s">
        <v>212</v>
      </c>
      <c r="F537" s="30" t="s">
        <v>5292</v>
      </c>
      <c r="G537" s="33" t="s">
        <v>82</v>
      </c>
      <c r="H537" s="33" t="s">
        <v>5293</v>
      </c>
      <c r="I537" s="30" t="s">
        <v>5294</v>
      </c>
      <c r="J537" s="33" t="s">
        <v>5295</v>
      </c>
      <c r="K537" s="33" t="s">
        <v>5296</v>
      </c>
      <c r="L537" s="33" t="s">
        <v>5297</v>
      </c>
      <c r="M537" s="33" t="s">
        <v>66</v>
      </c>
      <c r="N537" s="33" t="s">
        <v>67</v>
      </c>
      <c r="O537" s="33" t="s">
        <v>5298</v>
      </c>
      <c r="P537" s="33" t="s">
        <v>5299</v>
      </c>
      <c r="Q537" s="33" t="s">
        <v>5300</v>
      </c>
      <c r="R537" s="33" t="s">
        <v>5301</v>
      </c>
      <c r="S537" s="33" t="s">
        <v>318</v>
      </c>
      <c r="T537" s="33" t="s">
        <v>813</v>
      </c>
      <c r="U537" s="33" t="s">
        <v>1907</v>
      </c>
      <c r="V537" s="30" t="s">
        <v>75</v>
      </c>
      <c r="W537" s="33" t="s">
        <v>76</v>
      </c>
      <c r="X537" s="30">
        <v>2024.01</v>
      </c>
      <c r="Y537" s="30">
        <v>2024.12</v>
      </c>
      <c r="Z537" s="28">
        <f t="shared" si="42"/>
        <v>150</v>
      </c>
      <c r="AA537" s="30">
        <v>150</v>
      </c>
      <c r="AB537" s="30">
        <v>0</v>
      </c>
      <c r="AC537" s="30">
        <v>0</v>
      </c>
      <c r="AD537" s="30">
        <v>0</v>
      </c>
      <c r="AE537" s="33" t="s">
        <v>5302</v>
      </c>
      <c r="AF537" s="33" t="s">
        <v>5303</v>
      </c>
      <c r="AG537" s="33" t="s">
        <v>77</v>
      </c>
      <c r="AH537" s="33" t="s">
        <v>77</v>
      </c>
      <c r="AI537" s="33" t="s">
        <v>77</v>
      </c>
      <c r="AJ537" s="33" t="s">
        <v>76</v>
      </c>
      <c r="AK537" s="33" t="s">
        <v>76</v>
      </c>
      <c r="AL537" s="33" t="s">
        <v>76</v>
      </c>
      <c r="AM537" s="33" t="s">
        <v>5304</v>
      </c>
      <c r="AN537" s="33" t="s">
        <v>76</v>
      </c>
      <c r="AO537" s="33" t="s">
        <v>2011</v>
      </c>
      <c r="AP537" s="33" t="s">
        <v>1910</v>
      </c>
      <c r="AQ537" s="30" t="s">
        <v>1911</v>
      </c>
    </row>
    <row r="538" s="3" customFormat="1" ht="230" customHeight="1" spans="1:43">
      <c r="A538" s="31">
        <f t="shared" si="41"/>
        <v>532</v>
      </c>
      <c r="B538" s="33" t="s">
        <v>5305</v>
      </c>
      <c r="C538" s="33" t="s">
        <v>56</v>
      </c>
      <c r="D538" s="33" t="s">
        <v>57</v>
      </c>
      <c r="E538" s="33" t="s">
        <v>212</v>
      </c>
      <c r="F538" s="33" t="s">
        <v>5306</v>
      </c>
      <c r="G538" s="33" t="s">
        <v>82</v>
      </c>
      <c r="H538" s="33" t="s">
        <v>5307</v>
      </c>
      <c r="I538" s="33" t="s">
        <v>5308</v>
      </c>
      <c r="J538" s="33" t="s">
        <v>5309</v>
      </c>
      <c r="K538" s="33" t="s">
        <v>5310</v>
      </c>
      <c r="L538" s="33" t="s">
        <v>5311</v>
      </c>
      <c r="M538" s="33" t="s">
        <v>66</v>
      </c>
      <c r="N538" s="33" t="s">
        <v>67</v>
      </c>
      <c r="O538" s="33" t="s">
        <v>5312</v>
      </c>
      <c r="P538" s="33" t="s">
        <v>5313</v>
      </c>
      <c r="Q538" s="33" t="s">
        <v>5314</v>
      </c>
      <c r="R538" s="33" t="s">
        <v>812</v>
      </c>
      <c r="S538" s="30" t="s">
        <v>2157</v>
      </c>
      <c r="T538" s="33" t="s">
        <v>813</v>
      </c>
      <c r="U538" s="33" t="s">
        <v>2267</v>
      </c>
      <c r="V538" s="30" t="s">
        <v>75</v>
      </c>
      <c r="W538" s="33" t="s">
        <v>76</v>
      </c>
      <c r="X538" s="30">
        <v>2024.1</v>
      </c>
      <c r="Y538" s="30">
        <v>2024.12</v>
      </c>
      <c r="Z538" s="28">
        <f t="shared" si="42"/>
        <v>150</v>
      </c>
      <c r="AA538" s="30">
        <v>150</v>
      </c>
      <c r="AB538" s="30"/>
      <c r="AC538" s="30"/>
      <c r="AD538" s="30"/>
      <c r="AE538" s="33" t="s">
        <v>5315</v>
      </c>
      <c r="AF538" s="33" t="s">
        <v>5316</v>
      </c>
      <c r="AG538" s="33" t="s">
        <v>77</v>
      </c>
      <c r="AH538" s="33" t="s">
        <v>77</v>
      </c>
      <c r="AI538" s="33" t="s">
        <v>77</v>
      </c>
      <c r="AJ538" s="33" t="s">
        <v>76</v>
      </c>
      <c r="AK538" s="33" t="s">
        <v>77</v>
      </c>
      <c r="AL538" s="33" t="s">
        <v>77</v>
      </c>
      <c r="AM538" s="30"/>
      <c r="AN538" s="33" t="s">
        <v>77</v>
      </c>
      <c r="AO538" s="30"/>
      <c r="AP538" s="33" t="s">
        <v>4195</v>
      </c>
      <c r="AQ538" s="30">
        <v>17783168003</v>
      </c>
    </row>
    <row r="539" s="11" customFormat="1" ht="230" customHeight="1" spans="1:43">
      <c r="A539" s="31">
        <f t="shared" si="41"/>
        <v>533</v>
      </c>
      <c r="B539" s="33" t="s">
        <v>5317</v>
      </c>
      <c r="C539" s="33" t="s">
        <v>56</v>
      </c>
      <c r="D539" s="33" t="s">
        <v>57</v>
      </c>
      <c r="E539" s="33" t="s">
        <v>212</v>
      </c>
      <c r="F539" s="33" t="s">
        <v>5318</v>
      </c>
      <c r="G539" s="33" t="s">
        <v>82</v>
      </c>
      <c r="H539" s="33" t="s">
        <v>5307</v>
      </c>
      <c r="I539" s="33" t="s">
        <v>5319</v>
      </c>
      <c r="J539" s="33" t="s">
        <v>5320</v>
      </c>
      <c r="K539" s="33" t="s">
        <v>5321</v>
      </c>
      <c r="L539" s="33" t="s">
        <v>5322</v>
      </c>
      <c r="M539" s="33" t="s">
        <v>66</v>
      </c>
      <c r="N539" s="33" t="s">
        <v>67</v>
      </c>
      <c r="O539" s="33" t="s">
        <v>5323</v>
      </c>
      <c r="P539" s="33" t="s">
        <v>5313</v>
      </c>
      <c r="Q539" s="33" t="s">
        <v>5314</v>
      </c>
      <c r="R539" s="33" t="s">
        <v>812</v>
      </c>
      <c r="S539" s="30" t="s">
        <v>2157</v>
      </c>
      <c r="T539" s="33" t="s">
        <v>813</v>
      </c>
      <c r="U539" s="33" t="s">
        <v>2267</v>
      </c>
      <c r="V539" s="30" t="s">
        <v>75</v>
      </c>
      <c r="W539" s="33" t="s">
        <v>76</v>
      </c>
      <c r="X539" s="30">
        <v>2024.1</v>
      </c>
      <c r="Y539" s="30">
        <v>2024.12</v>
      </c>
      <c r="Z539" s="28">
        <f t="shared" si="42"/>
        <v>200</v>
      </c>
      <c r="AA539" s="30">
        <v>200</v>
      </c>
      <c r="AB539" s="30"/>
      <c r="AC539" s="30"/>
      <c r="AD539" s="30"/>
      <c r="AE539" s="33" t="s">
        <v>5324</v>
      </c>
      <c r="AF539" s="33" t="s">
        <v>5325</v>
      </c>
      <c r="AG539" s="33" t="s">
        <v>77</v>
      </c>
      <c r="AH539" s="33" t="s">
        <v>77</v>
      </c>
      <c r="AI539" s="33" t="s">
        <v>77</v>
      </c>
      <c r="AJ539" s="33" t="s">
        <v>76</v>
      </c>
      <c r="AK539" s="33" t="s">
        <v>77</v>
      </c>
      <c r="AL539" s="33" t="s">
        <v>77</v>
      </c>
      <c r="AM539" s="30"/>
      <c r="AN539" s="33" t="s">
        <v>77</v>
      </c>
      <c r="AO539" s="30"/>
      <c r="AP539" s="33" t="s">
        <v>4195</v>
      </c>
      <c r="AQ539" s="30">
        <v>17783168003</v>
      </c>
    </row>
    <row r="540" s="11" customFormat="1" ht="230" customHeight="1" spans="1:43">
      <c r="A540" s="31">
        <f t="shared" si="41"/>
        <v>534</v>
      </c>
      <c r="B540" s="33" t="s">
        <v>5326</v>
      </c>
      <c r="C540" s="33" t="s">
        <v>3629</v>
      </c>
      <c r="D540" s="33" t="s">
        <v>5327</v>
      </c>
      <c r="E540" s="33" t="s">
        <v>5328</v>
      </c>
      <c r="F540" s="33" t="s">
        <v>5329</v>
      </c>
      <c r="G540" s="33" t="s">
        <v>82</v>
      </c>
      <c r="H540" s="33" t="s">
        <v>3339</v>
      </c>
      <c r="I540" s="33" t="s">
        <v>5330</v>
      </c>
      <c r="J540" s="33" t="s">
        <v>5331</v>
      </c>
      <c r="K540" s="33" t="s">
        <v>5330</v>
      </c>
      <c r="L540" s="33" t="s">
        <v>5332</v>
      </c>
      <c r="M540" s="33" t="s">
        <v>5333</v>
      </c>
      <c r="N540" s="30"/>
      <c r="O540" s="30"/>
      <c r="P540" s="33" t="s">
        <v>5334</v>
      </c>
      <c r="Q540" s="33" t="s">
        <v>5335</v>
      </c>
      <c r="R540" s="33" t="s">
        <v>290</v>
      </c>
      <c r="S540" s="33" t="s">
        <v>318</v>
      </c>
      <c r="T540" s="33" t="s">
        <v>274</v>
      </c>
      <c r="U540" s="33" t="s">
        <v>274</v>
      </c>
      <c r="V540" s="30" t="s">
        <v>75</v>
      </c>
      <c r="W540" s="32" t="s">
        <v>76</v>
      </c>
      <c r="X540" s="30">
        <v>2024.1</v>
      </c>
      <c r="Y540" s="30">
        <v>2024.12</v>
      </c>
      <c r="Z540" s="28">
        <v>30</v>
      </c>
      <c r="AA540" s="30">
        <v>30</v>
      </c>
      <c r="AB540" s="30"/>
      <c r="AC540" s="30"/>
      <c r="AD540" s="30"/>
      <c r="AE540" s="30"/>
      <c r="AF540" s="30"/>
      <c r="AG540" s="33" t="s">
        <v>77</v>
      </c>
      <c r="AH540" s="33" t="s">
        <v>77</v>
      </c>
      <c r="AI540" s="33" t="s">
        <v>77</v>
      </c>
      <c r="AJ540" s="33" t="s">
        <v>76</v>
      </c>
      <c r="AK540" s="33" t="s">
        <v>77</v>
      </c>
      <c r="AL540" s="33" t="s">
        <v>77</v>
      </c>
      <c r="AM540" s="33" t="s">
        <v>77</v>
      </c>
      <c r="AN540" s="33" t="s">
        <v>77</v>
      </c>
      <c r="AO540" s="33" t="s">
        <v>77</v>
      </c>
      <c r="AP540" s="33" t="s">
        <v>3718</v>
      </c>
      <c r="AQ540" s="30">
        <v>19922038698</v>
      </c>
    </row>
    <row r="541" s="11" customFormat="1" ht="230" customHeight="1" spans="1:43">
      <c r="A541" s="31">
        <f t="shared" si="41"/>
        <v>535</v>
      </c>
      <c r="B541" s="33" t="s">
        <v>5336</v>
      </c>
      <c r="C541" s="33" t="s">
        <v>3569</v>
      </c>
      <c r="D541" s="33" t="s">
        <v>3721</v>
      </c>
      <c r="E541" s="33" t="s">
        <v>5337</v>
      </c>
      <c r="F541" s="33" t="s">
        <v>5338</v>
      </c>
      <c r="G541" s="33" t="s">
        <v>82</v>
      </c>
      <c r="H541" s="33" t="s">
        <v>3339</v>
      </c>
      <c r="I541" s="33" t="s">
        <v>5338</v>
      </c>
      <c r="J541" s="33" t="s">
        <v>5338</v>
      </c>
      <c r="K541" s="33" t="s">
        <v>5338</v>
      </c>
      <c r="L541" s="30" t="s">
        <v>5339</v>
      </c>
      <c r="M541" s="33" t="s">
        <v>66</v>
      </c>
      <c r="N541" s="33" t="s">
        <v>5340</v>
      </c>
      <c r="O541" s="33" t="s">
        <v>5341</v>
      </c>
      <c r="P541" s="33" t="s">
        <v>5342</v>
      </c>
      <c r="Q541" s="33" t="s">
        <v>5343</v>
      </c>
      <c r="R541" s="33" t="s">
        <v>3729</v>
      </c>
      <c r="S541" s="33" t="s">
        <v>776</v>
      </c>
      <c r="T541" s="33" t="s">
        <v>274</v>
      </c>
      <c r="U541" s="33" t="s">
        <v>274</v>
      </c>
      <c r="V541" s="30" t="s">
        <v>75</v>
      </c>
      <c r="W541" s="33" t="s">
        <v>76</v>
      </c>
      <c r="X541" s="30">
        <v>2024.1</v>
      </c>
      <c r="Y541" s="30">
        <v>2024.12</v>
      </c>
      <c r="Z541" s="28">
        <v>165</v>
      </c>
      <c r="AA541" s="30">
        <v>165</v>
      </c>
      <c r="AB541" s="30"/>
      <c r="AC541" s="30"/>
      <c r="AD541" s="30"/>
      <c r="AE541" s="30">
        <v>33000</v>
      </c>
      <c r="AF541" s="30">
        <v>33000</v>
      </c>
      <c r="AG541" s="33" t="s">
        <v>77</v>
      </c>
      <c r="AH541" s="33" t="s">
        <v>77</v>
      </c>
      <c r="AI541" s="30"/>
      <c r="AJ541" s="33" t="s">
        <v>76</v>
      </c>
      <c r="AK541" s="33" t="s">
        <v>77</v>
      </c>
      <c r="AL541" s="33" t="s">
        <v>77</v>
      </c>
      <c r="AM541" s="30"/>
      <c r="AN541" s="33" t="s">
        <v>77</v>
      </c>
      <c r="AO541" s="30"/>
      <c r="AP541" s="33" t="s">
        <v>3732</v>
      </c>
      <c r="AQ541" s="30" t="s">
        <v>5344</v>
      </c>
    </row>
    <row r="542" s="12" customFormat="1" ht="109" customHeight="1" spans="1:43">
      <c r="A542" s="31">
        <f t="shared" si="41"/>
        <v>536</v>
      </c>
      <c r="B542" s="33" t="s">
        <v>5345</v>
      </c>
      <c r="C542" s="33" t="s">
        <v>3569</v>
      </c>
      <c r="D542" s="33" t="s">
        <v>3721</v>
      </c>
      <c r="E542" s="33" t="s">
        <v>5346</v>
      </c>
      <c r="F542" s="33" t="s">
        <v>5347</v>
      </c>
      <c r="G542" s="33" t="s">
        <v>82</v>
      </c>
      <c r="H542" s="33" t="s">
        <v>3339</v>
      </c>
      <c r="I542" s="33" t="s">
        <v>5348</v>
      </c>
      <c r="J542" s="33" t="s">
        <v>5348</v>
      </c>
      <c r="K542" s="33" t="s">
        <v>5348</v>
      </c>
      <c r="L542" s="33" t="s">
        <v>5349</v>
      </c>
      <c r="M542" s="33" t="s">
        <v>5350</v>
      </c>
      <c r="N542" s="33" t="s">
        <v>5351</v>
      </c>
      <c r="O542" s="33" t="s">
        <v>5352</v>
      </c>
      <c r="P542" s="33" t="s">
        <v>5353</v>
      </c>
      <c r="Q542" s="33" t="s">
        <v>5354</v>
      </c>
      <c r="R542" s="33" t="s">
        <v>3729</v>
      </c>
      <c r="S542" s="33" t="s">
        <v>776</v>
      </c>
      <c r="T542" s="33" t="s">
        <v>274</v>
      </c>
      <c r="U542" s="33" t="s">
        <v>274</v>
      </c>
      <c r="V542" s="30" t="s">
        <v>75</v>
      </c>
      <c r="W542" s="33" t="s">
        <v>76</v>
      </c>
      <c r="X542" s="30">
        <v>2024.1</v>
      </c>
      <c r="Y542" s="30">
        <v>2024.12</v>
      </c>
      <c r="Z542" s="28">
        <v>300</v>
      </c>
      <c r="AA542" s="30">
        <v>300</v>
      </c>
      <c r="AB542" s="30"/>
      <c r="AC542" s="30"/>
      <c r="AD542" s="30"/>
      <c r="AE542" s="33" t="s">
        <v>5355</v>
      </c>
      <c r="AF542" s="33" t="s">
        <v>5355</v>
      </c>
      <c r="AG542" s="33" t="s">
        <v>77</v>
      </c>
      <c r="AH542" s="33" t="s">
        <v>77</v>
      </c>
      <c r="AI542" s="30"/>
      <c r="AJ542" s="33" t="s">
        <v>76</v>
      </c>
      <c r="AK542" s="33" t="s">
        <v>77</v>
      </c>
      <c r="AL542" s="33" t="s">
        <v>77</v>
      </c>
      <c r="AM542" s="30"/>
      <c r="AN542" s="33" t="s">
        <v>77</v>
      </c>
      <c r="AO542" s="30"/>
      <c r="AP542" s="33" t="s">
        <v>3732</v>
      </c>
      <c r="AQ542" s="30" t="s">
        <v>5344</v>
      </c>
    </row>
    <row r="543" s="11" customFormat="1" ht="81" spans="1:43">
      <c r="A543" s="31">
        <f t="shared" si="41"/>
        <v>537</v>
      </c>
      <c r="B543" s="33" t="s">
        <v>5356</v>
      </c>
      <c r="C543" s="33" t="s">
        <v>3569</v>
      </c>
      <c r="D543" s="33" t="s">
        <v>3721</v>
      </c>
      <c r="E543" s="33" t="s">
        <v>3722</v>
      </c>
      <c r="F543" s="30" t="s">
        <v>5357</v>
      </c>
      <c r="G543" s="33" t="s">
        <v>82</v>
      </c>
      <c r="H543" s="33" t="s">
        <v>3339</v>
      </c>
      <c r="I543" s="33" t="s">
        <v>5358</v>
      </c>
      <c r="J543" s="33" t="s">
        <v>5358</v>
      </c>
      <c r="K543" s="33" t="s">
        <v>5358</v>
      </c>
      <c r="L543" s="30" t="s">
        <v>5359</v>
      </c>
      <c r="M543" s="33" t="s">
        <v>5360</v>
      </c>
      <c r="N543" s="33" t="s">
        <v>5361</v>
      </c>
      <c r="O543" s="33" t="s">
        <v>5362</v>
      </c>
      <c r="P543" s="33" t="s">
        <v>5363</v>
      </c>
      <c r="Q543" s="33" t="s">
        <v>5364</v>
      </c>
      <c r="R543" s="33" t="s">
        <v>3729</v>
      </c>
      <c r="S543" s="33" t="s">
        <v>776</v>
      </c>
      <c r="T543" s="33" t="s">
        <v>1947</v>
      </c>
      <c r="U543" s="33" t="s">
        <v>1947</v>
      </c>
      <c r="V543" s="30" t="s">
        <v>75</v>
      </c>
      <c r="W543" s="33" t="s">
        <v>76</v>
      </c>
      <c r="X543" s="30">
        <v>2024.1</v>
      </c>
      <c r="Y543" s="30">
        <v>2024.12</v>
      </c>
      <c r="Z543" s="28">
        <v>106</v>
      </c>
      <c r="AA543" s="30">
        <v>106</v>
      </c>
      <c r="AB543" s="30"/>
      <c r="AC543" s="30"/>
      <c r="AD543" s="30"/>
      <c r="AE543" s="30">
        <v>399</v>
      </c>
      <c r="AF543" s="30">
        <v>399</v>
      </c>
      <c r="AG543" s="33" t="s">
        <v>77</v>
      </c>
      <c r="AH543" s="33" t="s">
        <v>77</v>
      </c>
      <c r="AI543" s="30"/>
      <c r="AJ543" s="33" t="s">
        <v>76</v>
      </c>
      <c r="AK543" s="33" t="s">
        <v>77</v>
      </c>
      <c r="AL543" s="33" t="s">
        <v>77</v>
      </c>
      <c r="AM543" s="30"/>
      <c r="AN543" s="33" t="s">
        <v>77</v>
      </c>
      <c r="AO543" s="30"/>
      <c r="AP543" s="33" t="s">
        <v>3732</v>
      </c>
      <c r="AQ543" s="30" t="s">
        <v>5344</v>
      </c>
    </row>
    <row r="544" s="13" customFormat="1" ht="141.75" spans="1:43">
      <c r="A544" s="31">
        <f t="shared" si="41"/>
        <v>538</v>
      </c>
      <c r="B544" s="33" t="s">
        <v>5365</v>
      </c>
      <c r="C544" s="33" t="s">
        <v>91</v>
      </c>
      <c r="D544" s="33" t="s">
        <v>92</v>
      </c>
      <c r="E544" s="33" t="s">
        <v>412</v>
      </c>
      <c r="F544" s="33" t="s">
        <v>5366</v>
      </c>
      <c r="G544" s="33" t="s">
        <v>782</v>
      </c>
      <c r="H544" s="33" t="s">
        <v>5367</v>
      </c>
      <c r="I544" s="33" t="s">
        <v>5368</v>
      </c>
      <c r="J544" s="33" t="s">
        <v>5369</v>
      </c>
      <c r="K544" s="33" t="s">
        <v>5370</v>
      </c>
      <c r="L544" s="33" t="s">
        <v>5371</v>
      </c>
      <c r="M544" s="33" t="s">
        <v>3870</v>
      </c>
      <c r="N544" s="33" t="s">
        <v>4203</v>
      </c>
      <c r="O544" s="30" t="s">
        <v>4703</v>
      </c>
      <c r="P544" s="33" t="s">
        <v>5372</v>
      </c>
      <c r="Q544" s="33" t="s">
        <v>4206</v>
      </c>
      <c r="R544" s="33" t="s">
        <v>5178</v>
      </c>
      <c r="S544" s="33" t="s">
        <v>776</v>
      </c>
      <c r="T544" s="33" t="s">
        <v>1947</v>
      </c>
      <c r="U544" s="33" t="s">
        <v>902</v>
      </c>
      <c r="V544" s="30">
        <v>2024</v>
      </c>
      <c r="W544" s="33" t="s">
        <v>76</v>
      </c>
      <c r="X544" s="30">
        <v>2024.03</v>
      </c>
      <c r="Y544" s="30">
        <v>2024.11</v>
      </c>
      <c r="Z544" s="28">
        <v>20</v>
      </c>
      <c r="AA544" s="30">
        <v>20</v>
      </c>
      <c r="AB544" s="30">
        <v>0</v>
      </c>
      <c r="AC544" s="30">
        <v>0</v>
      </c>
      <c r="AD544" s="30">
        <v>0</v>
      </c>
      <c r="AE544" s="30" t="s">
        <v>319</v>
      </c>
      <c r="AF544" s="30" t="s">
        <v>331</v>
      </c>
      <c r="AG544" s="33" t="s">
        <v>77</v>
      </c>
      <c r="AH544" s="33" t="s">
        <v>77</v>
      </c>
      <c r="AI544" s="33" t="s">
        <v>77</v>
      </c>
      <c r="AJ544" s="33" t="s">
        <v>76</v>
      </c>
      <c r="AK544" s="33" t="s">
        <v>76</v>
      </c>
      <c r="AL544" s="33" t="s">
        <v>77</v>
      </c>
      <c r="AM544" s="30"/>
      <c r="AN544" s="33" t="s">
        <v>77</v>
      </c>
      <c r="AO544" s="30" t="s">
        <v>5179</v>
      </c>
      <c r="AP544" s="33" t="s">
        <v>920</v>
      </c>
      <c r="AQ544" s="30">
        <v>15310500663</v>
      </c>
    </row>
    <row r="545" s="14" customFormat="1" ht="183" customHeight="1" spans="1:43">
      <c r="A545" s="31">
        <f t="shared" si="41"/>
        <v>539</v>
      </c>
      <c r="B545" s="33" t="s">
        <v>5373</v>
      </c>
      <c r="C545" s="33" t="s">
        <v>91</v>
      </c>
      <c r="D545" s="33" t="s">
        <v>92</v>
      </c>
      <c r="E545" s="33" t="s">
        <v>93</v>
      </c>
      <c r="F545" s="33" t="s">
        <v>5374</v>
      </c>
      <c r="G545" s="33" t="s">
        <v>82</v>
      </c>
      <c r="H545" s="33" t="s">
        <v>5375</v>
      </c>
      <c r="I545" s="33" t="s">
        <v>5376</v>
      </c>
      <c r="J545" s="33" t="s">
        <v>4582</v>
      </c>
      <c r="K545" s="33" t="s">
        <v>5377</v>
      </c>
      <c r="L545" s="33" t="s">
        <v>5377</v>
      </c>
      <c r="M545" s="33" t="s">
        <v>66</v>
      </c>
      <c r="N545" s="33" t="s">
        <v>67</v>
      </c>
      <c r="O545" s="33" t="s">
        <v>5378</v>
      </c>
      <c r="P545" s="33" t="s">
        <v>5379</v>
      </c>
      <c r="Q545" s="33" t="s">
        <v>5380</v>
      </c>
      <c r="R545" s="33" t="s">
        <v>953</v>
      </c>
      <c r="S545" s="33" t="s">
        <v>954</v>
      </c>
      <c r="T545" s="33" t="s">
        <v>103</v>
      </c>
      <c r="U545" s="33" t="s">
        <v>902</v>
      </c>
      <c r="V545" s="30">
        <v>2024</v>
      </c>
      <c r="W545" s="33" t="s">
        <v>76</v>
      </c>
      <c r="X545" s="30">
        <v>2024.01</v>
      </c>
      <c r="Y545" s="30">
        <v>2024.12</v>
      </c>
      <c r="Z545" s="28">
        <v>15</v>
      </c>
      <c r="AA545" s="30">
        <v>15</v>
      </c>
      <c r="AB545" s="30">
        <v>0</v>
      </c>
      <c r="AC545" s="30">
        <v>0</v>
      </c>
      <c r="AD545" s="30">
        <v>0</v>
      </c>
      <c r="AE545" s="30"/>
      <c r="AF545" s="30"/>
      <c r="AG545" s="33" t="s">
        <v>77</v>
      </c>
      <c r="AH545" s="33" t="s">
        <v>77</v>
      </c>
      <c r="AI545" s="33" t="s">
        <v>77</v>
      </c>
      <c r="AJ545" s="33" t="s">
        <v>76</v>
      </c>
      <c r="AK545" s="33" t="s">
        <v>77</v>
      </c>
      <c r="AL545" s="33" t="s">
        <v>77</v>
      </c>
      <c r="AM545" s="30"/>
      <c r="AN545" s="33" t="s">
        <v>77</v>
      </c>
      <c r="AO545" s="30"/>
      <c r="AP545" s="33" t="s">
        <v>920</v>
      </c>
      <c r="AQ545" s="30">
        <v>15310500663</v>
      </c>
    </row>
    <row r="546" s="11" customFormat="1" ht="364.5" spans="1:43">
      <c r="A546" s="31">
        <f t="shared" si="41"/>
        <v>540</v>
      </c>
      <c r="B546" s="33" t="s">
        <v>5381</v>
      </c>
      <c r="C546" s="33" t="s">
        <v>91</v>
      </c>
      <c r="D546" s="33" t="s">
        <v>92</v>
      </c>
      <c r="E546" s="33" t="s">
        <v>135</v>
      </c>
      <c r="F546" s="33" t="s">
        <v>5382</v>
      </c>
      <c r="G546" s="33" t="s">
        <v>5383</v>
      </c>
      <c r="H546" s="33" t="s">
        <v>5384</v>
      </c>
      <c r="I546" s="33" t="s">
        <v>5385</v>
      </c>
      <c r="J546" s="33" t="s">
        <v>5386</v>
      </c>
      <c r="K546" s="33" t="s">
        <v>5387</v>
      </c>
      <c r="L546" s="33" t="s">
        <v>5382</v>
      </c>
      <c r="M546" s="33" t="s">
        <v>286</v>
      </c>
      <c r="N546" s="33" t="s">
        <v>3880</v>
      </c>
      <c r="O546" s="33" t="s">
        <v>3973</v>
      </c>
      <c r="P546" s="33" t="s">
        <v>5387</v>
      </c>
      <c r="Q546" s="33" t="s">
        <v>5388</v>
      </c>
      <c r="R546" s="33" t="s">
        <v>964</v>
      </c>
      <c r="S546" s="33" t="s">
        <v>318</v>
      </c>
      <c r="T546" s="33" t="s">
        <v>1933</v>
      </c>
      <c r="U546" s="33" t="s">
        <v>5389</v>
      </c>
      <c r="V546" s="30">
        <v>2024</v>
      </c>
      <c r="W546" s="33" t="s">
        <v>76</v>
      </c>
      <c r="X546" s="30">
        <v>2024.1</v>
      </c>
      <c r="Y546" s="30">
        <v>2024.08</v>
      </c>
      <c r="Z546" s="28">
        <v>375</v>
      </c>
      <c r="AA546" s="30">
        <v>375</v>
      </c>
      <c r="AB546" s="30">
        <v>0</v>
      </c>
      <c r="AC546" s="30">
        <v>0</v>
      </c>
      <c r="AD546" s="30">
        <v>0</v>
      </c>
      <c r="AE546" s="30">
        <v>9700</v>
      </c>
      <c r="AF546" s="30">
        <v>1000</v>
      </c>
      <c r="AG546" s="33" t="s">
        <v>77</v>
      </c>
      <c r="AH546" s="33" t="s">
        <v>77</v>
      </c>
      <c r="AI546" s="33" t="s">
        <v>77</v>
      </c>
      <c r="AJ546" s="33" t="s">
        <v>76</v>
      </c>
      <c r="AK546" s="33" t="s">
        <v>77</v>
      </c>
      <c r="AL546" s="33" t="s">
        <v>77</v>
      </c>
      <c r="AM546" s="33" t="s">
        <v>532</v>
      </c>
      <c r="AN546" s="33" t="s">
        <v>77</v>
      </c>
      <c r="AO546" s="33" t="s">
        <v>532</v>
      </c>
      <c r="AP546" s="33" t="s">
        <v>5390</v>
      </c>
      <c r="AQ546" s="30">
        <v>13452649286</v>
      </c>
    </row>
    <row r="547" s="3" customFormat="1" ht="200" customHeight="1" spans="1:43">
      <c r="A547" s="31">
        <f t="shared" si="41"/>
        <v>541</v>
      </c>
      <c r="B547" s="33" t="s">
        <v>5391</v>
      </c>
      <c r="C547" s="33" t="s">
        <v>91</v>
      </c>
      <c r="D547" s="33" t="s">
        <v>122</v>
      </c>
      <c r="E547" s="33" t="s">
        <v>123</v>
      </c>
      <c r="F547" s="33" t="s">
        <v>5392</v>
      </c>
      <c r="G547" s="33" t="s">
        <v>82</v>
      </c>
      <c r="H547" s="33" t="s">
        <v>5393</v>
      </c>
      <c r="I547" s="33" t="s">
        <v>5394</v>
      </c>
      <c r="J547" s="30" t="s">
        <v>5395</v>
      </c>
      <c r="K547" s="33" t="s">
        <v>5392</v>
      </c>
      <c r="L547" s="33" t="s">
        <v>5392</v>
      </c>
      <c r="M547" s="33" t="s">
        <v>1448</v>
      </c>
      <c r="N547" s="33" t="s">
        <v>67</v>
      </c>
      <c r="O547" s="33" t="s">
        <v>5396</v>
      </c>
      <c r="P547" s="33" t="s">
        <v>5397</v>
      </c>
      <c r="Q547" s="30" t="s">
        <v>5398</v>
      </c>
      <c r="R547" s="33" t="s">
        <v>1837</v>
      </c>
      <c r="S547" s="33" t="s">
        <v>4617</v>
      </c>
      <c r="T547" s="33" t="s">
        <v>5399</v>
      </c>
      <c r="U547" s="33" t="s">
        <v>1410</v>
      </c>
      <c r="V547" s="30">
        <v>2024</v>
      </c>
      <c r="W547" s="33" t="s">
        <v>76</v>
      </c>
      <c r="X547" s="30">
        <v>2024.01</v>
      </c>
      <c r="Y547" s="30">
        <v>2024.12</v>
      </c>
      <c r="Z547" s="28">
        <v>400</v>
      </c>
      <c r="AA547" s="30">
        <v>400</v>
      </c>
      <c r="AB547" s="30">
        <v>0</v>
      </c>
      <c r="AC547" s="30">
        <v>0</v>
      </c>
      <c r="AD547" s="30">
        <v>0</v>
      </c>
      <c r="AE547" s="30">
        <v>160</v>
      </c>
      <c r="AF547" s="30">
        <v>40</v>
      </c>
      <c r="AG547" s="33" t="s">
        <v>77</v>
      </c>
      <c r="AH547" s="33" t="s">
        <v>77</v>
      </c>
      <c r="AI547" s="33" t="s">
        <v>77</v>
      </c>
      <c r="AJ547" s="33" t="s">
        <v>77</v>
      </c>
      <c r="AK547" s="33" t="s">
        <v>77</v>
      </c>
      <c r="AL547" s="33" t="s">
        <v>77</v>
      </c>
      <c r="AM547" s="33" t="s">
        <v>77</v>
      </c>
      <c r="AN547" s="33" t="s">
        <v>77</v>
      </c>
      <c r="AO547" s="30"/>
      <c r="AP547" s="33" t="s">
        <v>1471</v>
      </c>
      <c r="AQ547" s="30">
        <v>59500500</v>
      </c>
    </row>
    <row r="548" s="3" customFormat="1" ht="188" customHeight="1" spans="1:43">
      <c r="A548" s="31">
        <f t="shared" si="41"/>
        <v>542</v>
      </c>
      <c r="B548" s="33" t="s">
        <v>5400</v>
      </c>
      <c r="C548" s="33" t="s">
        <v>492</v>
      </c>
      <c r="D548" s="33" t="s">
        <v>492</v>
      </c>
      <c r="E548" s="33" t="s">
        <v>135</v>
      </c>
      <c r="F548" s="33" t="s">
        <v>5401</v>
      </c>
      <c r="G548" s="33" t="s">
        <v>82</v>
      </c>
      <c r="H548" s="33" t="s">
        <v>5402</v>
      </c>
      <c r="I548" s="33" t="s">
        <v>5403</v>
      </c>
      <c r="J548" s="33" t="s">
        <v>5404</v>
      </c>
      <c r="K548" s="33" t="s">
        <v>5405</v>
      </c>
      <c r="L548" s="33" t="s">
        <v>5406</v>
      </c>
      <c r="M548" s="33" t="s">
        <v>66</v>
      </c>
      <c r="N548" s="33" t="s">
        <v>67</v>
      </c>
      <c r="O548" s="33" t="s">
        <v>68</v>
      </c>
      <c r="P548" s="33" t="s">
        <v>5407</v>
      </c>
      <c r="Q548" s="33" t="s">
        <v>5408</v>
      </c>
      <c r="R548" s="33" t="s">
        <v>71</v>
      </c>
      <c r="S548" s="33" t="s">
        <v>72</v>
      </c>
      <c r="T548" s="33" t="s">
        <v>5409</v>
      </c>
      <c r="U548" s="33" t="s">
        <v>1782</v>
      </c>
      <c r="V548" s="30">
        <v>2024</v>
      </c>
      <c r="W548" s="33" t="s">
        <v>76</v>
      </c>
      <c r="X548" s="30">
        <v>2024.3</v>
      </c>
      <c r="Y548" s="30">
        <v>2024.12</v>
      </c>
      <c r="Z548" s="28">
        <v>320</v>
      </c>
      <c r="AA548" s="30">
        <v>320</v>
      </c>
      <c r="AB548" s="30">
        <v>0</v>
      </c>
      <c r="AC548" s="30">
        <v>0</v>
      </c>
      <c r="AD548" s="30">
        <v>0</v>
      </c>
      <c r="AE548" s="30">
        <v>500</v>
      </c>
      <c r="AF548" s="30">
        <v>30</v>
      </c>
      <c r="AG548" s="33" t="s">
        <v>76</v>
      </c>
      <c r="AH548" s="33" t="s">
        <v>76</v>
      </c>
      <c r="AI548" s="33" t="s">
        <v>77</v>
      </c>
      <c r="AJ548" s="33" t="s">
        <v>76</v>
      </c>
      <c r="AK548" s="33" t="s">
        <v>77</v>
      </c>
      <c r="AL548" s="33" t="s">
        <v>77</v>
      </c>
      <c r="AM548" s="30"/>
      <c r="AN548" s="33" t="s">
        <v>77</v>
      </c>
      <c r="AO548" s="30"/>
      <c r="AP548" s="33" t="s">
        <v>1785</v>
      </c>
      <c r="AQ548" s="30">
        <v>17783168168</v>
      </c>
    </row>
    <row r="549" s="15" customFormat="1" ht="147" customHeight="1" spans="1:44">
      <c r="A549" s="31">
        <f t="shared" si="41"/>
        <v>543</v>
      </c>
      <c r="B549" s="33" t="s">
        <v>5410</v>
      </c>
      <c r="C549" s="33" t="s">
        <v>492</v>
      </c>
      <c r="D549" s="33" t="s">
        <v>492</v>
      </c>
      <c r="E549" s="33" t="s">
        <v>135</v>
      </c>
      <c r="F549" s="33" t="s">
        <v>5411</v>
      </c>
      <c r="G549" s="33" t="s">
        <v>82</v>
      </c>
      <c r="H549" s="33" t="s">
        <v>5402</v>
      </c>
      <c r="I549" s="33" t="s">
        <v>5412</v>
      </c>
      <c r="J549" s="33" t="s">
        <v>5404</v>
      </c>
      <c r="K549" s="33" t="s">
        <v>5413</v>
      </c>
      <c r="L549" s="33" t="s">
        <v>5414</v>
      </c>
      <c r="M549" s="33" t="s">
        <v>66</v>
      </c>
      <c r="N549" s="33" t="s">
        <v>67</v>
      </c>
      <c r="O549" s="33" t="s">
        <v>68</v>
      </c>
      <c r="P549" s="33" t="s">
        <v>5415</v>
      </c>
      <c r="Q549" s="33" t="s">
        <v>5416</v>
      </c>
      <c r="R549" s="33" t="s">
        <v>71</v>
      </c>
      <c r="S549" s="33" t="s">
        <v>72</v>
      </c>
      <c r="T549" s="33" t="s">
        <v>5409</v>
      </c>
      <c r="U549" s="33" t="s">
        <v>1782</v>
      </c>
      <c r="V549" s="30">
        <v>2024</v>
      </c>
      <c r="W549" s="33" t="s">
        <v>76</v>
      </c>
      <c r="X549" s="30">
        <v>2024.3</v>
      </c>
      <c r="Y549" s="30">
        <v>2024.12</v>
      </c>
      <c r="Z549" s="28">
        <v>280</v>
      </c>
      <c r="AA549" s="30">
        <v>280</v>
      </c>
      <c r="AB549" s="30">
        <v>0</v>
      </c>
      <c r="AC549" s="30">
        <v>0</v>
      </c>
      <c r="AD549" s="30">
        <v>0</v>
      </c>
      <c r="AE549" s="30">
        <v>600</v>
      </c>
      <c r="AF549" s="30">
        <v>35</v>
      </c>
      <c r="AG549" s="33" t="s">
        <v>76</v>
      </c>
      <c r="AH549" s="33" t="s">
        <v>76</v>
      </c>
      <c r="AI549" s="33" t="s">
        <v>77</v>
      </c>
      <c r="AJ549" s="33" t="s">
        <v>76</v>
      </c>
      <c r="AK549" s="33" t="s">
        <v>77</v>
      </c>
      <c r="AL549" s="33" t="s">
        <v>77</v>
      </c>
      <c r="AM549" s="30"/>
      <c r="AN549" s="33" t="s">
        <v>77</v>
      </c>
      <c r="AO549" s="30"/>
      <c r="AP549" s="33" t="s">
        <v>1785</v>
      </c>
      <c r="AQ549" s="30">
        <v>17783168168</v>
      </c>
      <c r="AR549" s="19"/>
    </row>
    <row r="550" ht="172" customHeight="1" spans="1:43">
      <c r="A550" s="31">
        <f t="shared" si="41"/>
        <v>544</v>
      </c>
      <c r="B550" s="33" t="s">
        <v>5417</v>
      </c>
      <c r="C550" s="33" t="s">
        <v>105</v>
      </c>
      <c r="D550" s="33" t="s">
        <v>106</v>
      </c>
      <c r="E550" s="33" t="s">
        <v>239</v>
      </c>
      <c r="F550" s="30" t="s">
        <v>5418</v>
      </c>
      <c r="G550" s="33" t="s">
        <v>82</v>
      </c>
      <c r="H550" s="33" t="s">
        <v>5419</v>
      </c>
      <c r="I550" s="33" t="s">
        <v>5420</v>
      </c>
      <c r="J550" s="33" t="s">
        <v>5421</v>
      </c>
      <c r="K550" s="33" t="s">
        <v>5422</v>
      </c>
      <c r="L550" s="33" t="s">
        <v>580</v>
      </c>
      <c r="M550" s="33" t="s">
        <v>66</v>
      </c>
      <c r="N550" s="33" t="s">
        <v>67</v>
      </c>
      <c r="O550" s="30" t="s">
        <v>5423</v>
      </c>
      <c r="P550" s="33" t="s">
        <v>5424</v>
      </c>
      <c r="Q550" s="33" t="s">
        <v>5425</v>
      </c>
      <c r="R550" s="33" t="s">
        <v>1856</v>
      </c>
      <c r="S550" s="33" t="s">
        <v>1816</v>
      </c>
      <c r="T550" s="33" t="s">
        <v>1982</v>
      </c>
      <c r="U550" s="33" t="s">
        <v>777</v>
      </c>
      <c r="V550" s="30" t="s">
        <v>75</v>
      </c>
      <c r="W550" s="33" t="s">
        <v>76</v>
      </c>
      <c r="X550" s="30">
        <v>2024.1</v>
      </c>
      <c r="Y550" s="30">
        <v>2024.12</v>
      </c>
      <c r="Z550" s="28">
        <v>11</v>
      </c>
      <c r="AA550" s="30">
        <v>11</v>
      </c>
      <c r="AB550" s="30"/>
      <c r="AC550" s="30"/>
      <c r="AD550" s="30"/>
      <c r="AE550" s="33" t="s">
        <v>5426</v>
      </c>
      <c r="AF550" s="33" t="s">
        <v>5427</v>
      </c>
      <c r="AG550" s="33" t="s">
        <v>77</v>
      </c>
      <c r="AH550" s="33" t="s">
        <v>77</v>
      </c>
      <c r="AI550" s="33" t="s">
        <v>77</v>
      </c>
      <c r="AJ550" s="33" t="s">
        <v>77</v>
      </c>
      <c r="AK550" s="33" t="s">
        <v>77</v>
      </c>
      <c r="AL550" s="33" t="s">
        <v>76</v>
      </c>
      <c r="AM550" s="33" t="s">
        <v>77</v>
      </c>
      <c r="AN550" s="33" t="s">
        <v>77</v>
      </c>
      <c r="AO550" s="30"/>
      <c r="AP550" s="33" t="s">
        <v>5428</v>
      </c>
      <c r="AQ550" s="30">
        <v>18996619848</v>
      </c>
    </row>
    <row r="551" s="16" customFormat="1" ht="133" customHeight="1" spans="1:44">
      <c r="A551" s="31">
        <f t="shared" si="41"/>
        <v>545</v>
      </c>
      <c r="B551" s="64" t="s">
        <v>5429</v>
      </c>
      <c r="C551" s="33" t="s">
        <v>91</v>
      </c>
      <c r="D551" s="33" t="s">
        <v>92</v>
      </c>
      <c r="E551" s="33" t="s">
        <v>412</v>
      </c>
      <c r="F551" s="64" t="s">
        <v>5430</v>
      </c>
      <c r="G551" s="33" t="s">
        <v>82</v>
      </c>
      <c r="H551" s="33" t="s">
        <v>5431</v>
      </c>
      <c r="I551" s="64" t="s">
        <v>5432</v>
      </c>
      <c r="J551" s="68" t="s">
        <v>5433</v>
      </c>
      <c r="K551" s="64" t="s">
        <v>5434</v>
      </c>
      <c r="L551" s="64" t="s">
        <v>5435</v>
      </c>
      <c r="M551" s="64" t="s">
        <v>5436</v>
      </c>
      <c r="N551" s="64" t="s">
        <v>5437</v>
      </c>
      <c r="O551" s="68" t="s">
        <v>5438</v>
      </c>
      <c r="P551" s="64" t="s">
        <v>5439</v>
      </c>
      <c r="Q551" s="64" t="s">
        <v>5440</v>
      </c>
      <c r="R551" s="64" t="s">
        <v>5441</v>
      </c>
      <c r="S551" s="64" t="s">
        <v>5442</v>
      </c>
      <c r="T551" s="33" t="s">
        <v>5443</v>
      </c>
      <c r="U551" s="33" t="s">
        <v>2267</v>
      </c>
      <c r="V551" s="68" t="s">
        <v>5444</v>
      </c>
      <c r="W551" s="33" t="s">
        <v>76</v>
      </c>
      <c r="X551" s="30" t="s">
        <v>5445</v>
      </c>
      <c r="Y551" s="30" t="s">
        <v>5446</v>
      </c>
      <c r="Z551" s="28">
        <f>SUM(AA551:AD551)</f>
        <v>60</v>
      </c>
      <c r="AA551" s="30">
        <v>60</v>
      </c>
      <c r="AB551" s="30">
        <v>0</v>
      </c>
      <c r="AC551" s="30">
        <v>0</v>
      </c>
      <c r="AD551" s="30">
        <v>0</v>
      </c>
      <c r="AE551" s="30" t="s">
        <v>5447</v>
      </c>
      <c r="AF551" s="30" t="s">
        <v>5448</v>
      </c>
      <c r="AG551" s="33" t="s">
        <v>77</v>
      </c>
      <c r="AH551" s="33" t="s">
        <v>77</v>
      </c>
      <c r="AI551" s="33" t="s">
        <v>77</v>
      </c>
      <c r="AJ551" s="33" t="s">
        <v>76</v>
      </c>
      <c r="AK551" s="33" t="s">
        <v>77</v>
      </c>
      <c r="AL551" s="33" t="s">
        <v>77</v>
      </c>
      <c r="AM551" s="33" t="s">
        <v>77</v>
      </c>
      <c r="AN551" s="33" t="s">
        <v>77</v>
      </c>
      <c r="AO551" s="33" t="s">
        <v>77</v>
      </c>
      <c r="AP551" s="33" t="s">
        <v>2310</v>
      </c>
      <c r="AQ551" s="30" t="s">
        <v>5449</v>
      </c>
      <c r="AR551" s="18"/>
    </row>
    <row r="552" ht="121.5" spans="1:43">
      <c r="A552" s="31">
        <f t="shared" si="41"/>
        <v>546</v>
      </c>
      <c r="B552" s="33" t="s">
        <v>5450</v>
      </c>
      <c r="C552" s="33" t="s">
        <v>91</v>
      </c>
      <c r="D552" s="33" t="s">
        <v>1937</v>
      </c>
      <c r="E552" s="33" t="s">
        <v>1937</v>
      </c>
      <c r="F552" s="30" t="s">
        <v>5451</v>
      </c>
      <c r="G552" s="33" t="s">
        <v>82</v>
      </c>
      <c r="H552" s="33" t="s">
        <v>5452</v>
      </c>
      <c r="I552" s="33" t="s">
        <v>5453</v>
      </c>
      <c r="J552" s="33" t="s">
        <v>5454</v>
      </c>
      <c r="K552" s="33" t="s">
        <v>5455</v>
      </c>
      <c r="L552" s="33" t="s">
        <v>5456</v>
      </c>
      <c r="M552" s="33" t="s">
        <v>286</v>
      </c>
      <c r="N552" s="33" t="s">
        <v>67</v>
      </c>
      <c r="O552" s="33" t="s">
        <v>68</v>
      </c>
      <c r="P552" s="33" t="s">
        <v>5457</v>
      </c>
      <c r="Q552" s="30" t="s">
        <v>5458</v>
      </c>
      <c r="R552" s="33" t="s">
        <v>272</v>
      </c>
      <c r="S552" s="33" t="s">
        <v>318</v>
      </c>
      <c r="T552" s="33" t="s">
        <v>1947</v>
      </c>
      <c r="U552" s="33" t="s">
        <v>275</v>
      </c>
      <c r="V552" s="30">
        <v>2024</v>
      </c>
      <c r="W552" s="33" t="s">
        <v>76</v>
      </c>
      <c r="X552" s="30" t="s">
        <v>5459</v>
      </c>
      <c r="Y552" s="30" t="s">
        <v>5460</v>
      </c>
      <c r="Z552" s="28">
        <v>210</v>
      </c>
      <c r="AA552" s="30">
        <v>210</v>
      </c>
      <c r="AB552" s="30">
        <v>0</v>
      </c>
      <c r="AC552" s="30">
        <v>0</v>
      </c>
      <c r="AD552" s="30">
        <v>0</v>
      </c>
      <c r="AE552" s="30" t="s">
        <v>5461</v>
      </c>
      <c r="AF552" s="30" t="s">
        <v>5462</v>
      </c>
      <c r="AG552" s="33" t="s">
        <v>77</v>
      </c>
      <c r="AH552" s="33" t="s">
        <v>77</v>
      </c>
      <c r="AI552" s="33" t="s">
        <v>77</v>
      </c>
      <c r="AJ552" s="33" t="s">
        <v>76</v>
      </c>
      <c r="AK552" s="33" t="s">
        <v>76</v>
      </c>
      <c r="AL552" s="33" t="s">
        <v>77</v>
      </c>
      <c r="AM552" s="30"/>
      <c r="AN552" s="33" t="s">
        <v>77</v>
      </c>
      <c r="AO552" s="30"/>
      <c r="AP552" s="33" t="s">
        <v>292</v>
      </c>
      <c r="AQ552" s="30">
        <v>18716665210</v>
      </c>
    </row>
    <row r="553" ht="199" customHeight="1" spans="1:41">
      <c r="A553" s="31">
        <f t="shared" si="41"/>
        <v>547</v>
      </c>
      <c r="B553" s="33" t="s">
        <v>5463</v>
      </c>
      <c r="C553" s="33" t="s">
        <v>56</v>
      </c>
      <c r="D553" s="33" t="s">
        <v>57</v>
      </c>
      <c r="E553" s="33" t="s">
        <v>5464</v>
      </c>
      <c r="F553" s="33" t="s">
        <v>5465</v>
      </c>
      <c r="G553" s="33" t="s">
        <v>60</v>
      </c>
      <c r="H553" s="33" t="s">
        <v>5466</v>
      </c>
      <c r="I553" s="33" t="s">
        <v>5467</v>
      </c>
      <c r="J553" s="33" t="s">
        <v>5468</v>
      </c>
      <c r="K553" s="33" t="s">
        <v>5469</v>
      </c>
      <c r="L553" s="33" t="s">
        <v>5470</v>
      </c>
      <c r="M553" s="33" t="s">
        <v>5471</v>
      </c>
      <c r="N553" s="52" t="s">
        <v>5472</v>
      </c>
      <c r="O553" s="33" t="s">
        <v>5473</v>
      </c>
      <c r="P553" s="33" t="s">
        <v>5474</v>
      </c>
      <c r="Q553" s="33" t="s">
        <v>5475</v>
      </c>
      <c r="R553" s="33" t="s">
        <v>5476</v>
      </c>
      <c r="S553" s="33" t="s">
        <v>5477</v>
      </c>
      <c r="T553" s="33" t="s">
        <v>73</v>
      </c>
      <c r="U553" s="33" t="s">
        <v>73</v>
      </c>
      <c r="V553" s="52" t="s">
        <v>5478</v>
      </c>
      <c r="W553" s="33" t="s">
        <v>76</v>
      </c>
      <c r="X553" s="30">
        <v>2024.1</v>
      </c>
      <c r="Y553" s="30">
        <v>2024.1</v>
      </c>
      <c r="Z553" s="28">
        <v>400</v>
      </c>
      <c r="AA553" s="30">
        <v>400</v>
      </c>
      <c r="AB553" s="30">
        <v>0</v>
      </c>
      <c r="AC553" s="30">
        <v>0</v>
      </c>
      <c r="AD553" s="30">
        <v>0</v>
      </c>
      <c r="AE553" s="30">
        <v>80</v>
      </c>
      <c r="AF553" s="30">
        <v>10</v>
      </c>
      <c r="AG553" s="33" t="s">
        <v>77</v>
      </c>
      <c r="AH553" s="33" t="s">
        <v>77</v>
      </c>
      <c r="AI553" s="33" t="s">
        <v>77</v>
      </c>
      <c r="AJ553" s="33" t="s">
        <v>76</v>
      </c>
      <c r="AK553" s="33" t="s">
        <v>77</v>
      </c>
      <c r="AL553" s="33" t="s">
        <v>77</v>
      </c>
      <c r="AM553" s="30"/>
      <c r="AN553" s="33" t="s">
        <v>77</v>
      </c>
      <c r="AO553" s="30"/>
    </row>
    <row r="554" ht="182" customHeight="1" spans="1:43">
      <c r="A554" s="31">
        <f t="shared" si="41"/>
        <v>548</v>
      </c>
      <c r="B554" s="33" t="s">
        <v>5479</v>
      </c>
      <c r="C554" s="33" t="s">
        <v>56</v>
      </c>
      <c r="D554" s="33" t="s">
        <v>482</v>
      </c>
      <c r="E554" s="33" t="s">
        <v>5480</v>
      </c>
      <c r="F554" s="33" t="s">
        <v>5481</v>
      </c>
      <c r="G554" s="33" t="s">
        <v>82</v>
      </c>
      <c r="H554" s="33" t="s">
        <v>3385</v>
      </c>
      <c r="I554" s="33" t="s">
        <v>5482</v>
      </c>
      <c r="J554" s="33" t="s">
        <v>5483</v>
      </c>
      <c r="K554" s="33" t="s">
        <v>5482</v>
      </c>
      <c r="L554" s="33" t="s">
        <v>5484</v>
      </c>
      <c r="M554" s="33" t="s">
        <v>5485</v>
      </c>
      <c r="N554" s="52" t="s">
        <v>5486</v>
      </c>
      <c r="O554" s="33" t="s">
        <v>5487</v>
      </c>
      <c r="P554" s="33" t="s">
        <v>5488</v>
      </c>
      <c r="Q554" s="33" t="s">
        <v>5489</v>
      </c>
      <c r="R554" s="33" t="s">
        <v>5490</v>
      </c>
      <c r="S554" s="33" t="s">
        <v>5477</v>
      </c>
      <c r="T554" s="33" t="s">
        <v>73</v>
      </c>
      <c r="U554" s="33" t="s">
        <v>73</v>
      </c>
      <c r="V554" s="52" t="s">
        <v>5478</v>
      </c>
      <c r="W554" s="33" t="s">
        <v>76</v>
      </c>
      <c r="X554" s="30">
        <v>2024.1</v>
      </c>
      <c r="Y554" s="30">
        <v>2024.12</v>
      </c>
      <c r="Z554" s="28">
        <v>200</v>
      </c>
      <c r="AA554" s="30">
        <v>200</v>
      </c>
      <c r="AB554" s="30">
        <v>0</v>
      </c>
      <c r="AC554" s="30">
        <v>0</v>
      </c>
      <c r="AD554" s="30">
        <v>0</v>
      </c>
      <c r="AE554" s="30">
        <v>100</v>
      </c>
      <c r="AF554" s="30">
        <v>15</v>
      </c>
      <c r="AG554" s="33" t="s">
        <v>77</v>
      </c>
      <c r="AH554" s="33" t="s">
        <v>77</v>
      </c>
      <c r="AI554" s="33" t="s">
        <v>77</v>
      </c>
      <c r="AJ554" s="33" t="s">
        <v>76</v>
      </c>
      <c r="AK554" s="33" t="s">
        <v>77</v>
      </c>
      <c r="AL554" s="33" t="s">
        <v>77</v>
      </c>
      <c r="AM554" s="30"/>
      <c r="AN554" s="33" t="s">
        <v>77</v>
      </c>
      <c r="AO554" s="30"/>
      <c r="AP554" s="33" t="s">
        <v>3468</v>
      </c>
      <c r="AQ554" s="30">
        <v>17347703623</v>
      </c>
    </row>
    <row r="555" ht="142" customHeight="1" spans="1:43">
      <c r="A555" s="31">
        <f t="shared" si="41"/>
        <v>549</v>
      </c>
      <c r="B555" s="33" t="s">
        <v>5491</v>
      </c>
      <c r="C555" s="33" t="s">
        <v>56</v>
      </c>
      <c r="D555" s="33" t="s">
        <v>57</v>
      </c>
      <c r="E555" s="33" t="s">
        <v>58</v>
      </c>
      <c r="F555" s="33" t="s">
        <v>5492</v>
      </c>
      <c r="G555" s="33" t="s">
        <v>82</v>
      </c>
      <c r="H555" s="33" t="s">
        <v>5493</v>
      </c>
      <c r="I555" s="33" t="s">
        <v>5494</v>
      </c>
      <c r="J555" s="52" t="s">
        <v>5495</v>
      </c>
      <c r="K555" s="33" t="s">
        <v>5492</v>
      </c>
      <c r="L555" s="33" t="s">
        <v>5492</v>
      </c>
      <c r="M555" s="33" t="s">
        <v>66</v>
      </c>
      <c r="N555" s="33" t="s">
        <v>67</v>
      </c>
      <c r="O555" s="33" t="s">
        <v>5496</v>
      </c>
      <c r="P555" s="33" t="s">
        <v>5497</v>
      </c>
      <c r="Q555" s="30" t="s">
        <v>5498</v>
      </c>
      <c r="R555" s="33" t="s">
        <v>1470</v>
      </c>
      <c r="S555" s="33" t="s">
        <v>318</v>
      </c>
      <c r="T555" s="33" t="s">
        <v>73</v>
      </c>
      <c r="U555" s="33" t="s">
        <v>1410</v>
      </c>
      <c r="V555" s="30" t="s">
        <v>75</v>
      </c>
      <c r="W555" s="33" t="s">
        <v>76</v>
      </c>
      <c r="X555" s="30">
        <v>2024.1</v>
      </c>
      <c r="Y555" s="30">
        <v>2024.12</v>
      </c>
      <c r="Z555" s="28">
        <v>250</v>
      </c>
      <c r="AA555" s="30">
        <v>100</v>
      </c>
      <c r="AB555" s="30">
        <v>0</v>
      </c>
      <c r="AC555" s="30">
        <v>0</v>
      </c>
      <c r="AD555" s="30">
        <v>150</v>
      </c>
      <c r="AE555" s="30">
        <v>1145</v>
      </c>
      <c r="AF555" s="30">
        <v>201</v>
      </c>
      <c r="AG555" s="33" t="s">
        <v>77</v>
      </c>
      <c r="AH555" s="33" t="s">
        <v>77</v>
      </c>
      <c r="AI555" s="33" t="s">
        <v>77</v>
      </c>
      <c r="AJ555" s="33" t="s">
        <v>76</v>
      </c>
      <c r="AK555" s="33" t="s">
        <v>77</v>
      </c>
      <c r="AL555" s="33" t="s">
        <v>77</v>
      </c>
      <c r="AM555" s="30" t="s">
        <v>401</v>
      </c>
      <c r="AN555" s="33" t="s">
        <v>77</v>
      </c>
      <c r="AO555" s="33" t="s">
        <v>5497</v>
      </c>
      <c r="AP555" s="33" t="s">
        <v>1641</v>
      </c>
      <c r="AQ555" s="30">
        <v>59500500</v>
      </c>
    </row>
    <row r="556" ht="129" customHeight="1" spans="1:43">
      <c r="A556" s="31">
        <f t="shared" si="41"/>
        <v>550</v>
      </c>
      <c r="B556" s="33" t="s">
        <v>5499</v>
      </c>
      <c r="C556" s="33" t="s">
        <v>56</v>
      </c>
      <c r="D556" s="33" t="s">
        <v>717</v>
      </c>
      <c r="E556" s="33" t="s">
        <v>1877</v>
      </c>
      <c r="F556" s="33" t="s">
        <v>5500</v>
      </c>
      <c r="G556" s="33" t="s">
        <v>82</v>
      </c>
      <c r="H556" s="33" t="s">
        <v>3339</v>
      </c>
      <c r="I556" s="33" t="s">
        <v>5501</v>
      </c>
      <c r="J556" s="30" t="s">
        <v>5502</v>
      </c>
      <c r="K556" s="33" t="s">
        <v>5503</v>
      </c>
      <c r="L556" s="33" t="s">
        <v>5503</v>
      </c>
      <c r="M556" s="33" t="s">
        <v>2854</v>
      </c>
      <c r="N556" s="33" t="s">
        <v>166</v>
      </c>
      <c r="O556" s="33" t="s">
        <v>5504</v>
      </c>
      <c r="P556" s="33" t="s">
        <v>5505</v>
      </c>
      <c r="Q556" s="33" t="s">
        <v>5506</v>
      </c>
      <c r="R556" s="33" t="s">
        <v>5507</v>
      </c>
      <c r="S556" s="33" t="s">
        <v>4872</v>
      </c>
      <c r="T556" s="33" t="s">
        <v>4322</v>
      </c>
      <c r="U556" s="33" t="s">
        <v>4322</v>
      </c>
      <c r="V556" s="30">
        <v>2024</v>
      </c>
      <c r="W556" s="33" t="s">
        <v>76</v>
      </c>
      <c r="X556" s="30">
        <v>45292</v>
      </c>
      <c r="Y556" s="30">
        <v>45627</v>
      </c>
      <c r="Z556" s="28">
        <v>350</v>
      </c>
      <c r="AA556" s="30">
        <v>100</v>
      </c>
      <c r="AB556" s="30"/>
      <c r="AC556" s="30"/>
      <c r="AD556" s="30">
        <v>250</v>
      </c>
      <c r="AE556" s="30">
        <v>30</v>
      </c>
      <c r="AF556" s="30">
        <v>5</v>
      </c>
      <c r="AG556" s="33" t="s">
        <v>77</v>
      </c>
      <c r="AH556" s="33" t="s">
        <v>77</v>
      </c>
      <c r="AI556" s="33" t="s">
        <v>77</v>
      </c>
      <c r="AJ556" s="33" t="s">
        <v>76</v>
      </c>
      <c r="AK556" s="33" t="s">
        <v>77</v>
      </c>
      <c r="AL556" s="33" t="s">
        <v>77</v>
      </c>
      <c r="AM556" s="30"/>
      <c r="AN556" s="33" t="s">
        <v>77</v>
      </c>
      <c r="AO556" s="30"/>
      <c r="AP556" s="33" t="s">
        <v>5508</v>
      </c>
      <c r="AQ556" s="30">
        <v>13983558579</v>
      </c>
    </row>
    <row r="557" ht="136" customHeight="1" spans="1:43">
      <c r="A557" s="31">
        <f t="shared" si="41"/>
        <v>551</v>
      </c>
      <c r="B557" s="33" t="s">
        <v>5509</v>
      </c>
      <c r="C557" s="33" t="s">
        <v>56</v>
      </c>
      <c r="D557" s="33" t="s">
        <v>717</v>
      </c>
      <c r="E557" s="33" t="s">
        <v>1877</v>
      </c>
      <c r="F557" s="33" t="s">
        <v>5510</v>
      </c>
      <c r="G557" s="33" t="s">
        <v>82</v>
      </c>
      <c r="H557" s="33" t="s">
        <v>3339</v>
      </c>
      <c r="I557" s="33" t="s">
        <v>5511</v>
      </c>
      <c r="J557" s="30" t="s">
        <v>5512</v>
      </c>
      <c r="K557" s="33" t="s">
        <v>5513</v>
      </c>
      <c r="L557" s="33" t="s">
        <v>5513</v>
      </c>
      <c r="M557" s="33" t="s">
        <v>2854</v>
      </c>
      <c r="N557" s="33" t="s">
        <v>166</v>
      </c>
      <c r="O557" s="33" t="s">
        <v>5504</v>
      </c>
      <c r="P557" s="33" t="s">
        <v>5505</v>
      </c>
      <c r="Q557" s="33" t="s">
        <v>5514</v>
      </c>
      <c r="R557" s="33" t="s">
        <v>5507</v>
      </c>
      <c r="S557" s="33" t="s">
        <v>4872</v>
      </c>
      <c r="T557" s="33" t="s">
        <v>4322</v>
      </c>
      <c r="U557" s="33" t="s">
        <v>1782</v>
      </c>
      <c r="V557" s="30">
        <v>2024</v>
      </c>
      <c r="W557" s="33" t="s">
        <v>76</v>
      </c>
      <c r="X557" s="30">
        <v>45293</v>
      </c>
      <c r="Y557" s="30">
        <v>45628</v>
      </c>
      <c r="Z557" s="28">
        <v>350</v>
      </c>
      <c r="AA557" s="30">
        <v>100</v>
      </c>
      <c r="AB557" s="30"/>
      <c r="AC557" s="30"/>
      <c r="AD557" s="30">
        <v>250</v>
      </c>
      <c r="AE557" s="30">
        <v>20</v>
      </c>
      <c r="AF557" s="30">
        <v>5</v>
      </c>
      <c r="AG557" s="33" t="s">
        <v>77</v>
      </c>
      <c r="AH557" s="33" t="s">
        <v>77</v>
      </c>
      <c r="AI557" s="33" t="s">
        <v>77</v>
      </c>
      <c r="AJ557" s="33" t="s">
        <v>76</v>
      </c>
      <c r="AK557" s="33" t="s">
        <v>77</v>
      </c>
      <c r="AL557" s="33" t="s">
        <v>77</v>
      </c>
      <c r="AM557" s="30"/>
      <c r="AN557" s="33" t="s">
        <v>77</v>
      </c>
      <c r="AO557" s="30"/>
      <c r="AP557" s="33" t="s">
        <v>1797</v>
      </c>
      <c r="AQ557" s="30">
        <v>18996552017</v>
      </c>
    </row>
    <row r="558" ht="137" customHeight="1" spans="1:43">
      <c r="A558" s="31">
        <f t="shared" si="41"/>
        <v>552</v>
      </c>
      <c r="B558" s="33" t="s">
        <v>5515</v>
      </c>
      <c r="C558" s="33" t="s">
        <v>56</v>
      </c>
      <c r="D558" s="33" t="s">
        <v>717</v>
      </c>
      <c r="E558" s="33" t="s">
        <v>1877</v>
      </c>
      <c r="F558" s="33" t="s">
        <v>5516</v>
      </c>
      <c r="G558" s="33" t="s">
        <v>82</v>
      </c>
      <c r="H558" s="33" t="s">
        <v>3339</v>
      </c>
      <c r="I558" s="33" t="s">
        <v>5511</v>
      </c>
      <c r="J558" s="30" t="s">
        <v>5512</v>
      </c>
      <c r="K558" s="33" t="s">
        <v>5517</v>
      </c>
      <c r="L558" s="33" t="s">
        <v>5517</v>
      </c>
      <c r="M558" s="33" t="s">
        <v>2854</v>
      </c>
      <c r="N558" s="33" t="s">
        <v>166</v>
      </c>
      <c r="O558" s="33" t="s">
        <v>5504</v>
      </c>
      <c r="P558" s="33" t="s">
        <v>5505</v>
      </c>
      <c r="Q558" s="33" t="s">
        <v>5514</v>
      </c>
      <c r="R558" s="33" t="s">
        <v>5507</v>
      </c>
      <c r="S558" s="33" t="s">
        <v>4872</v>
      </c>
      <c r="T558" s="33" t="s">
        <v>4322</v>
      </c>
      <c r="U558" s="33" t="s">
        <v>5518</v>
      </c>
      <c r="V558" s="30">
        <v>2024</v>
      </c>
      <c r="W558" s="33" t="s">
        <v>76</v>
      </c>
      <c r="X558" s="30">
        <v>45294</v>
      </c>
      <c r="Y558" s="30">
        <v>45629</v>
      </c>
      <c r="Z558" s="28">
        <v>350</v>
      </c>
      <c r="AA558" s="30">
        <v>100</v>
      </c>
      <c r="AB558" s="30"/>
      <c r="AC558" s="30"/>
      <c r="AD558" s="30">
        <v>250</v>
      </c>
      <c r="AE558" s="30">
        <v>20</v>
      </c>
      <c r="AF558" s="30">
        <v>5</v>
      </c>
      <c r="AG558" s="33" t="s">
        <v>77</v>
      </c>
      <c r="AH558" s="33" t="s">
        <v>77</v>
      </c>
      <c r="AI558" s="33" t="s">
        <v>77</v>
      </c>
      <c r="AJ558" s="33" t="s">
        <v>76</v>
      </c>
      <c r="AK558" s="33" t="s">
        <v>77</v>
      </c>
      <c r="AL558" s="33" t="s">
        <v>77</v>
      </c>
      <c r="AM558" s="30"/>
      <c r="AN558" s="33" t="s">
        <v>77</v>
      </c>
      <c r="AO558" s="30"/>
      <c r="AP558" s="33" t="s">
        <v>5519</v>
      </c>
      <c r="AQ558" s="30">
        <v>18996518186</v>
      </c>
    </row>
    <row r="559" ht="137" customHeight="1" spans="1:43">
      <c r="A559" s="31">
        <f t="shared" si="41"/>
        <v>553</v>
      </c>
      <c r="B559" s="33" t="s">
        <v>5520</v>
      </c>
      <c r="C559" s="33" t="s">
        <v>56</v>
      </c>
      <c r="D559" s="33" t="s">
        <v>717</v>
      </c>
      <c r="E559" s="33" t="s">
        <v>1877</v>
      </c>
      <c r="F559" s="33" t="s">
        <v>5521</v>
      </c>
      <c r="G559" s="33" t="s">
        <v>82</v>
      </c>
      <c r="H559" s="33" t="s">
        <v>3339</v>
      </c>
      <c r="I559" s="33" t="s">
        <v>5511</v>
      </c>
      <c r="J559" s="30" t="s">
        <v>5512</v>
      </c>
      <c r="K559" s="33" t="s">
        <v>5522</v>
      </c>
      <c r="L559" s="33" t="s">
        <v>5523</v>
      </c>
      <c r="M559" s="33" t="s">
        <v>2854</v>
      </c>
      <c r="N559" s="33" t="s">
        <v>166</v>
      </c>
      <c r="O559" s="33" t="s">
        <v>5504</v>
      </c>
      <c r="P559" s="33" t="s">
        <v>5505</v>
      </c>
      <c r="Q559" s="33" t="s">
        <v>5514</v>
      </c>
      <c r="R559" s="33" t="s">
        <v>5507</v>
      </c>
      <c r="S559" s="33" t="s">
        <v>4872</v>
      </c>
      <c r="T559" s="33" t="s">
        <v>4322</v>
      </c>
      <c r="U559" s="33" t="s">
        <v>2720</v>
      </c>
      <c r="V559" s="30">
        <v>2024</v>
      </c>
      <c r="W559" s="33" t="s">
        <v>76</v>
      </c>
      <c r="X559" s="30">
        <v>45295</v>
      </c>
      <c r="Y559" s="30">
        <v>45630</v>
      </c>
      <c r="Z559" s="28">
        <v>350</v>
      </c>
      <c r="AA559" s="30">
        <v>100</v>
      </c>
      <c r="AB559" s="30"/>
      <c r="AC559" s="30"/>
      <c r="AD559" s="30">
        <v>250</v>
      </c>
      <c r="AE559" s="30">
        <v>20</v>
      </c>
      <c r="AF559" s="30">
        <v>5</v>
      </c>
      <c r="AG559" s="33" t="s">
        <v>77</v>
      </c>
      <c r="AH559" s="33" t="s">
        <v>77</v>
      </c>
      <c r="AI559" s="33" t="s">
        <v>77</v>
      </c>
      <c r="AJ559" s="33" t="s">
        <v>76</v>
      </c>
      <c r="AK559" s="33" t="s">
        <v>77</v>
      </c>
      <c r="AL559" s="33" t="s">
        <v>77</v>
      </c>
      <c r="AM559" s="30"/>
      <c r="AN559" s="33" t="s">
        <v>77</v>
      </c>
      <c r="AO559" s="30"/>
      <c r="AP559" s="33" t="s">
        <v>2721</v>
      </c>
      <c r="AQ559" s="30">
        <v>13452715378</v>
      </c>
    </row>
    <row r="560" s="15" customFormat="1" ht="149" customHeight="1" spans="1:44">
      <c r="A560" s="31">
        <f t="shared" si="41"/>
        <v>554</v>
      </c>
      <c r="B560" s="33" t="s">
        <v>5524</v>
      </c>
      <c r="C560" s="33" t="s">
        <v>56</v>
      </c>
      <c r="D560" s="33" t="s">
        <v>717</v>
      </c>
      <c r="E560" s="33" t="s">
        <v>718</v>
      </c>
      <c r="F560" s="33" t="s">
        <v>5525</v>
      </c>
      <c r="G560" s="33" t="s">
        <v>82</v>
      </c>
      <c r="H560" s="33" t="s">
        <v>3339</v>
      </c>
      <c r="I560" s="33" t="s">
        <v>5526</v>
      </c>
      <c r="J560" s="30" t="s">
        <v>5512</v>
      </c>
      <c r="K560" s="33" t="s">
        <v>5527</v>
      </c>
      <c r="L560" s="33" t="s">
        <v>5527</v>
      </c>
      <c r="M560" s="33" t="s">
        <v>2854</v>
      </c>
      <c r="N560" s="33" t="s">
        <v>166</v>
      </c>
      <c r="O560" s="33" t="s">
        <v>4869</v>
      </c>
      <c r="P560" s="33" t="s">
        <v>5505</v>
      </c>
      <c r="Q560" s="33" t="s">
        <v>5514</v>
      </c>
      <c r="R560" s="33" t="s">
        <v>2123</v>
      </c>
      <c r="S560" s="33" t="s">
        <v>4872</v>
      </c>
      <c r="T560" s="33" t="s">
        <v>5528</v>
      </c>
      <c r="U560" s="33" t="s">
        <v>5528</v>
      </c>
      <c r="V560" s="30">
        <v>2024</v>
      </c>
      <c r="W560" s="33" t="s">
        <v>76</v>
      </c>
      <c r="X560" s="30">
        <v>45296</v>
      </c>
      <c r="Y560" s="30">
        <v>45631</v>
      </c>
      <c r="Z560" s="28">
        <v>250</v>
      </c>
      <c r="AA560" s="30">
        <v>250</v>
      </c>
      <c r="AB560" s="30">
        <v>0</v>
      </c>
      <c r="AC560" s="30">
        <v>0</v>
      </c>
      <c r="AD560" s="30">
        <v>0</v>
      </c>
      <c r="AE560" s="30">
        <v>20</v>
      </c>
      <c r="AF560" s="30">
        <v>5</v>
      </c>
      <c r="AG560" s="33" t="s">
        <v>77</v>
      </c>
      <c r="AH560" s="33" t="s">
        <v>77</v>
      </c>
      <c r="AI560" s="33" t="s">
        <v>77</v>
      </c>
      <c r="AJ560" s="33" t="s">
        <v>76</v>
      </c>
      <c r="AK560" s="33" t="s">
        <v>77</v>
      </c>
      <c r="AL560" s="33" t="s">
        <v>77</v>
      </c>
      <c r="AM560" s="30"/>
      <c r="AN560" s="33" t="s">
        <v>77</v>
      </c>
      <c r="AO560" s="30"/>
      <c r="AP560" s="33" t="s">
        <v>5529</v>
      </c>
      <c r="AQ560" s="30">
        <v>13709445728</v>
      </c>
      <c r="AR560" s="19"/>
    </row>
    <row r="561" s="17" customFormat="1" ht="111" customHeight="1" spans="1:44">
      <c r="A561" s="31">
        <f t="shared" si="41"/>
        <v>555</v>
      </c>
      <c r="B561" s="33" t="s">
        <v>5530</v>
      </c>
      <c r="C561" s="33" t="s">
        <v>56</v>
      </c>
      <c r="D561" s="33" t="s">
        <v>482</v>
      </c>
      <c r="E561" s="33" t="s">
        <v>483</v>
      </c>
      <c r="F561" s="33" t="s">
        <v>5531</v>
      </c>
      <c r="G561" s="33" t="s">
        <v>82</v>
      </c>
      <c r="H561" s="33" t="s">
        <v>3339</v>
      </c>
      <c r="I561" s="33" t="s">
        <v>5532</v>
      </c>
      <c r="J561" s="30" t="s">
        <v>5533</v>
      </c>
      <c r="K561" s="33" t="s">
        <v>5534</v>
      </c>
      <c r="L561" s="33" t="s">
        <v>5534</v>
      </c>
      <c r="M561" s="33" t="s">
        <v>2854</v>
      </c>
      <c r="N561" s="33" t="s">
        <v>166</v>
      </c>
      <c r="O561" s="33" t="s">
        <v>5535</v>
      </c>
      <c r="P561" s="33" t="s">
        <v>5536</v>
      </c>
      <c r="Q561" s="33" t="s">
        <v>5537</v>
      </c>
      <c r="R561" s="33" t="s">
        <v>5507</v>
      </c>
      <c r="S561" s="33" t="s">
        <v>4872</v>
      </c>
      <c r="T561" s="33" t="s">
        <v>1997</v>
      </c>
      <c r="U561" s="33" t="s">
        <v>1997</v>
      </c>
      <c r="V561" s="30">
        <v>2024</v>
      </c>
      <c r="W561" s="33" t="s">
        <v>76</v>
      </c>
      <c r="X561" s="30">
        <v>45296</v>
      </c>
      <c r="Y561" s="30">
        <v>45631</v>
      </c>
      <c r="Z561" s="28">
        <v>60</v>
      </c>
      <c r="AA561" s="30">
        <v>60</v>
      </c>
      <c r="AB561" s="30"/>
      <c r="AC561" s="30"/>
      <c r="AD561" s="30"/>
      <c r="AE561" s="30">
        <v>50</v>
      </c>
      <c r="AF561" s="30">
        <v>10</v>
      </c>
      <c r="AG561" s="33" t="s">
        <v>77</v>
      </c>
      <c r="AH561" s="33" t="s">
        <v>77</v>
      </c>
      <c r="AI561" s="33" t="s">
        <v>77</v>
      </c>
      <c r="AJ561" s="33" t="s">
        <v>76</v>
      </c>
      <c r="AK561" s="33" t="s">
        <v>77</v>
      </c>
      <c r="AL561" s="33" t="s">
        <v>77</v>
      </c>
      <c r="AM561" s="30"/>
      <c r="AN561" s="33" t="s">
        <v>77</v>
      </c>
      <c r="AO561" s="30"/>
      <c r="AP561" s="33" t="s">
        <v>5538</v>
      </c>
      <c r="AQ561" s="30">
        <v>18183160252</v>
      </c>
      <c r="AR561" s="11"/>
    </row>
    <row r="562" ht="81" spans="1:43">
      <c r="A562" s="31">
        <f t="shared" si="41"/>
        <v>556</v>
      </c>
      <c r="B562" s="33" t="s">
        <v>5539</v>
      </c>
      <c r="C562" s="33" t="s">
        <v>56</v>
      </c>
      <c r="D562" s="33" t="s">
        <v>147</v>
      </c>
      <c r="E562" s="33" t="s">
        <v>135</v>
      </c>
      <c r="F562" s="33" t="s">
        <v>5540</v>
      </c>
      <c r="G562" s="33" t="s">
        <v>82</v>
      </c>
      <c r="H562" s="33" t="s">
        <v>2208</v>
      </c>
      <c r="I562" s="33" t="s">
        <v>5541</v>
      </c>
      <c r="J562" s="33" t="s">
        <v>5542</v>
      </c>
      <c r="K562" s="33" t="s">
        <v>5543</v>
      </c>
      <c r="L562" s="33" t="s">
        <v>5544</v>
      </c>
      <c r="M562" s="33" t="s">
        <v>1297</v>
      </c>
      <c r="N562" s="33" t="s">
        <v>67</v>
      </c>
      <c r="O562" s="33" t="s">
        <v>5545</v>
      </c>
      <c r="P562" s="33" t="s">
        <v>4732</v>
      </c>
      <c r="Q562" s="33" t="s">
        <v>5546</v>
      </c>
      <c r="R562" s="33" t="s">
        <v>1061</v>
      </c>
      <c r="S562" s="30" t="s">
        <v>2157</v>
      </c>
      <c r="T562" s="33" t="s">
        <v>1947</v>
      </c>
      <c r="U562" s="33" t="s">
        <v>2142</v>
      </c>
      <c r="V562" s="30">
        <v>2024</v>
      </c>
      <c r="W562" s="33" t="s">
        <v>76</v>
      </c>
      <c r="X562" s="30">
        <v>45292</v>
      </c>
      <c r="Y562" s="30">
        <v>45657</v>
      </c>
      <c r="Z562" s="28">
        <v>90</v>
      </c>
      <c r="AA562" s="30">
        <v>90</v>
      </c>
      <c r="AB562" s="30">
        <v>0</v>
      </c>
      <c r="AC562" s="30">
        <v>0</v>
      </c>
      <c r="AD562" s="30">
        <v>0</v>
      </c>
      <c r="AE562" s="30">
        <v>4821</v>
      </c>
      <c r="AF562" s="30">
        <v>726</v>
      </c>
      <c r="AG562" s="33" t="s">
        <v>77</v>
      </c>
      <c r="AH562" s="33" t="s">
        <v>77</v>
      </c>
      <c r="AI562" s="33" t="s">
        <v>77</v>
      </c>
      <c r="AJ562" s="33" t="s">
        <v>76</v>
      </c>
      <c r="AK562" s="33" t="s">
        <v>77</v>
      </c>
      <c r="AL562" s="33" t="s">
        <v>77</v>
      </c>
      <c r="AM562" s="30"/>
      <c r="AN562" s="33" t="s">
        <v>77</v>
      </c>
      <c r="AO562" s="30"/>
      <c r="AP562" s="33" t="s">
        <v>2145</v>
      </c>
      <c r="AQ562" s="30" t="s">
        <v>5547</v>
      </c>
    </row>
    <row r="563" ht="162" spans="1:43">
      <c r="A563" s="31">
        <f t="shared" si="41"/>
        <v>557</v>
      </c>
      <c r="B563" s="33" t="s">
        <v>5548</v>
      </c>
      <c r="C563" s="33" t="s">
        <v>91</v>
      </c>
      <c r="D563" s="33" t="s">
        <v>122</v>
      </c>
      <c r="E563" s="33" t="s">
        <v>123</v>
      </c>
      <c r="F563" s="33" t="s">
        <v>5549</v>
      </c>
      <c r="G563" s="33" t="s">
        <v>82</v>
      </c>
      <c r="H563" s="33" t="s">
        <v>5550</v>
      </c>
      <c r="I563" s="33" t="s">
        <v>5551</v>
      </c>
      <c r="J563" s="33" t="s">
        <v>5552</v>
      </c>
      <c r="K563" s="33" t="s">
        <v>5551</v>
      </c>
      <c r="L563" s="33" t="s">
        <v>5553</v>
      </c>
      <c r="M563" s="33" t="s">
        <v>1297</v>
      </c>
      <c r="N563" s="33" t="s">
        <v>67</v>
      </c>
      <c r="O563" s="33" t="s">
        <v>5554</v>
      </c>
      <c r="P563" s="33" t="s">
        <v>5555</v>
      </c>
      <c r="Q563" s="33" t="s">
        <v>5555</v>
      </c>
      <c r="R563" s="33" t="s">
        <v>398</v>
      </c>
      <c r="S563" s="30" t="s">
        <v>2157</v>
      </c>
      <c r="T563" s="33" t="s">
        <v>73</v>
      </c>
      <c r="U563" s="33" t="s">
        <v>1947</v>
      </c>
      <c r="V563" s="30">
        <v>2024</v>
      </c>
      <c r="W563" s="33" t="s">
        <v>76</v>
      </c>
      <c r="X563" s="30">
        <v>45292</v>
      </c>
      <c r="Y563" s="30">
        <v>45657</v>
      </c>
      <c r="Z563" s="28">
        <v>2500</v>
      </c>
      <c r="AA563" s="30">
        <v>2500</v>
      </c>
      <c r="AB563" s="30">
        <v>0</v>
      </c>
      <c r="AC563" s="30">
        <v>0</v>
      </c>
      <c r="AD563" s="30">
        <v>0</v>
      </c>
      <c r="AE563" s="30">
        <v>2000</v>
      </c>
      <c r="AF563" s="30">
        <v>500</v>
      </c>
      <c r="AG563" s="33" t="s">
        <v>77</v>
      </c>
      <c r="AH563" s="33" t="s">
        <v>77</v>
      </c>
      <c r="AI563" s="33" t="s">
        <v>77</v>
      </c>
      <c r="AJ563" s="33" t="s">
        <v>76</v>
      </c>
      <c r="AK563" s="33" t="s">
        <v>77</v>
      </c>
      <c r="AL563" s="33" t="s">
        <v>77</v>
      </c>
      <c r="AM563" s="30"/>
      <c r="AN563" s="33" t="s">
        <v>77</v>
      </c>
      <c r="AO563" s="30"/>
      <c r="AP563" s="33" t="s">
        <v>5556</v>
      </c>
      <c r="AQ563" s="30">
        <v>13452710887</v>
      </c>
    </row>
    <row r="564" ht="176" customHeight="1" spans="1:43">
      <c r="A564" s="31">
        <f t="shared" si="41"/>
        <v>558</v>
      </c>
      <c r="B564" s="65" t="s">
        <v>5557</v>
      </c>
      <c r="C564" s="65" t="s">
        <v>56</v>
      </c>
      <c r="D564" s="65" t="s">
        <v>482</v>
      </c>
      <c r="E564" s="65" t="s">
        <v>1987</v>
      </c>
      <c r="F564" s="65" t="s">
        <v>5558</v>
      </c>
      <c r="G564" s="65" t="s">
        <v>82</v>
      </c>
      <c r="H564" s="65" t="s">
        <v>3339</v>
      </c>
      <c r="I564" s="65" t="s">
        <v>5559</v>
      </c>
      <c r="J564" s="65" t="s">
        <v>5560</v>
      </c>
      <c r="K564" s="69" t="s">
        <v>5561</v>
      </c>
      <c r="L564" s="69" t="s">
        <v>5562</v>
      </c>
      <c r="M564" s="69" t="s">
        <v>2285</v>
      </c>
      <c r="N564" s="69" t="s">
        <v>67</v>
      </c>
      <c r="O564" s="69" t="s">
        <v>68</v>
      </c>
      <c r="P564" s="69" t="s">
        <v>5563</v>
      </c>
      <c r="Q564" s="69" t="s">
        <v>5564</v>
      </c>
      <c r="R564" s="69" t="s">
        <v>2288</v>
      </c>
      <c r="S564" s="69" t="s">
        <v>5565</v>
      </c>
      <c r="T564" s="65" t="s">
        <v>5566</v>
      </c>
      <c r="U564" s="65" t="s">
        <v>5528</v>
      </c>
      <c r="V564" s="70">
        <v>2024</v>
      </c>
      <c r="W564" s="65" t="s">
        <v>76</v>
      </c>
      <c r="X564" s="70">
        <v>45292</v>
      </c>
      <c r="Y564" s="70">
        <v>45657</v>
      </c>
      <c r="Z564" s="72">
        <v>200</v>
      </c>
      <c r="AA564" s="70">
        <v>200</v>
      </c>
      <c r="AB564" s="70">
        <v>0</v>
      </c>
      <c r="AC564" s="70">
        <v>0</v>
      </c>
      <c r="AD564" s="70">
        <v>0</v>
      </c>
      <c r="AE564" s="70">
        <v>1000</v>
      </c>
      <c r="AF564" s="70">
        <v>100</v>
      </c>
      <c r="AG564" s="65" t="s">
        <v>77</v>
      </c>
      <c r="AH564" s="65" t="s">
        <v>77</v>
      </c>
      <c r="AI564" s="65" t="s">
        <v>77</v>
      </c>
      <c r="AJ564" s="65" t="s">
        <v>76</v>
      </c>
      <c r="AK564" s="65" t="s">
        <v>77</v>
      </c>
      <c r="AL564" s="65" t="s">
        <v>77</v>
      </c>
      <c r="AM564" s="70"/>
      <c r="AN564" s="65" t="s">
        <v>77</v>
      </c>
      <c r="AO564" s="70"/>
      <c r="AP564" s="65" t="s">
        <v>5567</v>
      </c>
      <c r="AQ564" s="70">
        <v>13883890432</v>
      </c>
    </row>
    <row r="565" s="18" customFormat="1" ht="172" customHeight="1" spans="1:43">
      <c r="A565" s="31">
        <f t="shared" si="41"/>
        <v>559</v>
      </c>
      <c r="B565" s="33" t="s">
        <v>5568</v>
      </c>
      <c r="C565" s="33" t="s">
        <v>56</v>
      </c>
      <c r="D565" s="33" t="s">
        <v>57</v>
      </c>
      <c r="E565" s="33" t="s">
        <v>58</v>
      </c>
      <c r="F565" s="33" t="s">
        <v>5569</v>
      </c>
      <c r="G565" s="33" t="s">
        <v>82</v>
      </c>
      <c r="H565" s="33" t="s">
        <v>5493</v>
      </c>
      <c r="I565" s="33" t="s">
        <v>5570</v>
      </c>
      <c r="J565" s="33" t="s">
        <v>5571</v>
      </c>
      <c r="K565" s="33" t="s">
        <v>5492</v>
      </c>
      <c r="L565" s="33" t="s">
        <v>5492</v>
      </c>
      <c r="M565" s="33" t="s">
        <v>66</v>
      </c>
      <c r="N565" s="33" t="s">
        <v>67</v>
      </c>
      <c r="O565" s="33" t="s">
        <v>5496</v>
      </c>
      <c r="P565" s="33" t="s">
        <v>5497</v>
      </c>
      <c r="Q565" s="30" t="s">
        <v>5498</v>
      </c>
      <c r="R565" s="33" t="s">
        <v>1470</v>
      </c>
      <c r="S565" s="33" t="s">
        <v>318</v>
      </c>
      <c r="T565" s="33" t="s">
        <v>73</v>
      </c>
      <c r="U565" s="33" t="s">
        <v>1410</v>
      </c>
      <c r="V565" s="30">
        <v>2024</v>
      </c>
      <c r="W565" s="33" t="s">
        <v>76</v>
      </c>
      <c r="X565" s="30">
        <v>2024.1</v>
      </c>
      <c r="Y565" s="30">
        <v>2024.12</v>
      </c>
      <c r="Z565" s="28">
        <v>250</v>
      </c>
      <c r="AA565" s="30">
        <v>100</v>
      </c>
      <c r="AB565" s="30">
        <v>0</v>
      </c>
      <c r="AC565" s="30">
        <v>0</v>
      </c>
      <c r="AD565" s="30">
        <v>150</v>
      </c>
      <c r="AE565" s="30">
        <v>1145</v>
      </c>
      <c r="AF565" s="30">
        <v>201</v>
      </c>
      <c r="AG565" s="33" t="s">
        <v>77</v>
      </c>
      <c r="AH565" s="33" t="s">
        <v>77</v>
      </c>
      <c r="AI565" s="33" t="s">
        <v>77</v>
      </c>
      <c r="AJ565" s="33" t="s">
        <v>76</v>
      </c>
      <c r="AK565" s="33" t="s">
        <v>77</v>
      </c>
      <c r="AL565" s="33" t="s">
        <v>77</v>
      </c>
      <c r="AM565" s="30" t="s">
        <v>401</v>
      </c>
      <c r="AN565" s="33" t="s">
        <v>77</v>
      </c>
      <c r="AO565" s="33" t="s">
        <v>5497</v>
      </c>
      <c r="AP565" s="33" t="s">
        <v>1641</v>
      </c>
      <c r="AQ565" s="30">
        <v>59500500</v>
      </c>
    </row>
    <row r="566" s="18" customFormat="1" ht="154" customHeight="1" spans="1:43">
      <c r="A566" s="31">
        <f t="shared" si="41"/>
        <v>560</v>
      </c>
      <c r="B566" s="66" t="s">
        <v>5572</v>
      </c>
      <c r="C566" s="66" t="s">
        <v>91</v>
      </c>
      <c r="D566" s="66" t="s">
        <v>92</v>
      </c>
      <c r="E566" s="30" t="s">
        <v>5573</v>
      </c>
      <c r="F566" s="66" t="s">
        <v>5574</v>
      </c>
      <c r="G566" s="66" t="s">
        <v>82</v>
      </c>
      <c r="H566" s="66" t="s">
        <v>5575</v>
      </c>
      <c r="I566" s="66" t="s">
        <v>5576</v>
      </c>
      <c r="J566" s="66" t="s">
        <v>5577</v>
      </c>
      <c r="K566" s="66" t="s">
        <v>5578</v>
      </c>
      <c r="L566" s="66" t="s">
        <v>5579</v>
      </c>
      <c r="M566" s="66" t="s">
        <v>5580</v>
      </c>
      <c r="N566" s="66" t="s">
        <v>5581</v>
      </c>
      <c r="O566" s="66" t="s">
        <v>5582</v>
      </c>
      <c r="P566" s="66" t="s">
        <v>5579</v>
      </c>
      <c r="Q566" s="66" t="s">
        <v>5583</v>
      </c>
      <c r="R566" s="66" t="s">
        <v>5584</v>
      </c>
      <c r="S566" s="66" t="s">
        <v>5585</v>
      </c>
      <c r="T566" s="66" t="s">
        <v>145</v>
      </c>
      <c r="U566" s="66" t="s">
        <v>2959</v>
      </c>
      <c r="V566" s="30">
        <v>2024</v>
      </c>
      <c r="W566" s="66" t="s">
        <v>76</v>
      </c>
      <c r="X566" s="30">
        <v>2024.1</v>
      </c>
      <c r="Y566" s="30">
        <v>2024.12</v>
      </c>
      <c r="Z566" s="28">
        <v>70</v>
      </c>
      <c r="AA566" s="30">
        <v>70</v>
      </c>
      <c r="AB566" s="30">
        <v>0</v>
      </c>
      <c r="AC566" s="30">
        <v>0</v>
      </c>
      <c r="AD566" s="30">
        <v>0</v>
      </c>
      <c r="AE566" s="30">
        <v>100</v>
      </c>
      <c r="AF566" s="30">
        <v>24</v>
      </c>
      <c r="AG566" s="66" t="s">
        <v>77</v>
      </c>
      <c r="AH566" s="66" t="s">
        <v>77</v>
      </c>
      <c r="AI566" s="66" t="s">
        <v>77</v>
      </c>
      <c r="AJ566" s="66" t="s">
        <v>76</v>
      </c>
      <c r="AK566" s="66" t="s">
        <v>77</v>
      </c>
      <c r="AL566" s="66" t="s">
        <v>77</v>
      </c>
      <c r="AM566" s="30"/>
      <c r="AN566" s="66" t="s">
        <v>77</v>
      </c>
      <c r="AO566" s="30"/>
      <c r="AP566" s="66" t="s">
        <v>2960</v>
      </c>
      <c r="AQ566" s="30">
        <v>15215145990</v>
      </c>
    </row>
    <row r="567" ht="162" spans="1:43">
      <c r="A567" s="31">
        <f t="shared" si="41"/>
        <v>561</v>
      </c>
      <c r="B567" s="66" t="s">
        <v>5586</v>
      </c>
      <c r="C567" s="66" t="s">
        <v>56</v>
      </c>
      <c r="D567" s="66" t="s">
        <v>482</v>
      </c>
      <c r="E567" s="66" t="s">
        <v>1152</v>
      </c>
      <c r="F567" s="66" t="s">
        <v>5587</v>
      </c>
      <c r="G567" s="66" t="s">
        <v>82</v>
      </c>
      <c r="H567" s="67" t="s">
        <v>5588</v>
      </c>
      <c r="I567" s="66" t="s">
        <v>5589</v>
      </c>
      <c r="J567" s="66" t="s">
        <v>5590</v>
      </c>
      <c r="K567" s="66" t="s">
        <v>5589</v>
      </c>
      <c r="L567" s="66" t="s">
        <v>5591</v>
      </c>
      <c r="M567" s="66" t="s">
        <v>5592</v>
      </c>
      <c r="N567" s="66" t="s">
        <v>5581</v>
      </c>
      <c r="O567" s="66" t="s">
        <v>68</v>
      </c>
      <c r="P567" s="66" t="s">
        <v>3343</v>
      </c>
      <c r="Q567" s="66" t="s">
        <v>3344</v>
      </c>
      <c r="R567" s="66" t="s">
        <v>3345</v>
      </c>
      <c r="S567" s="66" t="s">
        <v>5593</v>
      </c>
      <c r="T567" s="71" t="s">
        <v>73</v>
      </c>
      <c r="U567" s="71" t="s">
        <v>1906</v>
      </c>
      <c r="V567" s="52" t="s">
        <v>5594</v>
      </c>
      <c r="W567" s="66" t="s">
        <v>76</v>
      </c>
      <c r="X567" s="30">
        <v>2024.1</v>
      </c>
      <c r="Y567" s="30">
        <v>2024.12</v>
      </c>
      <c r="Z567" s="28">
        <v>400</v>
      </c>
      <c r="AA567" s="30">
        <v>400</v>
      </c>
      <c r="AB567" s="30"/>
      <c r="AC567" s="30"/>
      <c r="AD567" s="30">
        <v>0</v>
      </c>
      <c r="AE567" s="30">
        <v>400</v>
      </c>
      <c r="AF567" s="30">
        <v>30</v>
      </c>
      <c r="AG567" s="66" t="s">
        <v>77</v>
      </c>
      <c r="AH567" s="66" t="s">
        <v>77</v>
      </c>
      <c r="AI567" s="66" t="s">
        <v>77</v>
      </c>
      <c r="AJ567" s="66" t="s">
        <v>77</v>
      </c>
      <c r="AK567" s="66" t="s">
        <v>77</v>
      </c>
      <c r="AL567" s="66" t="s">
        <v>77</v>
      </c>
      <c r="AM567" s="66" t="s">
        <v>77</v>
      </c>
      <c r="AN567" s="66" t="s">
        <v>77</v>
      </c>
      <c r="AO567" s="66" t="s">
        <v>77</v>
      </c>
      <c r="AP567" s="66" t="s">
        <v>3362</v>
      </c>
      <c r="AQ567" s="30">
        <v>18996616193</v>
      </c>
    </row>
  </sheetData>
  <autoFilter xmlns:etc="http://www.wps.cn/officeDocument/2017/etCustomData" ref="A5:XFD567" etc:filterBottomFollowUsedRange="0">
    <extLst/>
  </autoFilter>
  <mergeCells count="55">
    <mergeCell ref="A1:AQ1"/>
    <mergeCell ref="K2:S2"/>
    <mergeCell ref="T2:U2"/>
    <mergeCell ref="X2:Y2"/>
    <mergeCell ref="Z2:AD2"/>
    <mergeCell ref="AE2:AF2"/>
    <mergeCell ref="AI2:AJ2"/>
    <mergeCell ref="AL2:AM2"/>
    <mergeCell ref="AN2:AO2"/>
    <mergeCell ref="L3:O3"/>
    <mergeCell ref="P3:R3"/>
    <mergeCell ref="AA3:AC3"/>
    <mergeCell ref="A2:A5"/>
    <mergeCell ref="B2:B5"/>
    <mergeCell ref="C2:C5"/>
    <mergeCell ref="D2:D5"/>
    <mergeCell ref="E2:E5"/>
    <mergeCell ref="F2:F5"/>
    <mergeCell ref="G2:G5"/>
    <mergeCell ref="H2:H5"/>
    <mergeCell ref="I2:I5"/>
    <mergeCell ref="J2:J5"/>
    <mergeCell ref="K3:K5"/>
    <mergeCell ref="L4:L5"/>
    <mergeCell ref="M4:M5"/>
    <mergeCell ref="N4:N5"/>
    <mergeCell ref="O4:O5"/>
    <mergeCell ref="P4:P5"/>
    <mergeCell ref="Q4:Q5"/>
    <mergeCell ref="R4:R5"/>
    <mergeCell ref="S3:S5"/>
    <mergeCell ref="T3:T5"/>
    <mergeCell ref="U3:U5"/>
    <mergeCell ref="V2:V5"/>
    <mergeCell ref="W2:W5"/>
    <mergeCell ref="X3:X5"/>
    <mergeCell ref="Y3:Y5"/>
    <mergeCell ref="Z3:Z5"/>
    <mergeCell ref="AA4:AA5"/>
    <mergeCell ref="AB4:AB5"/>
    <mergeCell ref="AC4:AC5"/>
    <mergeCell ref="AD3:AD5"/>
    <mergeCell ref="AE3:AE5"/>
    <mergeCell ref="AF3:AF5"/>
    <mergeCell ref="AG2:AG5"/>
    <mergeCell ref="AH2:AH5"/>
    <mergeCell ref="AI3:AI5"/>
    <mergeCell ref="AJ3:AJ5"/>
    <mergeCell ref="AK2:AK5"/>
    <mergeCell ref="AL3:AL5"/>
    <mergeCell ref="AM3:AM5"/>
    <mergeCell ref="AN3:AN5"/>
    <mergeCell ref="AO3:AO5"/>
    <mergeCell ref="AP2:AP5"/>
    <mergeCell ref="AQ2:AQ5"/>
  </mergeCells>
  <conditionalFormatting sqref="Q73">
    <cfRule type="duplicateValues" dxfId="0" priority="125"/>
  </conditionalFormatting>
  <conditionalFormatting sqref="K80">
    <cfRule type="duplicateValues" dxfId="0" priority="107"/>
  </conditionalFormatting>
  <conditionalFormatting sqref="L80">
    <cfRule type="duplicateValues" dxfId="0" priority="104"/>
  </conditionalFormatting>
  <conditionalFormatting sqref="M80">
    <cfRule type="duplicateValues" dxfId="0" priority="101"/>
  </conditionalFormatting>
  <conditionalFormatting sqref="N80">
    <cfRule type="duplicateValues" dxfId="0" priority="98"/>
  </conditionalFormatting>
  <conditionalFormatting sqref="R80">
    <cfRule type="duplicateValues" dxfId="0" priority="95"/>
  </conditionalFormatting>
  <conditionalFormatting sqref="S80">
    <cfRule type="duplicateValues" dxfId="0" priority="92"/>
  </conditionalFormatting>
  <conditionalFormatting sqref="W80">
    <cfRule type="duplicateValues" dxfId="0" priority="89"/>
  </conditionalFormatting>
  <conditionalFormatting sqref="Q85">
    <cfRule type="duplicateValues" dxfId="0" priority="86"/>
  </conditionalFormatting>
  <conditionalFormatting sqref="G86">
    <cfRule type="duplicateValues" dxfId="0" priority="24"/>
  </conditionalFormatting>
  <conditionalFormatting sqref="I86">
    <cfRule type="duplicateValues" dxfId="0" priority="21"/>
  </conditionalFormatting>
  <conditionalFormatting sqref="K86">
    <cfRule type="duplicateValues" dxfId="0" priority="3"/>
  </conditionalFormatting>
  <conditionalFormatting sqref="M86">
    <cfRule type="duplicateValues" dxfId="0" priority="6"/>
  </conditionalFormatting>
  <conditionalFormatting sqref="P86">
    <cfRule type="duplicateValues" dxfId="0" priority="9"/>
  </conditionalFormatting>
  <conditionalFormatting sqref="R86:S86">
    <cfRule type="duplicateValues" dxfId="0" priority="12"/>
  </conditionalFormatting>
  <conditionalFormatting sqref="W86">
    <cfRule type="duplicateValues" dxfId="0" priority="18"/>
  </conditionalFormatting>
  <conditionalFormatting sqref="AA86">
    <cfRule type="duplicateValues" dxfId="0" priority="15"/>
  </conditionalFormatting>
  <conditionalFormatting sqref="AE86:AF86">
    <cfRule type="duplicateValues" dxfId="0" priority="65"/>
  </conditionalFormatting>
  <conditionalFormatting sqref="AN86">
    <cfRule type="duplicateValues" dxfId="0" priority="62"/>
  </conditionalFormatting>
  <conditionalFormatting sqref="AP86:AQ86">
    <cfRule type="duplicateValues" dxfId="0" priority="59"/>
  </conditionalFormatting>
  <conditionalFormatting sqref="H87">
    <cfRule type="duplicateValues" dxfId="0" priority="44"/>
  </conditionalFormatting>
  <conditionalFormatting sqref="L87">
    <cfRule type="duplicateValues" dxfId="0" priority="47"/>
  </conditionalFormatting>
  <conditionalFormatting sqref="M87">
    <cfRule type="duplicateValues" dxfId="0" priority="68"/>
  </conditionalFormatting>
  <conditionalFormatting sqref="P87">
    <cfRule type="duplicateValues" dxfId="0" priority="71"/>
  </conditionalFormatting>
  <conditionalFormatting sqref="R87:S87">
    <cfRule type="duplicateValues" dxfId="0" priority="74"/>
  </conditionalFormatting>
  <conditionalFormatting sqref="W87">
    <cfRule type="duplicateValues" dxfId="0" priority="80"/>
  </conditionalFormatting>
  <conditionalFormatting sqref="AA87">
    <cfRule type="duplicateValues" dxfId="0" priority="77"/>
  </conditionalFormatting>
  <conditionalFormatting sqref="AE87:AF87">
    <cfRule type="duplicateValues" dxfId="0" priority="56"/>
  </conditionalFormatting>
  <conditionalFormatting sqref="AN87">
    <cfRule type="duplicateValues" dxfId="0" priority="53"/>
  </conditionalFormatting>
  <conditionalFormatting sqref="AP87:AQ87">
    <cfRule type="duplicateValues" dxfId="0" priority="50"/>
  </conditionalFormatting>
  <conditionalFormatting sqref="B104">
    <cfRule type="duplicateValues" dxfId="1" priority="40"/>
  </conditionalFormatting>
  <conditionalFormatting sqref="B105">
    <cfRule type="duplicateValues" dxfId="1" priority="39"/>
  </conditionalFormatting>
  <conditionalFormatting sqref="B106">
    <cfRule type="duplicateValues" dxfId="1" priority="36"/>
  </conditionalFormatting>
  <conditionalFormatting sqref="B107">
    <cfRule type="duplicateValues" dxfId="1" priority="35"/>
  </conditionalFormatting>
  <conditionalFormatting sqref="B108">
    <cfRule type="duplicateValues" dxfId="1" priority="37"/>
  </conditionalFormatting>
  <conditionalFormatting sqref="B109">
    <cfRule type="duplicateValues" dxfId="1" priority="41"/>
  </conditionalFormatting>
  <conditionalFormatting sqref="B120">
    <cfRule type="duplicateValues" dxfId="0" priority="33"/>
  </conditionalFormatting>
  <conditionalFormatting sqref="B126">
    <cfRule type="duplicateValues" dxfId="1" priority="34"/>
  </conditionalFormatting>
  <conditionalFormatting sqref="B129">
    <cfRule type="duplicateValues" dxfId="0" priority="28"/>
  </conditionalFormatting>
  <conditionalFormatting sqref="B134">
    <cfRule type="duplicateValues" dxfId="0" priority="30"/>
  </conditionalFormatting>
  <conditionalFormatting sqref="B101:B103">
    <cfRule type="duplicateValues" dxfId="1" priority="38"/>
  </conditionalFormatting>
  <conditionalFormatting sqref="B124:B125">
    <cfRule type="duplicateValues" dxfId="1" priority="31"/>
  </conditionalFormatting>
  <conditionalFormatting sqref="P74:P79">
    <cfRule type="duplicateValues" dxfId="0" priority="119"/>
  </conditionalFormatting>
  <conditionalFormatting sqref="Q74:Q79">
    <cfRule type="duplicateValues" dxfId="0" priority="122"/>
  </conditionalFormatting>
  <conditionalFormatting sqref="AE74:AF79">
    <cfRule type="duplicateValues" dxfId="0" priority="116"/>
  </conditionalFormatting>
  <conditionalFormatting sqref="F80:J80 P80:Q80">
    <cfRule type="duplicateValues" dxfId="0" priority="110"/>
  </conditionalFormatting>
  <conditionalFormatting sqref="U80 AA80 AN80 AE80:AF80">
    <cfRule type="duplicateValues" dxfId="0" priority="113"/>
  </conditionalFormatting>
  <conditionalFormatting sqref="L86 H86 Q86">
    <cfRule type="duplicateValues" dxfId="0" priority="27"/>
  </conditionalFormatting>
  <conditionalFormatting sqref="O87 Q87">
    <cfRule type="duplicateValues" dxfId="0" priority="83"/>
  </conditionalFormatting>
  <dataValidations count="42">
    <dataValidation type="list" allowBlank="1" showInputMessage="1" showErrorMessage="1" sqref="AG10:AN10 AG118:AJ118 AJ119 AG120:AJ120 AG123:AJ123 AG126:AJ126 AJ127 AN128 AG131:AI131 AG134:AI134 AG137:AI137 AG163:AL163 AN163 AG171:AI171 AK171:AL171 AN171 AG173:AH173 AG176:AL176 AN176 AG179:AL179 AN179 AG180:AH180 AG184 AI184:AL184 AL185 AG186 AI186:AL186 AG190:AL190 AN190 AL192 AN192 AG195:AL195 AI220 AG228:AL228 AG258:AH258 AG281:AI281 AG339:AL339 AH342 AL342 AG366:AN366 AG381 AH385:AL385 AN385 AG386 AK388 AG389:AL389 AN389 AH392:AL392 AN392 AG393:AK393 AG397:AL397 AH399:AL399 AG400:AL400 AG427 AI427:AL427 AN427 AN441 AG449 AI449:AL449 AN449 AK450 AG454:AL454 AJ455:AL455 AK460 AG465:AL465 AN465 AJ472:AL472 AN480 AK481 AH484:AL484 AN484 AG489:AL489 AN489 AG503:AL503 AN503 AJ506 AG532:AJ532 AN532 AJ533 AH546:AL546 AN546 AI550:AK550 AJ121:AJ122 AK259:AK263 AL187:AL188 AN68:AN70 AN72:AN73 AN102:AN103 AN118:AN121 AN123:AN126 AN184:AN188 AN339:AN342 AN399:AN400 AN430:AN431 AN535:AN537 AG68:AL70 AG72:AL73 AG102:AL103 AG124:AL125 AG430:AL431 AG177:AH178 AG217:AL218 AG441:AL442 AG479:AL480 AJ250:AO251 AK118:AL123 AK126:AL128 AK532:AL533 AK535:AL537">
      <formula1>"是,否"</formula1>
    </dataValidation>
    <dataValidation type="list" allowBlank="1" showInputMessage="1" showErrorMessage="1" sqref="C17 C35 C57 C183 C190 C223 C243 C274 C304 C308 C314 C316 C358 C367 C461 C468 C478 C482 C514 C534 C53:C54 C60:C61 C207:C208 C213:C214 C233:C237 C369:C377 C523:C524">
      <formula1>#REF!</formula1>
    </dataValidation>
    <dataValidation type="list" allowBlank="1" showInputMessage="1" showErrorMessage="1" sqref="C20">
      <formula1>[1]勿删!#REF!</formula1>
    </dataValidation>
    <dataValidation allowBlank="1" showInputMessage="1" showErrorMessage="1" sqref="B43:C43 E43:I43 K43:L43 P43:S43 U43 W43:Y43 AA43 AE43:AF43 AH43:AQ43 AE255 AJ401:AK401 AQ402 M404:O404 R404 X404:AA404 AG404:AI404 AK404:AQ404 B409:C409 F409:I409 K409:S409 X409:AI409 AL409:AQ409 M410 I412 K412:L412 N412 S412 W412:AA412 AD412 M415:N415 W415 AK415 B423:C423 F423:G423 I423 K423:L423 O423 Q423:S423 U423 W423:X423 AA423:AQ423 B425:C425 F425:I425 K425:L425 O425:S425 AA425 AE425 AH425:AO425 C426 G426 O426 Q426:S426 AG426:AO426 C428 G428 R428:S428 U428 W428:X428 AG428:AL428 AN428 AP428:AQ428 B451:C451 F451:K451 B453:C453 F453:K453 B464 F464:K464 B466:C466 F466:K466 B473:C473 F473:I473 K473 B475 F475:K475 B488:C488 F488:K488 J491 O491 Q491 S491 X491:Y491 AG491:AL491 P492 R492 AM492 AO492 C493 G493 O493 R493:S493 U493 W493:Y493 AG493:AL493 AN493 AP493:AQ493 I556:L556 F560:K560 B561:K561 I343:I344 L560:L561 M401:M403 M406:M408 U425:U426 W401:W410 AJ402:AJ415 AK402:AK403 AK406:AK410 W425:X426 B556:E560 F556:H559 I557:L559 AP425:AQ426"/>
    <dataValidation type="list" allowBlank="1" showInputMessage="1" showErrorMessage="1" sqref="C86 C544 C80:C84 C521:C522">
      <formula1>[19]勿删!#REF!</formula1>
    </dataValidation>
    <dataValidation type="list" allowBlank="1" showInputMessage="1" showErrorMessage="1" sqref="C109 C129 C132 C135 C185 C205 C240 C339 C427 C439 C449 C459 C483 C536 C111:C112 C138:C139 C188:C189 C309:C311">
      <formula1/>
    </dataValidation>
    <dataValidation type="list" allowBlank="1" showInputMessage="1" showErrorMessage="1" sqref="C120 C128">
      <formula1>[12]勿删!#REF!</formula1>
    </dataValidation>
    <dataValidation type="list" allowBlank="1" showInputMessage="1" showErrorMessage="1" sqref="C126 C227 C229 C231 C258 C313 C315 C341 C362 C412 E546 C186:C187 C221:C222 C306:C307 C432:C433">
      <formula1>项目类型</formula1>
    </dataValidation>
    <dataValidation type="list" allowBlank="1" showInputMessage="1" showErrorMessage="1" sqref="C127 C118:C119 C121:C123">
      <formula1>[13]勿删!#REF!</formula1>
    </dataValidation>
    <dataValidation type="list" allowBlank="1" showInputMessage="1" showErrorMessage="1" sqref="C134 C130:C131 C136:C137">
      <formula1>[16]勿删!#REF!</formula1>
    </dataValidation>
    <dataValidation type="list" allowBlank="1" showInputMessage="1" showErrorMessage="1" sqref="C162">
      <formula1>[32]勿删!#REF!</formula1>
    </dataValidation>
    <dataValidation type="list" allowBlank="1" showInputMessage="1" showErrorMessage="1" sqref="E189 D190:E190 D351 E427 D529 D532 D544 D550:E550 D563 D378:D426 D428:D527 E532:E533">
      <formula1>INDIRECT(C189)</formula1>
    </dataValidation>
    <dataValidation type="list" allowBlank="1" showInputMessage="1" showErrorMessage="1" sqref="C216">
      <formula1>[30]勿删!#REF!</formula1>
    </dataValidation>
    <dataValidation type="list" allowBlank="1" showInputMessage="1" showErrorMessage="1" sqref="C238 C471">
      <formula1>[4]勿删!#REF!</formula1>
    </dataValidation>
    <dataValidation type="list" allowBlank="1" showInputMessage="1" showErrorMessage="1" sqref="C242">
      <formula1>[5]勿删!#REF!</formula1>
    </dataValidation>
    <dataValidation type="list" allowBlank="1" showInputMessage="1" showErrorMessage="1" sqref="C244">
      <formula1>[3]勿删!#REF!</formula1>
    </dataValidation>
    <dataValidation type="list" allowBlank="1" showInputMessage="1" showErrorMessage="1" sqref="C245">
      <formula1>[17]勿删!#REF!</formula1>
    </dataValidation>
    <dataValidation type="list" allowBlank="1" showInputMessage="1" showErrorMessage="1" sqref="C246">
      <formula1>[18]勿删!#REF!</formula1>
    </dataValidation>
    <dataValidation type="list" allowBlank="1" showInputMessage="1" showErrorMessage="1" sqref="C256">
      <formula1>[20]勿删!#REF!</formula1>
    </dataValidation>
    <dataValidation type="list" allowBlank="1" showInputMessage="1" showErrorMessage="1" sqref="C275 C278">
      <formula1>[7]勿删!#REF!</formula1>
    </dataValidation>
    <dataValidation type="list" allowBlank="1" showInputMessage="1" showErrorMessage="1" sqref="C279 C281">
      <formula1>[10]勿删!#REF!</formula1>
    </dataValidation>
    <dataValidation type="list" allowBlank="1" showInputMessage="1" showErrorMessage="1" sqref="C280">
      <formula1>[9]勿删!#REF!</formula1>
    </dataValidation>
    <dataValidation type="custom" allowBlank="1" showErrorMessage="1" errorTitle="拒绝重复输入" error="当前输入的内容，与本区域的其他单元格内容重复。" sqref="B286 B291 B354:B355" errorStyle="warning">
      <formula1>COUNTIF($C:$C,B286)&lt;2</formula1>
    </dataValidation>
    <dataValidation type="list" allowBlank="1" showInputMessage="1" showErrorMessage="1" sqref="C295 C361 C555 C565 C142:C161 C163:C169">
      <formula1>[2]勿删!#REF!</formula1>
    </dataValidation>
    <dataValidation type="list" allowBlank="1" showInputMessage="1" showErrorMessage="1" sqref="C414">
      <formula1>[27]勿删!#REF!</formula1>
    </dataValidation>
    <dataValidation type="list" allowBlank="1" showInputMessage="1" showErrorMessage="1" sqref="C444">
      <formula1>[29]勿删!#REF!</formula1>
    </dataValidation>
    <dataValidation type="custom" allowBlank="1" showErrorMessage="1" errorTitle="拒绝重复输入" error="当前输入的内容，与本区域的其他单元格内容重复。" sqref="B446 B282:B285 B287:B290 B292:B293 B296:B299 B526:B527" errorStyle="warning">
      <formula1>COUNTIF($B:$B,B282)&lt;2</formula1>
    </dataValidation>
    <dataValidation type="list" allowBlank="1" showInputMessage="1" showErrorMessage="1" sqref="C454 C465 C101:C108 C440:C443">
      <formula1>"产业发展,就业,乡村建设行动,易地扶贫搬迁后扶,巩固三保障成果,乡村治理和精神文明建设,项目管理费,其他"</formula1>
    </dataValidation>
    <dataValidation type="list" allowBlank="1" showInputMessage="1" showErrorMessage="1" sqref="C455 C472 C532:C533">
      <formula1>[22]勿删!#REF!</formula1>
    </dataValidation>
    <dataValidation type="list" allowBlank="1" showInputMessage="1" showErrorMessage="1" sqref="C456">
      <formula1>[28]勿删!#REF!</formula1>
    </dataValidation>
    <dataValidation type="list" allowBlank="1" showInputMessage="1" showErrorMessage="1" sqref="C470 C476">
      <formula1>[23]勿删!#REF!</formula1>
    </dataValidation>
    <dataValidation type="list" allowBlank="1" showInputMessage="1" showErrorMessage="1" sqref="C485">
      <formula1>[24]勿删!#REF!</formula1>
    </dataValidation>
    <dataValidation type="list" allowBlank="1" showInputMessage="1" showErrorMessage="1" sqref="C487">
      <formula1>[21]勿删!#REF!</formula1>
    </dataValidation>
    <dataValidation type="custom" allowBlank="1" showErrorMessage="1" errorTitle="拒绝重复输入" error="当前输入的内容，与本区域的其他单元格内容重复。" sqref="B506 B508" errorStyle="warning">
      <formula1>COUNTIF(#REF!,B506)&lt;2</formula1>
    </dataValidation>
    <dataValidation type="list" allowBlank="1" showInputMessage="1" showErrorMessage="1" sqref="C519">
      <formula1>[25]勿删!#REF!</formula1>
    </dataValidation>
    <dataValidation type="list" allowBlank="1" showInputMessage="1" showErrorMessage="1" sqref="C520">
      <formula1>[26]勿删!#REF!</formula1>
    </dataValidation>
    <dataValidation type="list" allowBlank="1" showInputMessage="1" showErrorMessage="1" sqref="C529">
      <formula1>[11]勿删!#REF!</formula1>
    </dataValidation>
    <dataValidation type="list" allowBlank="1" showInputMessage="1" showErrorMessage="1" sqref="C74:C79 C434:C435">
      <formula1>[15]勿删!#REF!</formula1>
    </dataValidation>
    <dataValidation type="list" allowBlank="1" showInputMessage="1" showErrorMessage="1" sqref="C124:C125">
      <formula1>[14]勿删!#REF!</formula1>
    </dataValidation>
    <dataValidation type="list" allowBlank="1" showInputMessage="1" showErrorMessage="1" sqref="C267:C273">
      <formula1>[6]勿删!#REF!</formula1>
    </dataValidation>
    <dataValidation type="list" allowBlank="1" showInputMessage="1" showErrorMessage="1" sqref="C276:C277">
      <formula1>[8]勿删!#REF!</formula1>
    </dataValidation>
    <dataValidation type="list" allowBlank="1" showInputMessage="1" showErrorMessage="1" sqref="C352:C353">
      <formula1>[31]勿删!#REF!</formula1>
    </dataValidation>
  </dataValidations>
  <pageMargins left="0.196527777777778" right="0.196527777777778" top="0.904861111111111" bottom="0.66875" header="0.5" footer="0.5"/>
  <pageSetup paperSize="8" scale="4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2024年项目库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灰太狼（＾ν＾）</cp:lastModifiedBy>
  <dcterms:created xsi:type="dcterms:W3CDTF">2024-02-22T10:03:00Z</dcterms:created>
  <dcterms:modified xsi:type="dcterms:W3CDTF">2024-09-02T09:04:31Z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33CAA597B4F54B95ABB42D26EC443790_11</vt:lpwstr>
  </property>
  <property fmtid="{D5CDD505-2E9C-101B-9397-08002B2CF9AE}" pid="3" name="KSOProductBuildVer">
    <vt:lpwstr>2052-12.1.0.17827</vt:lpwstr>
  </property>
</Properties>
</file>