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<sst xmlns="http://schemas.openxmlformats.org/spreadsheetml/2006/main" count="504" uniqueCount="399">
  <si>
    <t>2024年部门预算审议表</t>
  </si>
  <si>
    <t>城口县民政局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</si>
  <si>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</si>
  <si>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</si>
  <si>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</si>
  <si>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</si>
  <si>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</si>
  <si>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</si>
  <si>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</si>
  <si>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</si>
  <si>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</si>
  <si>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</si>
  <si>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</si>
  <si>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</si>
  <si>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</si>
  <si>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</si>
  <si>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</si>
  <si>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</si>
  <si>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</si>
  <si>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</si>
  <si>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</si>
  <si>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</si>
  <si>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</si>
  <si>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</si>
  <si>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</si>
  <si>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</si>
  <si>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</si>
  <si>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</si>
  <si>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</si>
  <si>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</si>
  <si>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</si>
  <si>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</si>
  <si>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</si>
  <si>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</si>
  <si>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</si>
  <si>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</si>
  <si>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</si>
  <si>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</si>
  <si>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</si>
  <si>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</si>
  <si>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</si>
  <si>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</si>
  <si>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</si>
  <si>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</si>
  <si>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</si>
  <si>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</si>
  <si>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</si>
  <si>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</si>
  <si>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208</t>
  </si>
  <si>
    <r>
      <rPr>
        <sz val="10"/>
        <color rgb="FF000000"/>
        <rFont val="方正仿宋_GBK"/>
        <charset val="134"/>
      </rPr>
      <t> 20802</t>
    </r>
  </si>
  <si>
    <r>
      <rPr>
        <sz val="10"/>
        <color rgb="FF000000"/>
        <rFont val="方正仿宋_GBK"/>
        <charset val="134"/>
      </rPr>
      <t> 民政管理事务</t>
    </r>
  </si>
  <si>
    <r>
      <rPr>
        <sz val="10"/>
        <color rgb="FF000000"/>
        <rFont val="方正仿宋_GBK"/>
        <charset val="134"/>
      </rPr>
      <t>  2080201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</si>
  <si>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</si>
  <si>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2080207</t>
    </r>
  </si>
  <si>
    <r>
      <rPr>
        <sz val="10"/>
        <color rgb="FF000000"/>
        <rFont val="方正仿宋_GBK"/>
        <charset val="134"/>
      </rPr>
      <t>  行政区划和地名管理</t>
    </r>
  </si>
  <si>
    <r>
      <rPr>
        <sz val="10"/>
        <color rgb="FF000000"/>
        <rFont val="方正仿宋_GBK"/>
        <charset val="134"/>
      </rPr>
      <t>  2080208</t>
    </r>
  </si>
  <si>
    <r>
      <rPr>
        <sz val="10"/>
        <color rgb="FF000000"/>
        <rFont val="方正仿宋_GBK"/>
        <charset val="134"/>
      </rPr>
      <t>  基层政权建设和社区治理</t>
    </r>
  </si>
  <si>
    <r>
      <rPr>
        <sz val="10"/>
        <color rgb="FF000000"/>
        <rFont val="方正仿宋_GBK"/>
        <charset val="134"/>
      </rPr>
      <t>  2080299</t>
    </r>
  </si>
  <si>
    <r>
      <rPr>
        <sz val="10"/>
        <color rgb="FF000000"/>
        <rFont val="方正仿宋_GBK"/>
        <charset val="134"/>
      </rPr>
      <t>  其他民政管理事务支出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</si>
  <si>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</si>
  <si>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</si>
  <si>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</si>
  <si>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</si>
  <si>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</si>
  <si>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</si>
  <si>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</si>
  <si>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</si>
  <si>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20810</t>
    </r>
  </si>
  <si>
    <r>
      <rPr>
        <sz val="10"/>
        <color rgb="FF000000"/>
        <rFont val="方正仿宋_GBK"/>
        <charset val="134"/>
      </rPr>
      <t> 社会福利</t>
    </r>
  </si>
  <si>
    <r>
      <rPr>
        <sz val="10"/>
        <color rgb="FF000000"/>
        <rFont val="方正仿宋_GBK"/>
        <charset val="134"/>
      </rPr>
      <t>  2081001</t>
    </r>
  </si>
  <si>
    <r>
      <rPr>
        <sz val="10"/>
        <color rgb="FF000000"/>
        <rFont val="方正仿宋_GBK"/>
        <charset val="134"/>
      </rPr>
      <t>  儿童福利</t>
    </r>
  </si>
  <si>
    <r>
      <rPr>
        <sz val="10"/>
        <color rgb="FF000000"/>
        <rFont val="方正仿宋_GBK"/>
        <charset val="134"/>
      </rPr>
      <t>  2081002</t>
    </r>
  </si>
  <si>
    <r>
      <rPr>
        <sz val="10"/>
        <color rgb="FF000000"/>
        <rFont val="方正仿宋_GBK"/>
        <charset val="134"/>
      </rPr>
      <t>  老年福利</t>
    </r>
  </si>
  <si>
    <r>
      <rPr>
        <sz val="10"/>
        <color rgb="FF000000"/>
        <rFont val="方正仿宋_GBK"/>
        <charset val="134"/>
      </rPr>
      <t>  2081006</t>
    </r>
  </si>
  <si>
    <r>
      <rPr>
        <sz val="10"/>
        <color rgb="FF000000"/>
        <rFont val="方正仿宋_GBK"/>
        <charset val="134"/>
      </rPr>
      <t>  养老服务</t>
    </r>
  </si>
  <si>
    <r>
      <rPr>
        <sz val="10"/>
        <color rgb="FF000000"/>
        <rFont val="方正仿宋_GBK"/>
        <charset val="134"/>
      </rPr>
      <t> 20811</t>
    </r>
  </si>
  <si>
    <r>
      <rPr>
        <sz val="10"/>
        <color rgb="FF000000"/>
        <rFont val="方正仿宋_GBK"/>
        <charset val="134"/>
      </rPr>
      <t> 残疾人事业</t>
    </r>
  </si>
  <si>
    <r>
      <rPr>
        <sz val="10"/>
        <color rgb="FF000000"/>
        <rFont val="方正仿宋_GBK"/>
        <charset val="134"/>
      </rPr>
      <t>  2081107</t>
    </r>
  </si>
  <si>
    <r>
      <rPr>
        <sz val="10"/>
        <color rgb="FF000000"/>
        <rFont val="方正仿宋_GBK"/>
        <charset val="134"/>
      </rPr>
      <t>  残疾人生活和护理补贴</t>
    </r>
  </si>
  <si>
    <r>
      <rPr>
        <sz val="10"/>
        <color rgb="FF000000"/>
        <rFont val="方正仿宋_GBK"/>
        <charset val="134"/>
      </rPr>
      <t> 20819</t>
    </r>
  </si>
  <si>
    <r>
      <rPr>
        <sz val="10"/>
        <color rgb="FF000000"/>
        <rFont val="方正仿宋_GBK"/>
        <charset val="134"/>
      </rPr>
      <t> 最低生活保障</t>
    </r>
  </si>
  <si>
    <r>
      <rPr>
        <sz val="10"/>
        <color rgb="FF000000"/>
        <rFont val="方正仿宋_GBK"/>
        <charset val="134"/>
      </rPr>
      <t>  2081901</t>
    </r>
  </si>
  <si>
    <r>
      <rPr>
        <sz val="10"/>
        <color rgb="FF000000"/>
        <rFont val="方正仿宋_GBK"/>
        <charset val="134"/>
      </rPr>
      <t>  城市最低生活保障金支出</t>
    </r>
  </si>
  <si>
    <r>
      <rPr>
        <sz val="10"/>
        <color rgb="FF000000"/>
        <rFont val="方正仿宋_GBK"/>
        <charset val="134"/>
      </rPr>
      <t>  2081902</t>
    </r>
  </si>
  <si>
    <r>
      <rPr>
        <sz val="10"/>
        <color rgb="FF000000"/>
        <rFont val="方正仿宋_GBK"/>
        <charset val="134"/>
      </rPr>
      <t>  农村最低生活保障金支出</t>
    </r>
  </si>
  <si>
    <r>
      <rPr>
        <sz val="10"/>
        <color rgb="FF000000"/>
        <rFont val="方正仿宋_GBK"/>
        <charset val="134"/>
      </rPr>
      <t> 20820</t>
    </r>
  </si>
  <si>
    <r>
      <rPr>
        <sz val="10"/>
        <color rgb="FF000000"/>
        <rFont val="方正仿宋_GBK"/>
        <charset val="134"/>
      </rPr>
      <t> 临时救助</t>
    </r>
  </si>
  <si>
    <r>
      <rPr>
        <sz val="10"/>
        <color rgb="FF000000"/>
        <rFont val="方正仿宋_GBK"/>
        <charset val="134"/>
      </rPr>
      <t>  2082001</t>
    </r>
  </si>
  <si>
    <r>
      <rPr>
        <sz val="10"/>
        <color rgb="FF000000"/>
        <rFont val="方正仿宋_GBK"/>
        <charset val="134"/>
      </rPr>
      <t>  临时救助支出</t>
    </r>
  </si>
  <si>
    <r>
      <rPr>
        <sz val="10"/>
        <color rgb="FF000000"/>
        <rFont val="方正仿宋_GBK"/>
        <charset val="134"/>
      </rPr>
      <t>  2082002</t>
    </r>
  </si>
  <si>
    <r>
      <rPr>
        <sz val="10"/>
        <color rgb="FF000000"/>
        <rFont val="方正仿宋_GBK"/>
        <charset val="134"/>
      </rPr>
      <t>  流浪乞讨人员救助支出</t>
    </r>
  </si>
  <si>
    <r>
      <rPr>
        <sz val="10"/>
        <color rgb="FF000000"/>
        <rFont val="方正仿宋_GBK"/>
        <charset val="134"/>
      </rPr>
      <t> 20821</t>
    </r>
  </si>
  <si>
    <r>
      <rPr>
        <sz val="10"/>
        <color rgb="FF000000"/>
        <rFont val="方正仿宋_GBK"/>
        <charset val="134"/>
      </rPr>
      <t> 特困人员救助供养</t>
    </r>
  </si>
  <si>
    <r>
      <rPr>
        <sz val="10"/>
        <color rgb="FF000000"/>
        <rFont val="方正仿宋_GBK"/>
        <charset val="134"/>
      </rPr>
      <t>  2082102</t>
    </r>
  </si>
  <si>
    <r>
      <rPr>
        <sz val="10"/>
        <color rgb="FF000000"/>
        <rFont val="方正仿宋_GBK"/>
        <charset val="134"/>
      </rPr>
      <t>  农村特困人员救助供养支出</t>
    </r>
  </si>
  <si>
    <r>
      <rPr>
        <sz val="10"/>
        <color rgb="FF000000"/>
        <rFont val="方正仿宋_GBK"/>
        <charset val="134"/>
      </rPr>
      <t> 20825</t>
    </r>
  </si>
  <si>
    <r>
      <rPr>
        <sz val="10"/>
        <color rgb="FF000000"/>
        <rFont val="方正仿宋_GBK"/>
        <charset val="134"/>
      </rPr>
      <t> 其他生活救助</t>
    </r>
  </si>
  <si>
    <r>
      <rPr>
        <sz val="10"/>
        <color rgb="FF000000"/>
        <rFont val="方正仿宋_GBK"/>
        <charset val="134"/>
      </rPr>
      <t>  2082502</t>
    </r>
  </si>
  <si>
    <r>
      <rPr>
        <sz val="10"/>
        <color rgb="FF000000"/>
        <rFont val="方正仿宋_GBK"/>
        <charset val="134"/>
      </rPr>
      <t>  其他农村生活救助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</si>
  <si>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</si>
  <si>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</si>
  <si>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</si>
  <si>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</si>
  <si>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</si>
  <si>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</si>
  <si>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</si>
  <si>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</si>
  <si>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</si>
  <si>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</si>
  <si>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</si>
  <si>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</si>
  <si>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</si>
  <si>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</si>
  <si>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</si>
  <si>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</si>
  <si>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</si>
  <si>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</si>
  <si>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</si>
  <si>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</si>
  <si>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</si>
  <si>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</si>
  <si>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</si>
  <si>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</si>
  <si>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</si>
  <si>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</si>
  <si>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</si>
  <si>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</si>
  <si>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</si>
  <si>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</si>
  <si>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</si>
  <si>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</si>
  <si>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</si>
  <si>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</si>
  <si>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</si>
  <si>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</si>
  <si>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</si>
  <si>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</si>
  <si>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</si>
  <si>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</si>
  <si>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</si>
  <si>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</si>
  <si>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</si>
  <si>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</si>
  <si>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</si>
  <si>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</si>
  <si>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</si>
  <si>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</si>
  <si>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</si>
  <si>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</si>
  <si>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</si>
  <si>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</si>
  <si>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</si>
  <si>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</si>
  <si>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</si>
  <si>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</si>
  <si>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</si>
  <si>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</si>
  <si>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</si>
  <si>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</si>
  <si>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</si>
  <si>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</si>
  <si>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</si>
  <si>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</si>
  <si>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</si>
  <si>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</si>
  <si>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</si>
  <si>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</si>
  <si>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</si>
  <si>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</si>
  <si>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</si>
  <si>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</si>
  <si>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</si>
  <si>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</si>
  <si>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</si>
  <si>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</si>
  <si>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</si>
  <si>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</si>
  <si>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</si>
  <si>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</si>
  <si>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</si>
  <si>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</si>
  <si>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</si>
  <si>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</si>
  <si>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</si>
  <si>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</si>
  <si>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</si>
  <si>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</si>
  <si>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</si>
  <si>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</si>
  <si>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</si>
  <si>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229</t>
  </si>
  <si>
    <r>
      <rPr>
        <sz val="10"/>
        <color rgb="FF000000"/>
        <rFont val="方正仿宋_GBK"/>
        <charset val="134"/>
      </rPr>
      <t> 22960</t>
    </r>
  </si>
  <si>
    <r>
      <rPr>
        <sz val="10"/>
        <color rgb="FF000000"/>
        <rFont val="方正仿宋_GBK"/>
        <charset val="134"/>
      </rPr>
      <t> 彩票公益金安排的支出</t>
    </r>
  </si>
  <si>
    <r>
      <rPr>
        <sz val="10"/>
        <color rgb="FF000000"/>
        <rFont val="方正仿宋_GBK"/>
        <charset val="134"/>
      </rPr>
      <t>  2296002</t>
    </r>
  </si>
  <si>
    <r>
      <rPr>
        <sz val="10"/>
        <color rgb="FF000000"/>
        <rFont val="方正仿宋_GBK"/>
        <charset val="134"/>
      </rPr>
      <t>  用于社会福利的彩票公益金支出</t>
    </r>
  </si>
  <si>
    <r>
      <rPr>
        <sz val="10"/>
        <color rgb="FF000000"/>
        <rFont val="方正仿宋_GBK"/>
        <charset val="134"/>
      </rPr>
      <t>  2296099</t>
    </r>
  </si>
  <si>
    <r>
      <rPr>
        <sz val="10"/>
        <color rgb="FF000000"/>
        <rFont val="方正仿宋_GBK"/>
        <charset val="134"/>
      </rPr>
      <t>  用于其他社会公益事业的彩票公益金支出</t>
    </r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</si>
  <si>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</si>
  <si>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</si>
  <si>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</si>
  <si>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</si>
  <si>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</si>
  <si>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</si>
  <si>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</si>
  <si>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</si>
  <si>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</si>
  <si>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</si>
  <si>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</si>
  <si>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</si>
  <si>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</si>
  <si>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</si>
  <si>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</si>
  <si>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</si>
  <si>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</si>
  <si>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</si>
  <si>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</si>
  <si>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</si>
  <si>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</si>
  <si>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</si>
  <si>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</si>
  <si>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</si>
  <si>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</si>
  <si>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</si>
  <si>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20802</t>
    </r>
  </si>
  <si>
    <r>
      <rPr>
        <sz val="9"/>
        <color rgb="FF000000"/>
        <rFont val="方正仿宋_GBK"/>
        <charset val="134"/>
      </rPr>
      <t> 民政管理事务</t>
    </r>
  </si>
  <si>
    <r>
      <rPr>
        <sz val="9"/>
        <color rgb="FF000000"/>
        <rFont val="方正仿宋_GBK"/>
        <charset val="134"/>
      </rPr>
      <t>  2080201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</si>
  <si>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</si>
  <si>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2080207</t>
    </r>
  </si>
  <si>
    <r>
      <rPr>
        <sz val="9"/>
        <color rgb="FF000000"/>
        <rFont val="方正仿宋_GBK"/>
        <charset val="134"/>
      </rPr>
      <t>  行政区划和地名管理</t>
    </r>
  </si>
  <si>
    <r>
      <rPr>
        <sz val="9"/>
        <color rgb="FF000000"/>
        <rFont val="方正仿宋_GBK"/>
        <charset val="134"/>
      </rPr>
      <t>  2080208</t>
    </r>
  </si>
  <si>
    <r>
      <rPr>
        <sz val="9"/>
        <color rgb="FF000000"/>
        <rFont val="方正仿宋_GBK"/>
        <charset val="134"/>
      </rPr>
      <t>  基层政权建设和社区治理</t>
    </r>
  </si>
  <si>
    <r>
      <rPr>
        <sz val="9"/>
        <color rgb="FF000000"/>
        <rFont val="方正仿宋_GBK"/>
        <charset val="134"/>
      </rPr>
      <t>  2080299</t>
    </r>
  </si>
  <si>
    <r>
      <rPr>
        <sz val="9"/>
        <color rgb="FF000000"/>
        <rFont val="方正仿宋_GBK"/>
        <charset val="134"/>
      </rPr>
      <t>  其他民政管理事务支出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</si>
  <si>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</si>
  <si>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</si>
  <si>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</si>
  <si>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</si>
  <si>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</si>
  <si>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</si>
  <si>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</si>
  <si>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</si>
  <si>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20810</t>
    </r>
  </si>
  <si>
    <r>
      <rPr>
        <sz val="9"/>
        <color rgb="FF000000"/>
        <rFont val="方正仿宋_GBK"/>
        <charset val="134"/>
      </rPr>
      <t> 社会福利</t>
    </r>
  </si>
  <si>
    <r>
      <rPr>
        <sz val="9"/>
        <color rgb="FF000000"/>
        <rFont val="方正仿宋_GBK"/>
        <charset val="134"/>
      </rPr>
      <t>  2081001</t>
    </r>
  </si>
  <si>
    <r>
      <rPr>
        <sz val="9"/>
        <color rgb="FF000000"/>
        <rFont val="方正仿宋_GBK"/>
        <charset val="134"/>
      </rPr>
      <t>  儿童福利</t>
    </r>
  </si>
  <si>
    <r>
      <rPr>
        <sz val="9"/>
        <color rgb="FF000000"/>
        <rFont val="方正仿宋_GBK"/>
        <charset val="134"/>
      </rPr>
      <t>  2081002</t>
    </r>
  </si>
  <si>
    <r>
      <rPr>
        <sz val="9"/>
        <color rgb="FF000000"/>
        <rFont val="方正仿宋_GBK"/>
        <charset val="134"/>
      </rPr>
      <t>  老年福利</t>
    </r>
  </si>
  <si>
    <r>
      <rPr>
        <sz val="9"/>
        <color rgb="FF000000"/>
        <rFont val="方正仿宋_GBK"/>
        <charset val="134"/>
      </rPr>
      <t>  2081006</t>
    </r>
  </si>
  <si>
    <r>
      <rPr>
        <sz val="9"/>
        <color rgb="FF000000"/>
        <rFont val="方正仿宋_GBK"/>
        <charset val="134"/>
      </rPr>
      <t>  养老服务</t>
    </r>
  </si>
  <si>
    <r>
      <rPr>
        <sz val="9"/>
        <color rgb="FF000000"/>
        <rFont val="方正仿宋_GBK"/>
        <charset val="134"/>
      </rPr>
      <t> 20811</t>
    </r>
  </si>
  <si>
    <r>
      <rPr>
        <sz val="9"/>
        <color rgb="FF000000"/>
        <rFont val="方正仿宋_GBK"/>
        <charset val="134"/>
      </rPr>
      <t> 残疾人事业</t>
    </r>
  </si>
  <si>
    <r>
      <rPr>
        <sz val="9"/>
        <color rgb="FF000000"/>
        <rFont val="方正仿宋_GBK"/>
        <charset val="134"/>
      </rPr>
      <t>  2081107</t>
    </r>
  </si>
  <si>
    <r>
      <rPr>
        <sz val="9"/>
        <color rgb="FF000000"/>
        <rFont val="方正仿宋_GBK"/>
        <charset val="134"/>
      </rPr>
      <t>  残疾人生活和护理补贴</t>
    </r>
  </si>
  <si>
    <r>
      <rPr>
        <sz val="9"/>
        <color rgb="FF000000"/>
        <rFont val="方正仿宋_GBK"/>
        <charset val="134"/>
      </rPr>
      <t> 20819</t>
    </r>
  </si>
  <si>
    <r>
      <rPr>
        <sz val="9"/>
        <color rgb="FF000000"/>
        <rFont val="方正仿宋_GBK"/>
        <charset val="134"/>
      </rPr>
      <t> 最低生活保障</t>
    </r>
  </si>
  <si>
    <r>
      <rPr>
        <sz val="9"/>
        <color rgb="FF000000"/>
        <rFont val="方正仿宋_GBK"/>
        <charset val="134"/>
      </rPr>
      <t>  2081901</t>
    </r>
  </si>
  <si>
    <r>
      <rPr>
        <sz val="9"/>
        <color rgb="FF000000"/>
        <rFont val="方正仿宋_GBK"/>
        <charset val="134"/>
      </rPr>
      <t>  城市最低生活保障金支出</t>
    </r>
  </si>
  <si>
    <r>
      <rPr>
        <sz val="9"/>
        <color rgb="FF000000"/>
        <rFont val="方正仿宋_GBK"/>
        <charset val="134"/>
      </rPr>
      <t>  2081902</t>
    </r>
  </si>
  <si>
    <r>
      <rPr>
        <sz val="9"/>
        <color rgb="FF000000"/>
        <rFont val="方正仿宋_GBK"/>
        <charset val="134"/>
      </rPr>
      <t>  农村最低生活保障金支出</t>
    </r>
  </si>
  <si>
    <r>
      <rPr>
        <sz val="9"/>
        <color rgb="FF000000"/>
        <rFont val="方正仿宋_GBK"/>
        <charset val="134"/>
      </rPr>
      <t> 20820</t>
    </r>
  </si>
  <si>
    <r>
      <rPr>
        <sz val="9"/>
        <color rgb="FF000000"/>
        <rFont val="方正仿宋_GBK"/>
        <charset val="134"/>
      </rPr>
      <t> 临时救助</t>
    </r>
  </si>
  <si>
    <r>
      <rPr>
        <sz val="9"/>
        <color rgb="FF000000"/>
        <rFont val="方正仿宋_GBK"/>
        <charset val="134"/>
      </rPr>
      <t>  2082001</t>
    </r>
  </si>
  <si>
    <r>
      <rPr>
        <sz val="9"/>
        <color rgb="FF000000"/>
        <rFont val="方正仿宋_GBK"/>
        <charset val="134"/>
      </rPr>
      <t>  临时救助支出</t>
    </r>
  </si>
  <si>
    <r>
      <rPr>
        <sz val="9"/>
        <color rgb="FF000000"/>
        <rFont val="方正仿宋_GBK"/>
        <charset val="134"/>
      </rPr>
      <t>  2082002</t>
    </r>
  </si>
  <si>
    <r>
      <rPr>
        <sz val="9"/>
        <color rgb="FF000000"/>
        <rFont val="方正仿宋_GBK"/>
        <charset val="134"/>
      </rPr>
      <t>  流浪乞讨人员救助支出</t>
    </r>
  </si>
  <si>
    <r>
      <rPr>
        <sz val="9"/>
        <color rgb="FF000000"/>
        <rFont val="方正仿宋_GBK"/>
        <charset val="134"/>
      </rPr>
      <t> 20821</t>
    </r>
  </si>
  <si>
    <r>
      <rPr>
        <sz val="9"/>
        <color rgb="FF000000"/>
        <rFont val="方正仿宋_GBK"/>
        <charset val="134"/>
      </rPr>
      <t> 特困人员救助供养</t>
    </r>
  </si>
  <si>
    <r>
      <rPr>
        <sz val="9"/>
        <color rgb="FF000000"/>
        <rFont val="方正仿宋_GBK"/>
        <charset val="134"/>
      </rPr>
      <t>  2082102</t>
    </r>
  </si>
  <si>
    <r>
      <rPr>
        <sz val="9"/>
        <color rgb="FF000000"/>
        <rFont val="方正仿宋_GBK"/>
        <charset val="134"/>
      </rPr>
      <t>  农村特困人员救助供养支出</t>
    </r>
  </si>
  <si>
    <r>
      <rPr>
        <sz val="9"/>
        <color rgb="FF000000"/>
        <rFont val="方正仿宋_GBK"/>
        <charset val="134"/>
      </rPr>
      <t> 20825</t>
    </r>
  </si>
  <si>
    <r>
      <rPr>
        <sz val="9"/>
        <color rgb="FF000000"/>
        <rFont val="方正仿宋_GBK"/>
        <charset val="134"/>
      </rPr>
      <t> 其他生活救助</t>
    </r>
  </si>
  <si>
    <r>
      <rPr>
        <sz val="9"/>
        <color rgb="FF000000"/>
        <rFont val="方正仿宋_GBK"/>
        <charset val="134"/>
      </rPr>
      <t>  2082502</t>
    </r>
  </si>
  <si>
    <r>
      <rPr>
        <sz val="9"/>
        <color rgb="FF000000"/>
        <rFont val="方正仿宋_GBK"/>
        <charset val="134"/>
      </rPr>
      <t>  其他农村生活救助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</si>
  <si>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</si>
  <si>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</si>
  <si>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</si>
  <si>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</si>
  <si>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</si>
  <si>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</si>
  <si>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</si>
  <si>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</si>
  <si>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</si>
  <si>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</si>
  <si>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</si>
  <si>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</si>
  <si>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22960</t>
    </r>
  </si>
  <si>
    <r>
      <rPr>
        <sz val="9"/>
        <color rgb="FF000000"/>
        <rFont val="方正仿宋_GBK"/>
        <charset val="134"/>
      </rPr>
      <t> 彩票公益金安排的支出</t>
    </r>
  </si>
  <si>
    <r>
      <rPr>
        <sz val="9"/>
        <color rgb="FF000000"/>
        <rFont val="方正仿宋_GBK"/>
        <charset val="134"/>
      </rPr>
      <t>  2296002</t>
    </r>
  </si>
  <si>
    <r>
      <rPr>
        <sz val="9"/>
        <color rgb="FF000000"/>
        <rFont val="方正仿宋_GBK"/>
        <charset val="134"/>
      </rPr>
      <t>  用于社会福利的彩票公益金支出</t>
    </r>
  </si>
  <si>
    <r>
      <rPr>
        <sz val="9"/>
        <color rgb="FF000000"/>
        <rFont val="方正仿宋_GBK"/>
        <charset val="134"/>
      </rPr>
      <t>  2296099</t>
    </r>
  </si>
  <si>
    <r>
      <rPr>
        <sz val="9"/>
        <color rgb="FF000000"/>
        <rFont val="方正仿宋_GBK"/>
        <charset val="134"/>
      </rPr>
      <t>  用于其他社会公益事业的彩票公益金支出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</si>
  <si>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</si>
  <si>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</si>
  <si>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</si>
  <si>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</si>
  <si>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</si>
  <si>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</si>
  <si>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</si>
  <si>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</si>
  <si>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20802</t>
    </r>
  </si>
  <si>
    <r>
      <rPr>
        <sz val="12"/>
        <color rgb="FF000000"/>
        <rFont val="方正仿宋_GBK"/>
        <charset val="134"/>
      </rPr>
      <t> 民政管理事务</t>
    </r>
  </si>
  <si>
    <r>
      <rPr>
        <sz val="12"/>
        <color rgb="FF000000"/>
        <rFont val="方正仿宋_GBK"/>
        <charset val="134"/>
      </rPr>
      <t>  2080201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</si>
  <si>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</si>
  <si>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2080207</t>
    </r>
  </si>
  <si>
    <r>
      <rPr>
        <sz val="12"/>
        <color rgb="FF000000"/>
        <rFont val="方正仿宋_GBK"/>
        <charset val="134"/>
      </rPr>
      <t>  行政区划和地名管理</t>
    </r>
  </si>
  <si>
    <r>
      <rPr>
        <sz val="12"/>
        <color rgb="FF000000"/>
        <rFont val="方正仿宋_GBK"/>
        <charset val="134"/>
      </rPr>
      <t>  2080208</t>
    </r>
  </si>
  <si>
    <r>
      <rPr>
        <sz val="12"/>
        <color rgb="FF000000"/>
        <rFont val="方正仿宋_GBK"/>
        <charset val="134"/>
      </rPr>
      <t>  基层政权建设和社区治理</t>
    </r>
  </si>
  <si>
    <r>
      <rPr>
        <sz val="12"/>
        <color rgb="FF000000"/>
        <rFont val="方正仿宋_GBK"/>
        <charset val="134"/>
      </rPr>
      <t>  2080299</t>
    </r>
  </si>
  <si>
    <r>
      <rPr>
        <sz val="12"/>
        <color rgb="FF000000"/>
        <rFont val="方正仿宋_GBK"/>
        <charset val="134"/>
      </rPr>
      <t>  其他民政管理事务支出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</si>
  <si>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</si>
  <si>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</si>
  <si>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</si>
  <si>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</si>
  <si>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</si>
  <si>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</si>
  <si>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</si>
  <si>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</si>
  <si>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20810</t>
    </r>
  </si>
  <si>
    <r>
      <rPr>
        <sz val="12"/>
        <color rgb="FF000000"/>
        <rFont val="方正仿宋_GBK"/>
        <charset val="134"/>
      </rPr>
      <t> 社会福利</t>
    </r>
  </si>
  <si>
    <r>
      <rPr>
        <sz val="12"/>
        <color rgb="FF000000"/>
        <rFont val="方正仿宋_GBK"/>
        <charset val="134"/>
      </rPr>
      <t>  2081001</t>
    </r>
  </si>
  <si>
    <r>
      <rPr>
        <sz val="12"/>
        <color rgb="FF000000"/>
        <rFont val="方正仿宋_GBK"/>
        <charset val="134"/>
      </rPr>
      <t>  儿童福利</t>
    </r>
  </si>
  <si>
    <r>
      <rPr>
        <sz val="12"/>
        <color rgb="FF000000"/>
        <rFont val="方正仿宋_GBK"/>
        <charset val="134"/>
      </rPr>
      <t>  2081002</t>
    </r>
  </si>
  <si>
    <r>
      <rPr>
        <sz val="12"/>
        <color rgb="FF000000"/>
        <rFont val="方正仿宋_GBK"/>
        <charset val="134"/>
      </rPr>
      <t>  老年福利</t>
    </r>
  </si>
  <si>
    <r>
      <rPr>
        <sz val="12"/>
        <color rgb="FF000000"/>
        <rFont val="方正仿宋_GBK"/>
        <charset val="134"/>
      </rPr>
      <t>  2081006</t>
    </r>
  </si>
  <si>
    <r>
      <rPr>
        <sz val="12"/>
        <color rgb="FF000000"/>
        <rFont val="方正仿宋_GBK"/>
        <charset val="134"/>
      </rPr>
      <t>  养老服务</t>
    </r>
  </si>
  <si>
    <r>
      <rPr>
        <sz val="12"/>
        <color rgb="FF000000"/>
        <rFont val="方正仿宋_GBK"/>
        <charset val="134"/>
      </rPr>
      <t> 20811</t>
    </r>
  </si>
  <si>
    <r>
      <rPr>
        <sz val="12"/>
        <color rgb="FF000000"/>
        <rFont val="方正仿宋_GBK"/>
        <charset val="134"/>
      </rPr>
      <t> 残疾人事业</t>
    </r>
  </si>
  <si>
    <r>
      <rPr>
        <sz val="12"/>
        <color rgb="FF000000"/>
        <rFont val="方正仿宋_GBK"/>
        <charset val="134"/>
      </rPr>
      <t>  2081107</t>
    </r>
  </si>
  <si>
    <r>
      <rPr>
        <sz val="12"/>
        <color rgb="FF000000"/>
        <rFont val="方正仿宋_GBK"/>
        <charset val="134"/>
      </rPr>
      <t>  残疾人生活和护理补贴</t>
    </r>
  </si>
  <si>
    <r>
      <rPr>
        <sz val="12"/>
        <color rgb="FF000000"/>
        <rFont val="方正仿宋_GBK"/>
        <charset val="134"/>
      </rPr>
      <t> 20819</t>
    </r>
  </si>
  <si>
    <r>
      <rPr>
        <sz val="12"/>
        <color rgb="FF000000"/>
        <rFont val="方正仿宋_GBK"/>
        <charset val="134"/>
      </rPr>
      <t> 最低生活保障</t>
    </r>
  </si>
  <si>
    <r>
      <rPr>
        <sz val="12"/>
        <color rgb="FF000000"/>
        <rFont val="方正仿宋_GBK"/>
        <charset val="134"/>
      </rPr>
      <t>  2081901</t>
    </r>
  </si>
  <si>
    <r>
      <rPr>
        <sz val="12"/>
        <color rgb="FF000000"/>
        <rFont val="方正仿宋_GBK"/>
        <charset val="134"/>
      </rPr>
      <t>  城市最低生活保障金支出</t>
    </r>
  </si>
  <si>
    <r>
      <rPr>
        <sz val="12"/>
        <color rgb="FF000000"/>
        <rFont val="方正仿宋_GBK"/>
        <charset val="134"/>
      </rPr>
      <t>  2081902</t>
    </r>
  </si>
  <si>
    <r>
      <rPr>
        <sz val="12"/>
        <color rgb="FF000000"/>
        <rFont val="方正仿宋_GBK"/>
        <charset val="134"/>
      </rPr>
      <t>  农村最低生活保障金支出</t>
    </r>
  </si>
  <si>
    <r>
      <rPr>
        <sz val="12"/>
        <color rgb="FF000000"/>
        <rFont val="方正仿宋_GBK"/>
        <charset val="134"/>
      </rPr>
      <t> 20820</t>
    </r>
  </si>
  <si>
    <r>
      <rPr>
        <sz val="12"/>
        <color rgb="FF000000"/>
        <rFont val="方正仿宋_GBK"/>
        <charset val="134"/>
      </rPr>
      <t> 临时救助</t>
    </r>
  </si>
  <si>
    <r>
      <rPr>
        <sz val="12"/>
        <color rgb="FF000000"/>
        <rFont val="方正仿宋_GBK"/>
        <charset val="134"/>
      </rPr>
      <t>  2082001</t>
    </r>
  </si>
  <si>
    <r>
      <rPr>
        <sz val="12"/>
        <color rgb="FF000000"/>
        <rFont val="方正仿宋_GBK"/>
        <charset val="134"/>
      </rPr>
      <t>  临时救助支出</t>
    </r>
  </si>
  <si>
    <r>
      <rPr>
        <sz val="12"/>
        <color rgb="FF000000"/>
        <rFont val="方正仿宋_GBK"/>
        <charset val="134"/>
      </rPr>
      <t>  2082002</t>
    </r>
  </si>
  <si>
    <r>
      <rPr>
        <sz val="12"/>
        <color rgb="FF000000"/>
        <rFont val="方正仿宋_GBK"/>
        <charset val="134"/>
      </rPr>
      <t>  流浪乞讨人员救助支出</t>
    </r>
  </si>
  <si>
    <r>
      <rPr>
        <sz val="12"/>
        <color rgb="FF000000"/>
        <rFont val="方正仿宋_GBK"/>
        <charset val="134"/>
      </rPr>
      <t> 20821</t>
    </r>
  </si>
  <si>
    <r>
      <rPr>
        <sz val="12"/>
        <color rgb="FF000000"/>
        <rFont val="方正仿宋_GBK"/>
        <charset val="134"/>
      </rPr>
      <t> 特困人员救助供养</t>
    </r>
  </si>
  <si>
    <r>
      <rPr>
        <sz val="12"/>
        <color rgb="FF000000"/>
        <rFont val="方正仿宋_GBK"/>
        <charset val="134"/>
      </rPr>
      <t>  2082102</t>
    </r>
  </si>
  <si>
    <r>
      <rPr>
        <sz val="12"/>
        <color rgb="FF000000"/>
        <rFont val="方正仿宋_GBK"/>
        <charset val="134"/>
      </rPr>
      <t>  农村特困人员救助供养支出</t>
    </r>
  </si>
  <si>
    <r>
      <rPr>
        <sz val="12"/>
        <color rgb="FF000000"/>
        <rFont val="方正仿宋_GBK"/>
        <charset val="134"/>
      </rPr>
      <t> 20825</t>
    </r>
  </si>
  <si>
    <r>
      <rPr>
        <sz val="12"/>
        <color rgb="FF000000"/>
        <rFont val="方正仿宋_GBK"/>
        <charset val="134"/>
      </rPr>
      <t> 其他生活救助</t>
    </r>
  </si>
  <si>
    <r>
      <rPr>
        <sz val="12"/>
        <color rgb="FF000000"/>
        <rFont val="方正仿宋_GBK"/>
        <charset val="134"/>
      </rPr>
      <t>  2082502</t>
    </r>
  </si>
  <si>
    <r>
      <rPr>
        <sz val="12"/>
        <color rgb="FF000000"/>
        <rFont val="方正仿宋_GBK"/>
        <charset val="134"/>
      </rPr>
      <t>  其他农村生活救助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</si>
  <si>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</si>
  <si>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</si>
  <si>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</si>
  <si>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</si>
  <si>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</si>
  <si>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</si>
  <si>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</si>
  <si>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</si>
  <si>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</si>
  <si>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</si>
  <si>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</si>
  <si>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</si>
  <si>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22960</t>
    </r>
  </si>
  <si>
    <r>
      <rPr>
        <sz val="12"/>
        <color rgb="FF000000"/>
        <rFont val="方正仿宋_GBK"/>
        <charset val="134"/>
      </rPr>
      <t> 彩票公益金安排的支出</t>
    </r>
  </si>
  <si>
    <r>
      <rPr>
        <sz val="12"/>
        <color rgb="FF000000"/>
        <rFont val="方正仿宋_GBK"/>
        <charset val="134"/>
      </rPr>
      <t>  2296002</t>
    </r>
  </si>
  <si>
    <r>
      <rPr>
        <sz val="12"/>
        <color rgb="FF000000"/>
        <rFont val="方正仿宋_GBK"/>
        <charset val="134"/>
      </rPr>
      <t>  用于社会福利的彩票公益金支出</t>
    </r>
  </si>
  <si>
    <r>
      <rPr>
        <sz val="12"/>
        <color rgb="FF000000"/>
        <rFont val="方正仿宋_GBK"/>
        <charset val="134"/>
      </rPr>
      <t>  2296099</t>
    </r>
  </si>
  <si>
    <r>
      <rPr>
        <sz val="12"/>
        <color rgb="FF000000"/>
        <rFont val="方正仿宋_GBK"/>
        <charset val="134"/>
      </rPr>
      <t>  用于其他社会公益事业的彩票公益金支出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</si>
  <si>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</si>
  <si>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</si>
  <si>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</si>
  <si>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</si>
  <si>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</si>
  <si>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</si>
  <si>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城口县社会福利中心</t>
  </si>
  <si>
    <t>部门支出预算数</t>
  </si>
  <si>
    <t>当年整体绩效目标</t>
  </si>
  <si>
    <t>为流浪乞讨人员提供救助管理服务；为流浪未成年人提供救助保护和教育矫治；做好未成年人保护工作；引导社会力量兴办养老机构；协助开展形式多样的为老助老服务活动，推动老龄产业健康发展。负责加强殡葬管理，推进殡葬改革，促进社会主义建设，贯彻执行上级的有关法律法规。</t>
  </si>
  <si>
    <t>绩效指标</t>
  </si>
  <si>
    <t>指标</t>
  </si>
  <si>
    <t>指标权重</t>
  </si>
  <si>
    <t>计量单位</t>
  </si>
  <si>
    <t>指标性质</t>
  </si>
  <si>
    <t>指标值</t>
  </si>
  <si>
    <t>数量指标- 孤儿生活费发放人数</t>
  </si>
  <si>
    <t>对</t>
  </si>
  <si>
    <t>正向</t>
  </si>
  <si>
    <t>≥500</t>
  </si>
  <si>
    <t>数量指标- 成年孤儿符合安置条件人数</t>
  </si>
  <si>
    <t>%</t>
  </si>
  <si>
    <t>≥3</t>
  </si>
  <si>
    <t>数量指标- 购买社会工作服务项目数量</t>
  </si>
  <si>
    <t>质量指标-补助对象资格达标率</t>
  </si>
  <si>
    <t>≥90</t>
  </si>
  <si>
    <t>质量指标-民生合理诉求处理率</t>
  </si>
  <si>
    <t>质量指标-补贴对象审核准确率</t>
  </si>
  <si>
    <t>≥100</t>
  </si>
  <si>
    <t xml:space="preserve">社会效益指标-预算执行率 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</si>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</sst>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1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4"/>
      <color rgb="FF000000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9" fillId="10" borderId="5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13" borderId="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6" borderId="3" applyNumberFormat="0" applyAlignment="0" applyProtection="0">
      <alignment vertical="center"/>
    </xf>
    <xf numFmtId="0" fontId="48" fillId="6" borderId="5" applyNumberFormat="0" applyAlignment="0" applyProtection="0">
      <alignment vertical="center"/>
    </xf>
    <xf numFmtId="0" fontId="49" fillId="19" borderId="8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</cellStyleXfs>
  <cellXfs count="6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4.4"/>
  <cols>
    <col min="1" max="1" width="85.5" customWidth="1"/>
  </cols>
  <sheetData>
    <row r="1" ht="66.4" customHeight="1" spans="1:1">
      <c r="A1" s="1"/>
    </row>
    <row r="2" ht="90.55" customHeight="1" spans="1:1">
      <c r="A2" s="61" t="s">
        <v>0</v>
      </c>
    </row>
    <row r="3" ht="16.35" customHeight="1" spans="1:1">
      <c r="A3" s="62"/>
    </row>
    <row r="4" ht="52.6" customHeight="1" spans="1:1">
      <c r="A4" s="63" t="s">
        <v>1</v>
      </c>
    </row>
    <row r="5" ht="16.35" customHeight="1" spans="1:1">
      <c r="A5" s="62"/>
    </row>
    <row r="6" ht="16.35" customHeight="1" spans="1:1">
      <c r="A6" s="62"/>
    </row>
    <row r="7" ht="29.3" customHeight="1" spans="1:1">
      <c r="A7" s="64" t="s">
        <v>2</v>
      </c>
    </row>
    <row r="8" ht="16.35" customHeight="1" spans="1:1">
      <c r="A8" s="65"/>
    </row>
    <row r="9" ht="31.9" customHeight="1" spans="1:1">
      <c r="A9" s="64" t="s">
        <v>3</v>
      </c>
    </row>
    <row r="10" ht="16.35" customHeight="1" spans="1:1">
      <c r="A10" s="64"/>
    </row>
    <row r="11" ht="54.3" customHeight="1" spans="1:1">
      <c r="A11" s="64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H20" sqref="H20"/>
    </sheetView>
  </sheetViews>
  <sheetFormatPr defaultColWidth="10" defaultRowHeight="14.4" outlineLevelRow="7"/>
  <cols>
    <col min="1" max="1" width="0.407407407407407" customWidth="1"/>
    <col min="2" max="2" width="9.23148148148148" customWidth="1"/>
    <col min="3" max="3" width="12.0833333333333" customWidth="1"/>
    <col min="4" max="4" width="11.3981481481481" customWidth="1"/>
    <col min="5" max="5" width="10.9907407407407" customWidth="1"/>
    <col min="6" max="6" width="12.212962962963" customWidth="1"/>
    <col min="7" max="7" width="12.6203703703704" customWidth="1"/>
    <col min="8" max="8" width="11.3981481481481" customWidth="1"/>
    <col min="9" max="9" width="10.9907407407407" customWidth="1"/>
    <col min="10" max="10" width="11.1296296296296" customWidth="1"/>
    <col min="11" max="11" width="12.3425925925926" customWidth="1"/>
    <col min="12" max="13" width="11.8055555555556" customWidth="1"/>
  </cols>
  <sheetData>
    <row r="1" ht="17.25" customHeight="1" spans="1:13">
      <c r="A1" s="1"/>
      <c r="B1" s="2" t="s">
        <v>367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3" t="s">
        <v>368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.35" customHeight="1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 t="s">
        <v>7</v>
      </c>
    </row>
    <row r="6" ht="65.55" customHeight="1" spans="2:13">
      <c r="B6" s="14" t="s">
        <v>369</v>
      </c>
      <c r="C6" s="14" t="s">
        <v>10</v>
      </c>
      <c r="D6" s="14" t="s">
        <v>40</v>
      </c>
      <c r="E6" s="14" t="s">
        <v>210</v>
      </c>
      <c r="F6" s="14" t="s">
        <v>211</v>
      </c>
      <c r="G6" s="14" t="s">
        <v>212</v>
      </c>
      <c r="H6" s="14" t="s">
        <v>213</v>
      </c>
      <c r="I6" s="14" t="s">
        <v>214</v>
      </c>
      <c r="J6" s="14" t="s">
        <v>215</v>
      </c>
      <c r="K6" s="14" t="s">
        <v>216</v>
      </c>
      <c r="L6" s="14" t="s">
        <v>217</v>
      </c>
      <c r="M6" s="14" t="s">
        <v>218</v>
      </c>
    </row>
    <row r="7" ht="23.25" customHeight="1" spans="2:13">
      <c r="B7" s="15" t="s">
        <v>12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21.55" customHeight="1" spans="2:13"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H10" sqref="H10"/>
    </sheetView>
  </sheetViews>
  <sheetFormatPr defaultColWidth="10" defaultRowHeight="14.4" outlineLevelCol="6"/>
  <cols>
    <col min="1" max="1" width="0.268518518518519" customWidth="1"/>
    <col min="2" max="2" width="19.6759259259259" customWidth="1"/>
    <col min="3" max="3" width="53.4722222222222" customWidth="1"/>
    <col min="4" max="4" width="16.6944444444444" customWidth="1"/>
    <col min="5" max="5" width="17.2407407407407" customWidth="1"/>
    <col min="6" max="6" width="16.2777777777778" customWidth="1"/>
    <col min="7" max="7" width="15.2037037037037" customWidth="1"/>
    <col min="8" max="8" width="9.76851851851852" customWidth="1"/>
  </cols>
  <sheetData>
    <row r="1" ht="16.35" customHeight="1" spans="1:7">
      <c r="A1" s="1"/>
      <c r="B1" s="2" t="s">
        <v>370</v>
      </c>
      <c r="C1" s="1"/>
      <c r="D1" s="1"/>
      <c r="E1" s="1"/>
      <c r="F1" s="1"/>
      <c r="G1" s="1"/>
    </row>
    <row r="2" ht="16.35" customHeight="1" spans="2:7">
      <c r="B2" s="3" t="s">
        <v>371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7</v>
      </c>
    </row>
    <row r="6" ht="37.95" customHeight="1" spans="2:7">
      <c r="B6" s="5" t="s">
        <v>372</v>
      </c>
      <c r="C6" s="6" t="s">
        <v>373</v>
      </c>
      <c r="D6" s="6"/>
      <c r="E6" s="7" t="s">
        <v>374</v>
      </c>
      <c r="F6" s="8">
        <f>表一!E6</f>
        <v>101.01</v>
      </c>
      <c r="G6" s="8"/>
    </row>
    <row r="7" ht="183.7" customHeight="1" spans="2:7">
      <c r="B7" s="5" t="s">
        <v>375</v>
      </c>
      <c r="C7" s="9" t="s">
        <v>376</v>
      </c>
      <c r="D7" s="9"/>
      <c r="E7" s="9"/>
      <c r="F7" s="9"/>
      <c r="G7" s="9"/>
    </row>
    <row r="8" ht="23.25" customHeight="1" spans="2:7">
      <c r="B8" s="5" t="s">
        <v>377</v>
      </c>
      <c r="C8" s="7" t="s">
        <v>378</v>
      </c>
      <c r="D8" s="7" t="s">
        <v>379</v>
      </c>
      <c r="E8" s="7" t="s">
        <v>380</v>
      </c>
      <c r="F8" s="7" t="s">
        <v>381</v>
      </c>
      <c r="G8" s="7" t="s">
        <v>382</v>
      </c>
    </row>
    <row r="9" ht="23.25" customHeight="1" spans="2:7">
      <c r="B9" s="5"/>
      <c r="C9" s="7" t="s">
        <v>383</v>
      </c>
      <c r="D9" s="7">
        <v>20</v>
      </c>
      <c r="E9" s="7" t="s">
        <v>384</v>
      </c>
      <c r="F9" s="7" t="s">
        <v>385</v>
      </c>
      <c r="G9" s="7" t="s">
        <v>386</v>
      </c>
    </row>
    <row r="10" ht="23.25" customHeight="1" spans="2:7">
      <c r="B10" s="5"/>
      <c r="C10" s="7" t="s">
        <v>387</v>
      </c>
      <c r="D10" s="7">
        <v>20</v>
      </c>
      <c r="E10" s="7" t="s">
        <v>388</v>
      </c>
      <c r="F10" s="7" t="s">
        <v>385</v>
      </c>
      <c r="G10" s="7" t="s">
        <v>389</v>
      </c>
    </row>
    <row r="11" ht="23.25" customHeight="1" spans="2:7">
      <c r="B11" s="5"/>
      <c r="C11" s="7" t="s">
        <v>390</v>
      </c>
      <c r="D11" s="7">
        <v>20</v>
      </c>
      <c r="E11" s="7" t="s">
        <v>388</v>
      </c>
      <c r="F11" s="7" t="s">
        <v>385</v>
      </c>
      <c r="G11" s="7" t="s">
        <v>389</v>
      </c>
    </row>
    <row r="12" ht="23.25" customHeight="1" spans="2:7">
      <c r="B12" s="5"/>
      <c r="C12" s="7" t="s">
        <v>391</v>
      </c>
      <c r="D12" s="7">
        <v>10</v>
      </c>
      <c r="E12" s="7" t="s">
        <v>388</v>
      </c>
      <c r="F12" s="7" t="s">
        <v>385</v>
      </c>
      <c r="G12" s="7" t="s">
        <v>392</v>
      </c>
    </row>
    <row r="13" ht="23.25" customHeight="1" spans="2:7">
      <c r="B13" s="5"/>
      <c r="C13" s="7" t="s">
        <v>393</v>
      </c>
      <c r="D13" s="7">
        <v>10</v>
      </c>
      <c r="E13" s="7" t="s">
        <v>388</v>
      </c>
      <c r="F13" s="7" t="s">
        <v>385</v>
      </c>
      <c r="G13" s="7" t="s">
        <v>392</v>
      </c>
    </row>
    <row r="14" ht="23.25" customHeight="1" spans="2:7">
      <c r="B14" s="5"/>
      <c r="C14" s="7" t="s">
        <v>394</v>
      </c>
      <c r="D14" s="7">
        <v>10</v>
      </c>
      <c r="E14" s="7" t="s">
        <v>388</v>
      </c>
      <c r="F14" s="7" t="s">
        <v>385</v>
      </c>
      <c r="G14" s="7" t="s">
        <v>395</v>
      </c>
    </row>
    <row r="15" ht="23.25" customHeight="1" spans="2:7">
      <c r="B15" s="5"/>
      <c r="C15" s="7" t="s">
        <v>396</v>
      </c>
      <c r="D15" s="7">
        <v>10</v>
      </c>
      <c r="E15" s="7" t="s">
        <v>388</v>
      </c>
      <c r="F15" s="7" t="s">
        <v>385</v>
      </c>
      <c r="G15" s="7" t="s">
        <v>392</v>
      </c>
    </row>
    <row r="16" ht="18.95" customHeight="1" spans="2:7">
      <c r="B16" s="5"/>
      <c r="C16" s="10"/>
      <c r="D16" s="11"/>
      <c r="E16" s="11"/>
      <c r="F16" s="11"/>
      <c r="G16" s="11"/>
    </row>
    <row r="17" ht="24.15" customHeight="1" spans="2:5">
      <c r="B17" s="12" t="s">
        <v>397</v>
      </c>
      <c r="E17" s="12" t="s">
        <v>398</v>
      </c>
    </row>
  </sheetData>
  <mergeCells count="5">
    <mergeCell ref="C6:D6"/>
    <mergeCell ref="F6:G6"/>
    <mergeCell ref="C7:G7"/>
    <mergeCell ref="B8:B16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4" workbookViewId="0">
      <selection activeCell="E6" sqref="E6"/>
    </sheetView>
  </sheetViews>
  <sheetFormatPr defaultColWidth="10" defaultRowHeight="14.4" outlineLevelCol="7"/>
  <cols>
    <col min="1" max="1" width="0.268518518518519" customWidth="1"/>
    <col min="2" max="2" width="23.6111111111111" customWidth="1"/>
    <col min="3" max="3" width="17.2407407407407" customWidth="1"/>
    <col min="4" max="4" width="25.7777777777778" customWidth="1"/>
    <col min="5" max="5" width="17.1018518518519" customWidth="1"/>
    <col min="6" max="6" width="16.2777777777778" customWidth="1"/>
    <col min="7" max="7" width="15.6111111111111" customWidth="1"/>
    <col min="8" max="8" width="16.4166666666667" customWidth="1"/>
    <col min="9" max="11" width="9.76851851851852" customWidth="1"/>
  </cols>
  <sheetData>
    <row r="1" ht="16.35" customHeight="1" spans="1:2">
      <c r="A1" s="1"/>
      <c r="B1" s="2" t="s">
        <v>5</v>
      </c>
    </row>
    <row r="2" ht="40.5" customHeight="1" spans="2:8">
      <c r="B2" s="3" t="s">
        <v>6</v>
      </c>
      <c r="C2" s="3"/>
      <c r="D2" s="3"/>
      <c r="E2" s="3"/>
      <c r="F2" s="3"/>
      <c r="G2" s="3"/>
      <c r="H2" s="3"/>
    </row>
    <row r="3" ht="23.25" customHeight="1" spans="8:8">
      <c r="H3" s="38" t="s">
        <v>7</v>
      </c>
    </row>
    <row r="4" ht="43.1" customHeight="1" spans="2:8">
      <c r="B4" s="22" t="s">
        <v>8</v>
      </c>
      <c r="C4" s="22"/>
      <c r="D4" s="22" t="s">
        <v>9</v>
      </c>
      <c r="E4" s="22"/>
      <c r="F4" s="22"/>
      <c r="G4" s="22"/>
      <c r="H4" s="22"/>
    </row>
    <row r="5" ht="43.1" customHeight="1" spans="2:8">
      <c r="B5" s="39" t="s">
        <v>10</v>
      </c>
      <c r="C5" s="39" t="s">
        <v>11</v>
      </c>
      <c r="D5" s="39" t="s">
        <v>10</v>
      </c>
      <c r="E5" s="39" t="s">
        <v>12</v>
      </c>
      <c r="F5" s="22" t="s">
        <v>13</v>
      </c>
      <c r="G5" s="22" t="s">
        <v>14</v>
      </c>
      <c r="H5" s="22" t="s">
        <v>15</v>
      </c>
    </row>
    <row r="6" ht="24.15" customHeight="1" spans="2:8">
      <c r="B6" s="40" t="s">
        <v>16</v>
      </c>
      <c r="C6" s="59">
        <v>81.01</v>
      </c>
      <c r="D6" s="40" t="s">
        <v>17</v>
      </c>
      <c r="E6" s="59">
        <f>SUM(F6:H6)</f>
        <v>101.01</v>
      </c>
      <c r="F6" s="59">
        <f>SUM(F7:F11)</f>
        <v>101.01</v>
      </c>
      <c r="G6" s="59"/>
      <c r="H6" s="59"/>
    </row>
    <row r="7" ht="23.25" customHeight="1" spans="2:8">
      <c r="B7" s="25" t="s">
        <v>18</v>
      </c>
      <c r="C7" s="41">
        <f>F6-C14</f>
        <v>81.01</v>
      </c>
      <c r="D7" s="25" t="s">
        <v>19</v>
      </c>
      <c r="E7" s="59">
        <f t="shared" ref="E7:E12" si="0">SUM(F7:H7)</f>
        <v>0</v>
      </c>
      <c r="F7" s="41">
        <f>表二!F9</f>
        <v>0</v>
      </c>
      <c r="G7" s="41"/>
      <c r="H7" s="41"/>
    </row>
    <row r="8" ht="23.25" customHeight="1" spans="2:8">
      <c r="B8" s="25" t="s">
        <v>20</v>
      </c>
      <c r="C8" s="41"/>
      <c r="D8" s="25" t="s">
        <v>21</v>
      </c>
      <c r="E8" s="59">
        <f t="shared" si="0"/>
        <v>90.95</v>
      </c>
      <c r="F8" s="41">
        <f>表二!F12</f>
        <v>90.95</v>
      </c>
      <c r="G8" s="41"/>
      <c r="H8" s="41"/>
    </row>
    <row r="9" ht="23.25" customHeight="1" spans="2:8">
      <c r="B9" s="25" t="s">
        <v>22</v>
      </c>
      <c r="C9" s="41"/>
      <c r="D9" s="25" t="s">
        <v>23</v>
      </c>
      <c r="E9" s="59">
        <f t="shared" si="0"/>
        <v>4.65</v>
      </c>
      <c r="F9" s="41">
        <f>表二!F38</f>
        <v>4.65</v>
      </c>
      <c r="G9" s="41"/>
      <c r="H9" s="41"/>
    </row>
    <row r="10" ht="23.25" customHeight="1" spans="2:8">
      <c r="B10" s="25"/>
      <c r="C10" s="41"/>
      <c r="D10" s="25" t="s">
        <v>24</v>
      </c>
      <c r="E10" s="59">
        <f t="shared" si="0"/>
        <v>5.41</v>
      </c>
      <c r="F10" s="41">
        <f>表二!F43</f>
        <v>5.41</v>
      </c>
      <c r="G10" s="41"/>
      <c r="H10" s="41"/>
    </row>
    <row r="11" ht="23.25" customHeight="1" spans="2:8">
      <c r="B11" s="25"/>
      <c r="C11" s="41"/>
      <c r="D11" s="25" t="s">
        <v>25</v>
      </c>
      <c r="E11" s="59">
        <f t="shared" si="0"/>
        <v>0</v>
      </c>
      <c r="F11" s="41"/>
      <c r="G11" s="41"/>
      <c r="H11" s="41"/>
    </row>
    <row r="12" ht="16.35" customHeight="1" spans="2:8">
      <c r="B12" s="52"/>
      <c r="C12" s="60"/>
      <c r="D12" s="52"/>
      <c r="E12" s="59"/>
      <c r="F12" s="60"/>
      <c r="G12" s="60"/>
      <c r="H12" s="60"/>
    </row>
    <row r="13" ht="22.4" customHeight="1" spans="2:8">
      <c r="B13" s="7" t="s">
        <v>26</v>
      </c>
      <c r="C13" s="59">
        <v>20</v>
      </c>
      <c r="D13" s="7" t="s">
        <v>27</v>
      </c>
      <c r="E13" s="60"/>
      <c r="F13" s="60"/>
      <c r="G13" s="60"/>
      <c r="H13" s="60"/>
    </row>
    <row r="14" ht="21.55" customHeight="1" spans="2:8">
      <c r="B14" s="28" t="s">
        <v>28</v>
      </c>
      <c r="C14" s="41">
        <f>20</f>
        <v>20</v>
      </c>
      <c r="D14" s="52"/>
      <c r="E14" s="60"/>
      <c r="F14" s="60"/>
      <c r="G14" s="60"/>
      <c r="H14" s="60"/>
    </row>
    <row r="15" ht="20.7" customHeight="1" spans="2:8">
      <c r="B15" s="28" t="s">
        <v>29</v>
      </c>
      <c r="C15" s="60"/>
      <c r="D15" s="52"/>
      <c r="E15" s="60"/>
      <c r="F15" s="60"/>
      <c r="G15" s="60"/>
      <c r="H15" s="60"/>
    </row>
    <row r="16" ht="20.7" customHeight="1" spans="2:8">
      <c r="B16" s="28" t="s">
        <v>30</v>
      </c>
      <c r="C16" s="60"/>
      <c r="D16" s="52"/>
      <c r="E16" s="60"/>
      <c r="F16" s="60"/>
      <c r="G16" s="60"/>
      <c r="H16" s="60"/>
    </row>
    <row r="17" ht="16.35" customHeight="1" spans="2:8">
      <c r="B17" s="52"/>
      <c r="C17" s="60"/>
      <c r="D17" s="52"/>
      <c r="E17" s="60"/>
      <c r="F17" s="60"/>
      <c r="G17" s="60"/>
      <c r="H17" s="60"/>
    </row>
    <row r="18" ht="24.15" customHeight="1" spans="2:8">
      <c r="B18" s="40" t="s">
        <v>31</v>
      </c>
      <c r="C18" s="59">
        <f>C6+C14</f>
        <v>101.01</v>
      </c>
      <c r="D18" s="40" t="s">
        <v>32</v>
      </c>
      <c r="E18" s="59">
        <f>F18</f>
        <v>101.01</v>
      </c>
      <c r="F18" s="59">
        <f>SUM(F7:F11)</f>
        <v>101.01</v>
      </c>
      <c r="G18" s="59"/>
      <c r="H18" s="59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6" workbookViewId="0">
      <selection activeCell="E43" sqref="E9 E12 E38 E43"/>
    </sheetView>
  </sheetViews>
  <sheetFormatPr defaultColWidth="10" defaultRowHeight="14.4" outlineLevelCol="6"/>
  <cols>
    <col min="1" max="1" width="0.138888888888889" customWidth="1"/>
    <col min="2" max="2" width="9.76851851851852" customWidth="1"/>
    <col min="3" max="3" width="40.712962962963" customWidth="1"/>
    <col min="4" max="4" width="12.0833333333333" customWidth="1"/>
    <col min="5" max="5" width="12.75" customWidth="1"/>
    <col min="6" max="6" width="13.1666666666667" customWidth="1"/>
    <col min="7" max="7" width="13.4351851851852" customWidth="1"/>
  </cols>
  <sheetData>
    <row r="1" ht="16.35" customHeight="1" spans="1:7">
      <c r="A1" s="1"/>
      <c r="B1" s="2" t="s">
        <v>33</v>
      </c>
      <c r="C1" s="1"/>
      <c r="D1" s="1"/>
      <c r="E1" s="1"/>
      <c r="F1" s="1"/>
      <c r="G1" s="1"/>
    </row>
    <row r="2" ht="16.35" customHeight="1" spans="2:7">
      <c r="B2" s="50" t="s">
        <v>34</v>
      </c>
      <c r="C2" s="50"/>
      <c r="D2" s="50"/>
      <c r="E2" s="50"/>
      <c r="F2" s="50"/>
      <c r="G2" s="50"/>
    </row>
    <row r="3" ht="16.35" customHeight="1" spans="2:7">
      <c r="B3" s="50"/>
      <c r="C3" s="50"/>
      <c r="D3" s="50"/>
      <c r="E3" s="50"/>
      <c r="F3" s="50"/>
      <c r="G3" s="50"/>
    </row>
    <row r="4" ht="16.35" customHeight="1" spans="2:7">
      <c r="B4" s="1"/>
      <c r="C4" s="1"/>
      <c r="D4" s="1"/>
      <c r="E4" s="1"/>
      <c r="F4" s="1"/>
      <c r="G4" s="1"/>
    </row>
    <row r="5" ht="20.7" customHeight="1" spans="2:7">
      <c r="B5" s="1"/>
      <c r="C5" s="1"/>
      <c r="D5" s="1"/>
      <c r="E5" s="1"/>
      <c r="F5" s="1"/>
      <c r="G5" s="19" t="s">
        <v>7</v>
      </c>
    </row>
    <row r="6" ht="34.5" customHeight="1" spans="2:7">
      <c r="B6" s="51" t="s">
        <v>35</v>
      </c>
      <c r="C6" s="51"/>
      <c r="D6" s="51" t="s">
        <v>36</v>
      </c>
      <c r="E6" s="51" t="s">
        <v>37</v>
      </c>
      <c r="F6" s="51"/>
      <c r="G6" s="51"/>
    </row>
    <row r="7" ht="29.3" customHeight="1" spans="2:7">
      <c r="B7" s="51" t="s">
        <v>38</v>
      </c>
      <c r="C7" s="51" t="s">
        <v>39</v>
      </c>
      <c r="D7" s="51"/>
      <c r="E7" s="51" t="s">
        <v>40</v>
      </c>
      <c r="F7" s="51" t="s">
        <v>41</v>
      </c>
      <c r="G7" s="51" t="s">
        <v>42</v>
      </c>
    </row>
    <row r="8" ht="22.4" customHeight="1" spans="2:7">
      <c r="B8" s="15" t="s">
        <v>12</v>
      </c>
      <c r="C8" s="15"/>
      <c r="D8" s="52"/>
      <c r="E8" s="54">
        <f>F8+G8</f>
        <v>101.01</v>
      </c>
      <c r="F8" s="54">
        <f>F12+F38+F43</f>
        <v>101.01</v>
      </c>
      <c r="G8" s="55"/>
    </row>
    <row r="9" ht="19.8" customHeight="1" spans="2:7">
      <c r="B9" s="47" t="s">
        <v>43</v>
      </c>
      <c r="C9" s="48" t="s">
        <v>19</v>
      </c>
      <c r="D9" s="56"/>
      <c r="E9" s="54">
        <f>F9+G9</f>
        <v>0</v>
      </c>
      <c r="F9" s="8"/>
      <c r="G9" s="57"/>
    </row>
    <row r="10" ht="17.25" customHeight="1" spans="2:7">
      <c r="B10" s="10" t="s">
        <v>44</v>
      </c>
      <c r="C10" s="49" t="s">
        <v>45</v>
      </c>
      <c r="D10" s="56"/>
      <c r="E10" s="54">
        <f>F10+G10</f>
        <v>0</v>
      </c>
      <c r="F10" s="8"/>
      <c r="G10" s="57"/>
    </row>
    <row r="11" ht="18.95" customHeight="1" spans="2:7">
      <c r="B11" s="10" t="s">
        <v>46</v>
      </c>
      <c r="C11" s="49" t="s">
        <v>47</v>
      </c>
      <c r="D11" s="56"/>
      <c r="E11" s="54">
        <f>F11+G11</f>
        <v>0</v>
      </c>
      <c r="F11" s="8"/>
      <c r="G11" s="57"/>
    </row>
    <row r="12" ht="19.8" customHeight="1" spans="2:7">
      <c r="B12" s="47" t="s">
        <v>48</v>
      </c>
      <c r="C12" s="48" t="s">
        <v>21</v>
      </c>
      <c r="D12" s="56"/>
      <c r="E12" s="54">
        <f t="shared" ref="E12:E45" si="0">F12+G12</f>
        <v>90.95</v>
      </c>
      <c r="F12" s="8">
        <f>F13+F18+F22+F26+F28+F31+F34+F36</f>
        <v>90.95</v>
      </c>
      <c r="G12" s="57"/>
    </row>
    <row r="13" ht="17.25" customHeight="1" spans="2:7">
      <c r="B13" s="10" t="s">
        <v>49</v>
      </c>
      <c r="C13" s="49" t="s">
        <v>50</v>
      </c>
      <c r="D13" s="56"/>
      <c r="E13" s="54">
        <f t="shared" si="0"/>
        <v>80.12</v>
      </c>
      <c r="F13" s="8">
        <f>F14+F17</f>
        <v>80.12</v>
      </c>
      <c r="G13" s="57"/>
    </row>
    <row r="14" ht="18.95" customHeight="1" spans="2:7">
      <c r="B14" s="10" t="s">
        <v>51</v>
      </c>
      <c r="C14" s="49" t="s">
        <v>52</v>
      </c>
      <c r="D14" s="56"/>
      <c r="E14" s="54">
        <f t="shared" si="0"/>
        <v>0</v>
      </c>
      <c r="F14" s="8"/>
      <c r="G14" s="57"/>
    </row>
    <row r="15" ht="18.95" customHeight="1" spans="2:7">
      <c r="B15" s="10" t="s">
        <v>53</v>
      </c>
      <c r="C15" s="49" t="s">
        <v>54</v>
      </c>
      <c r="D15" s="56"/>
      <c r="E15" s="54">
        <f t="shared" si="0"/>
        <v>0</v>
      </c>
      <c r="F15" s="8"/>
      <c r="G15" s="57"/>
    </row>
    <row r="16" ht="18.95" customHeight="1" spans="2:7">
      <c r="B16" s="10" t="s">
        <v>55</v>
      </c>
      <c r="C16" s="49" t="s">
        <v>56</v>
      </c>
      <c r="D16" s="56"/>
      <c r="E16" s="54">
        <f t="shared" si="0"/>
        <v>0</v>
      </c>
      <c r="F16" s="8"/>
      <c r="G16" s="57"/>
    </row>
    <row r="17" ht="18.95" customHeight="1" spans="2:7">
      <c r="B17" s="10" t="s">
        <v>57</v>
      </c>
      <c r="C17" s="49" t="s">
        <v>58</v>
      </c>
      <c r="D17" s="56"/>
      <c r="E17" s="54">
        <f t="shared" si="0"/>
        <v>80.12</v>
      </c>
      <c r="F17" s="8">
        <f>60.12+20</f>
        <v>80.12</v>
      </c>
      <c r="G17" s="57"/>
    </row>
    <row r="18" ht="17.25" customHeight="1" spans="2:7">
      <c r="B18" s="10" t="s">
        <v>59</v>
      </c>
      <c r="C18" s="49" t="s">
        <v>60</v>
      </c>
      <c r="D18" s="56"/>
      <c r="E18" s="54">
        <f t="shared" si="0"/>
        <v>10.83</v>
      </c>
      <c r="F18" s="8">
        <f>F19+F20+F21</f>
        <v>10.83</v>
      </c>
      <c r="G18" s="57"/>
    </row>
    <row r="19" ht="18.95" customHeight="1" spans="2:7">
      <c r="B19" s="10" t="s">
        <v>61</v>
      </c>
      <c r="C19" s="49" t="s">
        <v>62</v>
      </c>
      <c r="D19" s="56"/>
      <c r="E19" s="54">
        <f t="shared" si="0"/>
        <v>7.22</v>
      </c>
      <c r="F19" s="8">
        <v>7.22</v>
      </c>
      <c r="G19" s="57"/>
    </row>
    <row r="20" ht="18.95" customHeight="1" spans="2:7">
      <c r="B20" s="10" t="s">
        <v>63</v>
      </c>
      <c r="C20" s="49" t="s">
        <v>64</v>
      </c>
      <c r="D20" s="56"/>
      <c r="E20" s="54">
        <f t="shared" si="0"/>
        <v>3.61</v>
      </c>
      <c r="F20" s="8">
        <v>3.61</v>
      </c>
      <c r="G20" s="57"/>
    </row>
    <row r="21" ht="18.95" customHeight="1" spans="2:7">
      <c r="B21" s="10" t="s">
        <v>65</v>
      </c>
      <c r="C21" s="49" t="s">
        <v>66</v>
      </c>
      <c r="D21" s="56"/>
      <c r="E21" s="54">
        <f t="shared" si="0"/>
        <v>0</v>
      </c>
      <c r="F21" s="8"/>
      <c r="G21" s="57"/>
    </row>
    <row r="22" ht="17.25" customHeight="1" spans="2:7">
      <c r="B22" s="10" t="s">
        <v>67</v>
      </c>
      <c r="C22" s="49" t="s">
        <v>68</v>
      </c>
      <c r="D22" s="56"/>
      <c r="E22" s="54">
        <f t="shared" si="0"/>
        <v>0</v>
      </c>
      <c r="F22" s="8"/>
      <c r="G22" s="57"/>
    </row>
    <row r="23" ht="18.95" customHeight="1" spans="2:7">
      <c r="B23" s="10" t="s">
        <v>69</v>
      </c>
      <c r="C23" s="49" t="s">
        <v>70</v>
      </c>
      <c r="D23" s="56"/>
      <c r="E23" s="54">
        <f t="shared" si="0"/>
        <v>0</v>
      </c>
      <c r="F23" s="8"/>
      <c r="G23" s="57"/>
    </row>
    <row r="24" ht="18.95" customHeight="1" spans="2:7">
      <c r="B24" s="10" t="s">
        <v>71</v>
      </c>
      <c r="C24" s="49" t="s">
        <v>72</v>
      </c>
      <c r="D24" s="56"/>
      <c r="E24" s="54">
        <f t="shared" si="0"/>
        <v>0</v>
      </c>
      <c r="F24" s="8"/>
      <c r="G24" s="57"/>
    </row>
    <row r="25" ht="18.95" customHeight="1" spans="2:7">
      <c r="B25" s="10" t="s">
        <v>73</v>
      </c>
      <c r="C25" s="49" t="s">
        <v>74</v>
      </c>
      <c r="D25" s="56"/>
      <c r="E25" s="54">
        <f t="shared" si="0"/>
        <v>0</v>
      </c>
      <c r="F25" s="8"/>
      <c r="G25" s="57"/>
    </row>
    <row r="26" ht="17.25" customHeight="1" spans="2:7">
      <c r="B26" s="10" t="s">
        <v>75</v>
      </c>
      <c r="C26" s="49" t="s">
        <v>76</v>
      </c>
      <c r="D26" s="56"/>
      <c r="E26" s="54">
        <f t="shared" si="0"/>
        <v>0</v>
      </c>
      <c r="F26" s="8"/>
      <c r="G26" s="57"/>
    </row>
    <row r="27" ht="18.95" customHeight="1" spans="2:7">
      <c r="B27" s="10" t="s">
        <v>77</v>
      </c>
      <c r="C27" s="49" t="s">
        <v>78</v>
      </c>
      <c r="D27" s="56"/>
      <c r="E27" s="54">
        <f t="shared" si="0"/>
        <v>0</v>
      </c>
      <c r="F27" s="8"/>
      <c r="G27" s="57"/>
    </row>
    <row r="28" ht="17.25" customHeight="1" spans="2:7">
      <c r="B28" s="10" t="s">
        <v>79</v>
      </c>
      <c r="C28" s="49" t="s">
        <v>80</v>
      </c>
      <c r="D28" s="56"/>
      <c r="E28" s="54">
        <f t="shared" si="0"/>
        <v>0</v>
      </c>
      <c r="F28" s="8"/>
      <c r="G28" s="57"/>
    </row>
    <row r="29" ht="18.95" customHeight="1" spans="2:7">
      <c r="B29" s="10" t="s">
        <v>81</v>
      </c>
      <c r="C29" s="49" t="s">
        <v>82</v>
      </c>
      <c r="D29" s="56"/>
      <c r="E29" s="54">
        <f t="shared" si="0"/>
        <v>0</v>
      </c>
      <c r="F29" s="8"/>
      <c r="G29" s="57"/>
    </row>
    <row r="30" ht="18.95" customHeight="1" spans="2:7">
      <c r="B30" s="10" t="s">
        <v>83</v>
      </c>
      <c r="C30" s="49" t="s">
        <v>84</v>
      </c>
      <c r="D30" s="56"/>
      <c r="E30" s="54">
        <f t="shared" si="0"/>
        <v>0</v>
      </c>
      <c r="F30" s="8"/>
      <c r="G30" s="57"/>
    </row>
    <row r="31" ht="17.25" customHeight="1" spans="2:7">
      <c r="B31" s="10" t="s">
        <v>85</v>
      </c>
      <c r="C31" s="49" t="s">
        <v>86</v>
      </c>
      <c r="D31" s="56"/>
      <c r="E31" s="54">
        <f t="shared" si="0"/>
        <v>0</v>
      </c>
      <c r="F31" s="8"/>
      <c r="G31" s="57"/>
    </row>
    <row r="32" ht="18.95" customHeight="1" spans="2:7">
      <c r="B32" s="10" t="s">
        <v>87</v>
      </c>
      <c r="C32" s="49" t="s">
        <v>88</v>
      </c>
      <c r="D32" s="56"/>
      <c r="E32" s="54">
        <f t="shared" si="0"/>
        <v>0</v>
      </c>
      <c r="F32" s="8"/>
      <c r="G32" s="57"/>
    </row>
    <row r="33" ht="18.95" customHeight="1" spans="2:7">
      <c r="B33" s="10" t="s">
        <v>89</v>
      </c>
      <c r="C33" s="49" t="s">
        <v>90</v>
      </c>
      <c r="D33" s="56"/>
      <c r="E33" s="54">
        <f t="shared" si="0"/>
        <v>0</v>
      </c>
      <c r="F33" s="8"/>
      <c r="G33" s="57"/>
    </row>
    <row r="34" ht="17.25" customHeight="1" spans="2:7">
      <c r="B34" s="10" t="s">
        <v>91</v>
      </c>
      <c r="C34" s="49" t="s">
        <v>92</v>
      </c>
      <c r="D34" s="56"/>
      <c r="E34" s="54">
        <f t="shared" si="0"/>
        <v>0</v>
      </c>
      <c r="F34" s="8"/>
      <c r="G34" s="57"/>
    </row>
    <row r="35" ht="18.95" customHeight="1" spans="2:7">
      <c r="B35" s="10" t="s">
        <v>93</v>
      </c>
      <c r="C35" s="49" t="s">
        <v>94</v>
      </c>
      <c r="D35" s="56"/>
      <c r="E35" s="54">
        <f t="shared" si="0"/>
        <v>0</v>
      </c>
      <c r="F35" s="8"/>
      <c r="G35" s="57"/>
    </row>
    <row r="36" ht="17.25" customHeight="1" spans="2:7">
      <c r="B36" s="10" t="s">
        <v>95</v>
      </c>
      <c r="C36" s="49" t="s">
        <v>96</v>
      </c>
      <c r="D36" s="56"/>
      <c r="E36" s="54">
        <f t="shared" si="0"/>
        <v>0</v>
      </c>
      <c r="F36" s="8"/>
      <c r="G36" s="57"/>
    </row>
    <row r="37" ht="18.95" customHeight="1" spans="2:7">
      <c r="B37" s="10" t="s">
        <v>97</v>
      </c>
      <c r="C37" s="49" t="s">
        <v>98</v>
      </c>
      <c r="D37" s="56"/>
      <c r="E37" s="54">
        <f t="shared" si="0"/>
        <v>0</v>
      </c>
      <c r="F37" s="8"/>
      <c r="G37" s="57"/>
    </row>
    <row r="38" ht="19.8" customHeight="1" spans="2:7">
      <c r="B38" s="47" t="s">
        <v>99</v>
      </c>
      <c r="C38" s="48" t="s">
        <v>23</v>
      </c>
      <c r="D38" s="56"/>
      <c r="E38" s="54">
        <f t="shared" si="0"/>
        <v>4.65</v>
      </c>
      <c r="F38" s="8">
        <f>F39</f>
        <v>4.65</v>
      </c>
      <c r="G38" s="57"/>
    </row>
    <row r="39" ht="17.25" customHeight="1" spans="2:7">
      <c r="B39" s="10" t="s">
        <v>100</v>
      </c>
      <c r="C39" s="49" t="s">
        <v>101</v>
      </c>
      <c r="D39" s="56"/>
      <c r="E39" s="54">
        <f t="shared" si="0"/>
        <v>4.65</v>
      </c>
      <c r="F39" s="8">
        <f>F40+F41+F42</f>
        <v>4.65</v>
      </c>
      <c r="G39" s="57"/>
    </row>
    <row r="40" ht="18.95" customHeight="1" spans="2:7">
      <c r="B40" s="10" t="s">
        <v>102</v>
      </c>
      <c r="C40" s="49" t="s">
        <v>103</v>
      </c>
      <c r="D40" s="56"/>
      <c r="E40" s="54">
        <f t="shared" si="0"/>
        <v>0</v>
      </c>
      <c r="F40" s="8"/>
      <c r="G40" s="57"/>
    </row>
    <row r="41" ht="18.95" customHeight="1" spans="2:7">
      <c r="B41" s="10" t="s">
        <v>104</v>
      </c>
      <c r="C41" s="49" t="s">
        <v>105</v>
      </c>
      <c r="D41" s="56"/>
      <c r="E41" s="54">
        <f t="shared" si="0"/>
        <v>3.84</v>
      </c>
      <c r="F41" s="8">
        <v>3.84</v>
      </c>
      <c r="G41" s="57"/>
    </row>
    <row r="42" ht="18.95" customHeight="1" spans="2:7">
      <c r="B42" s="10" t="s">
        <v>106</v>
      </c>
      <c r="C42" s="49" t="s">
        <v>107</v>
      </c>
      <c r="D42" s="56"/>
      <c r="E42" s="54">
        <f t="shared" si="0"/>
        <v>0.81</v>
      </c>
      <c r="F42" s="8">
        <v>0.81</v>
      </c>
      <c r="G42" s="57"/>
    </row>
    <row r="43" ht="19.8" customHeight="1" spans="2:7">
      <c r="B43" s="47" t="s">
        <v>108</v>
      </c>
      <c r="C43" s="48" t="s">
        <v>24</v>
      </c>
      <c r="D43" s="56"/>
      <c r="E43" s="54">
        <f t="shared" si="0"/>
        <v>5.41</v>
      </c>
      <c r="F43" s="8">
        <f>F44</f>
        <v>5.41</v>
      </c>
      <c r="G43" s="57"/>
    </row>
    <row r="44" ht="17.25" customHeight="1" spans="2:7">
      <c r="B44" s="10" t="s">
        <v>109</v>
      </c>
      <c r="C44" s="49" t="s">
        <v>110</v>
      </c>
      <c r="D44" s="56"/>
      <c r="E44" s="54">
        <f t="shared" si="0"/>
        <v>5.41</v>
      </c>
      <c r="F44" s="8">
        <f>F45</f>
        <v>5.41</v>
      </c>
      <c r="G44" s="57"/>
    </row>
    <row r="45" ht="18.95" customHeight="1" spans="2:7">
      <c r="B45" s="10" t="s">
        <v>111</v>
      </c>
      <c r="C45" s="49" t="s">
        <v>112</v>
      </c>
      <c r="D45" s="56"/>
      <c r="E45" s="54">
        <f t="shared" si="0"/>
        <v>5.41</v>
      </c>
      <c r="F45" s="8">
        <v>5.41</v>
      </c>
      <c r="G45" s="57"/>
    </row>
    <row r="46" ht="23.25" customHeight="1" spans="2:7">
      <c r="B46" s="58" t="s">
        <v>113</v>
      </c>
      <c r="C46" s="58"/>
      <c r="D46" s="58"/>
      <c r="E46" s="58"/>
      <c r="F46" s="58"/>
      <c r="G46" s="58"/>
    </row>
  </sheetData>
  <mergeCells count="6">
    <mergeCell ref="B6:C6"/>
    <mergeCell ref="E6:G6"/>
    <mergeCell ref="B8:C8"/>
    <mergeCell ref="B46:G46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D19" sqref="D9 D19"/>
    </sheetView>
  </sheetViews>
  <sheetFormatPr defaultColWidth="10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1"/>
      <c r="B1" s="53" t="s">
        <v>114</v>
      </c>
      <c r="C1" s="42"/>
      <c r="D1" s="42"/>
      <c r="E1" s="42"/>
      <c r="F1" s="42"/>
    </row>
    <row r="2" ht="16.35" customHeight="1" spans="2:6">
      <c r="B2" s="44" t="s">
        <v>115</v>
      </c>
      <c r="C2" s="44"/>
      <c r="D2" s="44"/>
      <c r="E2" s="44"/>
      <c r="F2" s="44"/>
    </row>
    <row r="3" ht="16.35" customHeight="1" spans="2:6">
      <c r="B3" s="44"/>
      <c r="C3" s="44"/>
      <c r="D3" s="44"/>
      <c r="E3" s="44"/>
      <c r="F3" s="44"/>
    </row>
    <row r="4" ht="16.35" customHeight="1" spans="2:6">
      <c r="B4" s="42"/>
      <c r="C4" s="42"/>
      <c r="D4" s="42"/>
      <c r="E4" s="42"/>
      <c r="F4" s="42"/>
    </row>
    <row r="5" ht="19.8" customHeight="1" spans="2:6">
      <c r="B5" s="42"/>
      <c r="C5" s="42"/>
      <c r="D5" s="42"/>
      <c r="E5" s="42"/>
      <c r="F5" s="19" t="s">
        <v>7</v>
      </c>
    </row>
    <row r="6" ht="36.2" customHeight="1" spans="2:6">
      <c r="B6" s="45" t="s">
        <v>116</v>
      </c>
      <c r="C6" s="45"/>
      <c r="D6" s="45" t="s">
        <v>117</v>
      </c>
      <c r="E6" s="45"/>
      <c r="F6" s="45"/>
    </row>
    <row r="7" ht="27.6" customHeight="1" spans="2:6">
      <c r="B7" s="45" t="s">
        <v>118</v>
      </c>
      <c r="C7" s="45" t="s">
        <v>39</v>
      </c>
      <c r="D7" s="45" t="s">
        <v>40</v>
      </c>
      <c r="E7" s="45" t="s">
        <v>119</v>
      </c>
      <c r="F7" s="45" t="s">
        <v>120</v>
      </c>
    </row>
    <row r="8" ht="19.8" customHeight="1" spans="2:6">
      <c r="B8" s="46" t="s">
        <v>12</v>
      </c>
      <c r="C8" s="46"/>
      <c r="D8" s="16">
        <f>E8+F8</f>
        <v>101.01</v>
      </c>
      <c r="E8" s="16">
        <f>E9+E19+E33</f>
        <v>101.01</v>
      </c>
      <c r="F8" s="16"/>
    </row>
    <row r="9" ht="19.8" customHeight="1" spans="2:6">
      <c r="B9" s="47" t="s">
        <v>121</v>
      </c>
      <c r="C9" s="48" t="s">
        <v>122</v>
      </c>
      <c r="D9" s="16">
        <f t="shared" ref="D9:D19" si="0">E9+F9</f>
        <v>101.01</v>
      </c>
      <c r="E9" s="18">
        <f>SUM(E10:E18)</f>
        <v>101.01</v>
      </c>
      <c r="F9" s="18"/>
    </row>
    <row r="10" ht="18.95" customHeight="1" spans="2:6">
      <c r="B10" s="10" t="s">
        <v>123</v>
      </c>
      <c r="C10" s="49" t="s">
        <v>124</v>
      </c>
      <c r="D10" s="16">
        <f t="shared" si="0"/>
        <v>22.55</v>
      </c>
      <c r="E10" s="18">
        <v>22.55</v>
      </c>
      <c r="F10" s="18"/>
    </row>
    <row r="11" ht="18.95" customHeight="1" spans="2:6">
      <c r="B11" s="10" t="s">
        <v>125</v>
      </c>
      <c r="C11" s="49" t="s">
        <v>126</v>
      </c>
      <c r="D11" s="16">
        <f t="shared" si="0"/>
        <v>3.78</v>
      </c>
      <c r="E11" s="18">
        <v>3.78</v>
      </c>
      <c r="F11" s="18"/>
    </row>
    <row r="12" ht="18.95" customHeight="1" spans="2:6">
      <c r="B12" s="10" t="s">
        <v>127</v>
      </c>
      <c r="C12" s="49" t="s">
        <v>128</v>
      </c>
      <c r="D12" s="16">
        <f t="shared" si="0"/>
        <v>0</v>
      </c>
      <c r="E12" s="18"/>
      <c r="F12" s="18"/>
    </row>
    <row r="13" ht="18.95" customHeight="1" spans="2:6">
      <c r="B13" s="10" t="s">
        <v>129</v>
      </c>
      <c r="C13" s="49" t="s">
        <v>130</v>
      </c>
      <c r="D13" s="16">
        <f t="shared" si="0"/>
        <v>53.79</v>
      </c>
      <c r="E13" s="18">
        <f>33.79+20</f>
        <v>53.79</v>
      </c>
      <c r="F13" s="18"/>
    </row>
    <row r="14" ht="18.95" customHeight="1" spans="2:6">
      <c r="B14" s="10" t="s">
        <v>131</v>
      </c>
      <c r="C14" s="49" t="s">
        <v>132</v>
      </c>
      <c r="D14" s="16">
        <f t="shared" si="0"/>
        <v>7.22</v>
      </c>
      <c r="E14" s="18">
        <f>表二!F19</f>
        <v>7.22</v>
      </c>
      <c r="F14" s="18"/>
    </row>
    <row r="15" ht="18.95" customHeight="1" spans="2:6">
      <c r="B15" s="10" t="s">
        <v>133</v>
      </c>
      <c r="C15" s="49" t="s">
        <v>134</v>
      </c>
      <c r="D15" s="16">
        <f t="shared" si="0"/>
        <v>3.61</v>
      </c>
      <c r="E15" s="18">
        <f>表二!F20</f>
        <v>3.61</v>
      </c>
      <c r="F15" s="18"/>
    </row>
    <row r="16" ht="18.95" customHeight="1" spans="2:6">
      <c r="B16" s="10" t="s">
        <v>135</v>
      </c>
      <c r="C16" s="49" t="s">
        <v>136</v>
      </c>
      <c r="D16" s="16">
        <f t="shared" si="0"/>
        <v>3.84</v>
      </c>
      <c r="E16" s="18">
        <f>表二!F41+表二!F40</f>
        <v>3.84</v>
      </c>
      <c r="F16" s="18"/>
    </row>
    <row r="17" ht="18.95" customHeight="1" spans="2:6">
      <c r="B17" s="10" t="s">
        <v>137</v>
      </c>
      <c r="C17" s="49" t="s">
        <v>138</v>
      </c>
      <c r="D17" s="16">
        <f t="shared" si="0"/>
        <v>0.81</v>
      </c>
      <c r="E17" s="18">
        <f>表二!F42</f>
        <v>0.81</v>
      </c>
      <c r="F17" s="18"/>
    </row>
    <row r="18" ht="18.95" customHeight="1" spans="2:6">
      <c r="B18" s="10" t="s">
        <v>139</v>
      </c>
      <c r="C18" s="49" t="s">
        <v>140</v>
      </c>
      <c r="D18" s="16">
        <f t="shared" si="0"/>
        <v>5.41</v>
      </c>
      <c r="E18" s="18">
        <f>表二!F43</f>
        <v>5.41</v>
      </c>
      <c r="F18" s="18"/>
    </row>
    <row r="19" ht="19.8" customHeight="1" spans="2:6">
      <c r="B19" s="47" t="s">
        <v>141</v>
      </c>
      <c r="C19" s="48" t="s">
        <v>142</v>
      </c>
      <c r="D19" s="16">
        <f t="shared" si="0"/>
        <v>0</v>
      </c>
      <c r="E19" s="18">
        <f>SUM(E20:E32)</f>
        <v>0</v>
      </c>
      <c r="F19" s="18"/>
    </row>
    <row r="20" ht="18.95" customHeight="1" spans="2:6">
      <c r="B20" s="10" t="s">
        <v>143</v>
      </c>
      <c r="C20" s="49" t="s">
        <v>144</v>
      </c>
      <c r="D20" s="18"/>
      <c r="E20" s="18"/>
      <c r="F20" s="18"/>
    </row>
    <row r="21" ht="18.95" customHeight="1" spans="2:6">
      <c r="B21" s="10" t="s">
        <v>145</v>
      </c>
      <c r="C21" s="49" t="s">
        <v>146</v>
      </c>
      <c r="D21" s="18"/>
      <c r="E21" s="18"/>
      <c r="F21" s="18"/>
    </row>
    <row r="22" ht="18.95" customHeight="1" spans="2:6">
      <c r="B22" s="10" t="s">
        <v>147</v>
      </c>
      <c r="C22" s="49" t="s">
        <v>148</v>
      </c>
      <c r="D22" s="18"/>
      <c r="E22" s="18"/>
      <c r="F22" s="18"/>
    </row>
    <row r="23" ht="18.95" customHeight="1" spans="2:6">
      <c r="B23" s="10" t="s">
        <v>149</v>
      </c>
      <c r="C23" s="49" t="s">
        <v>150</v>
      </c>
      <c r="D23" s="18"/>
      <c r="E23" s="18"/>
      <c r="F23" s="18"/>
    </row>
    <row r="24" ht="18.95" customHeight="1" spans="2:6">
      <c r="B24" s="10" t="s">
        <v>151</v>
      </c>
      <c r="C24" s="49" t="s">
        <v>152</v>
      </c>
      <c r="D24" s="18"/>
      <c r="E24" s="18"/>
      <c r="F24" s="18"/>
    </row>
    <row r="25" ht="18.95" customHeight="1" spans="2:6">
      <c r="B25" s="10" t="s">
        <v>153</v>
      </c>
      <c r="C25" s="49" t="s">
        <v>154</v>
      </c>
      <c r="D25" s="18"/>
      <c r="E25" s="18"/>
      <c r="F25" s="18"/>
    </row>
    <row r="26" ht="18.95" customHeight="1" spans="2:6">
      <c r="B26" s="10" t="s">
        <v>155</v>
      </c>
      <c r="C26" s="49" t="s">
        <v>156</v>
      </c>
      <c r="D26" s="18"/>
      <c r="E26" s="18"/>
      <c r="F26" s="18"/>
    </row>
    <row r="27" ht="18.95" customHeight="1" spans="2:6">
      <c r="B27" s="10" t="s">
        <v>157</v>
      </c>
      <c r="C27" s="49" t="s">
        <v>158</v>
      </c>
      <c r="D27" s="18"/>
      <c r="E27" s="18"/>
      <c r="F27" s="18"/>
    </row>
    <row r="28" ht="18.95" customHeight="1" spans="2:6">
      <c r="B28" s="10" t="s">
        <v>159</v>
      </c>
      <c r="C28" s="49" t="s">
        <v>160</v>
      </c>
      <c r="D28" s="18"/>
      <c r="E28" s="18"/>
      <c r="F28" s="18"/>
    </row>
    <row r="29" ht="18.95" customHeight="1" spans="2:6">
      <c r="B29" s="10" t="s">
        <v>161</v>
      </c>
      <c r="C29" s="49" t="s">
        <v>162</v>
      </c>
      <c r="D29" s="18"/>
      <c r="E29" s="18"/>
      <c r="F29" s="18"/>
    </row>
    <row r="30" ht="18.95" customHeight="1" spans="2:6">
      <c r="B30" s="10" t="s">
        <v>163</v>
      </c>
      <c r="C30" s="49" t="s">
        <v>164</v>
      </c>
      <c r="D30" s="18"/>
      <c r="E30" s="18"/>
      <c r="F30" s="18"/>
    </row>
    <row r="31" ht="18.95" customHeight="1" spans="2:6">
      <c r="B31" s="10" t="s">
        <v>165</v>
      </c>
      <c r="C31" s="49" t="s">
        <v>166</v>
      </c>
      <c r="D31" s="18"/>
      <c r="E31" s="18"/>
      <c r="F31" s="18"/>
    </row>
    <row r="32" ht="18.95" customHeight="1" spans="2:6">
      <c r="B32" s="10" t="s">
        <v>167</v>
      </c>
      <c r="C32" s="49" t="s">
        <v>168</v>
      </c>
      <c r="D32" s="18"/>
      <c r="E32" s="18"/>
      <c r="F32" s="18"/>
    </row>
    <row r="33" ht="19.8" customHeight="1" spans="2:6">
      <c r="B33" s="47" t="s">
        <v>169</v>
      </c>
      <c r="C33" s="48" t="s">
        <v>170</v>
      </c>
      <c r="D33" s="18"/>
      <c r="E33" s="18"/>
      <c r="F33" s="18"/>
    </row>
    <row r="34" ht="18.95" customHeight="1" spans="2:6">
      <c r="B34" s="10" t="s">
        <v>171</v>
      </c>
      <c r="C34" s="49" t="s">
        <v>172</v>
      </c>
      <c r="D34" s="18"/>
      <c r="E34" s="18"/>
      <c r="F34" s="18"/>
    </row>
    <row r="35" ht="18.95" customHeight="1" spans="2:6">
      <c r="B35" s="10" t="s">
        <v>173</v>
      </c>
      <c r="C35" s="49" t="s">
        <v>174</v>
      </c>
      <c r="D35" s="18"/>
      <c r="E35" s="18"/>
      <c r="F35" s="18"/>
    </row>
    <row r="36" ht="19.8" customHeight="1" spans="2:6">
      <c r="B36" s="47" t="s">
        <v>175</v>
      </c>
      <c r="C36" s="48" t="s">
        <v>176</v>
      </c>
      <c r="D36" s="18"/>
      <c r="E36" s="18"/>
      <c r="F36" s="18"/>
    </row>
    <row r="37" ht="18.95" customHeight="1" spans="2:6">
      <c r="B37" s="10" t="s">
        <v>177</v>
      </c>
      <c r="C37" s="49" t="s">
        <v>178</v>
      </c>
      <c r="D37" s="18"/>
      <c r="E37" s="18"/>
      <c r="F37" s="1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29" sqref="D29"/>
    </sheetView>
  </sheetViews>
  <sheetFormatPr defaultColWidth="10" defaultRowHeight="14.4"/>
  <cols>
    <col min="1" max="1" width="0.407407407407407" customWidth="1"/>
    <col min="2" max="2" width="11.6666666666667" customWidth="1"/>
    <col min="3" max="3" width="11.8055555555556" customWidth="1"/>
    <col min="4" max="4" width="11.6666666666667" customWidth="1"/>
    <col min="5" max="5" width="12.6203703703704" customWidth="1"/>
    <col min="6" max="6" width="11.8055555555556" customWidth="1"/>
    <col min="7" max="7" width="12.4814814814815" customWidth="1"/>
    <col min="8" max="8" width="11.6666666666667" customWidth="1"/>
    <col min="9" max="9" width="11.2592592592593" customWidth="1"/>
    <col min="10" max="10" width="12.0833333333333" customWidth="1"/>
    <col min="11" max="11" width="11.8055555555556" customWidth="1"/>
    <col min="12" max="12" width="12.8888888888889" customWidth="1"/>
    <col min="13" max="13" width="13.2962962962963" customWidth="1"/>
  </cols>
  <sheetData>
    <row r="1" ht="16.35" customHeight="1" spans="1:2">
      <c r="A1" s="1"/>
      <c r="B1" s="2" t="s">
        <v>179</v>
      </c>
    </row>
    <row r="2" ht="16.35" customHeight="1" spans="2:13">
      <c r="B2" s="50" t="s">
        <v>180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6.35" customHeight="1" spans="2:1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6.35" customHeight="1" spans="2:13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ht="20.7" customHeight="1" spans="13:13">
      <c r="M5" s="19" t="s">
        <v>7</v>
      </c>
    </row>
    <row r="6" ht="38.8" customHeight="1" spans="2:13">
      <c r="B6" s="51" t="s">
        <v>36</v>
      </c>
      <c r="C6" s="51"/>
      <c r="D6" s="51"/>
      <c r="E6" s="51"/>
      <c r="F6" s="51"/>
      <c r="G6" s="51"/>
      <c r="H6" s="51" t="s">
        <v>37</v>
      </c>
      <c r="I6" s="51"/>
      <c r="J6" s="51"/>
      <c r="K6" s="51"/>
      <c r="L6" s="51"/>
      <c r="M6" s="51"/>
    </row>
    <row r="7" ht="36.2" customHeight="1" spans="2:13">
      <c r="B7" s="51" t="s">
        <v>12</v>
      </c>
      <c r="C7" s="51" t="s">
        <v>181</v>
      </c>
      <c r="D7" s="51" t="s">
        <v>182</v>
      </c>
      <c r="E7" s="51"/>
      <c r="F7" s="51"/>
      <c r="G7" s="51" t="s">
        <v>183</v>
      </c>
      <c r="H7" s="51" t="s">
        <v>12</v>
      </c>
      <c r="I7" s="51" t="s">
        <v>181</v>
      </c>
      <c r="J7" s="51" t="s">
        <v>182</v>
      </c>
      <c r="K7" s="51"/>
      <c r="L7" s="51"/>
      <c r="M7" s="51" t="s">
        <v>183</v>
      </c>
    </row>
    <row r="8" ht="36.2" customHeight="1" spans="2:13">
      <c r="B8" s="51"/>
      <c r="C8" s="51"/>
      <c r="D8" s="51" t="s">
        <v>184</v>
      </c>
      <c r="E8" s="51" t="s">
        <v>185</v>
      </c>
      <c r="F8" s="51" t="s">
        <v>186</v>
      </c>
      <c r="G8" s="51"/>
      <c r="H8" s="51"/>
      <c r="I8" s="51"/>
      <c r="J8" s="51" t="s">
        <v>184</v>
      </c>
      <c r="K8" s="51" t="s">
        <v>185</v>
      </c>
      <c r="L8" s="51" t="s">
        <v>186</v>
      </c>
      <c r="M8" s="51"/>
    </row>
    <row r="9" ht="25.85" customHeight="1" spans="2:13">
      <c r="B9" s="52"/>
      <c r="C9" s="52"/>
      <c r="D9" s="52"/>
      <c r="E9" s="52"/>
      <c r="F9" s="52"/>
      <c r="G9" s="52"/>
      <c r="H9" s="8">
        <v>0</v>
      </c>
      <c r="I9" s="8"/>
      <c r="J9" s="8">
        <v>0</v>
      </c>
      <c r="K9" s="8"/>
      <c r="L9" s="8">
        <v>0</v>
      </c>
      <c r="M9" s="8">
        <v>0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17" sqref="F17"/>
    </sheetView>
  </sheetViews>
  <sheetFormatPr defaultColWidth="10" defaultRowHeight="14.4" outlineLevelCol="5"/>
  <cols>
    <col min="1" max="1" width="0.407407407407407" customWidth="1"/>
    <col min="2" max="2" width="11.537037037037" customWidth="1"/>
    <col min="3" max="3" width="36.5" customWidth="1"/>
    <col min="4" max="4" width="15.3333333333333" customWidth="1"/>
    <col min="5" max="5" width="14.787037037037" customWidth="1"/>
    <col min="6" max="6" width="15.3333333333333" customWidth="1"/>
  </cols>
  <sheetData>
    <row r="1" ht="16.35" customHeight="1" spans="1:6">
      <c r="A1" s="1"/>
      <c r="B1" s="43" t="s">
        <v>187</v>
      </c>
      <c r="C1" s="42"/>
      <c r="D1" s="42"/>
      <c r="E1" s="42"/>
      <c r="F1" s="42"/>
    </row>
    <row r="2" ht="25" customHeight="1" spans="2:6">
      <c r="B2" s="44" t="s">
        <v>188</v>
      </c>
      <c r="C2" s="44"/>
      <c r="D2" s="44"/>
      <c r="E2" s="44"/>
      <c r="F2" s="44"/>
    </row>
    <row r="3" ht="26.7" customHeight="1" spans="2:6">
      <c r="B3" s="44"/>
      <c r="C3" s="44"/>
      <c r="D3" s="44"/>
      <c r="E3" s="44"/>
      <c r="F3" s="44"/>
    </row>
    <row r="4" ht="16.35" customHeight="1" spans="2:6">
      <c r="B4" s="42"/>
      <c r="C4" s="42"/>
      <c r="D4" s="42"/>
      <c r="E4" s="42"/>
      <c r="F4" s="42"/>
    </row>
    <row r="5" ht="21.55" customHeight="1" spans="2:6">
      <c r="B5" s="42"/>
      <c r="C5" s="42"/>
      <c r="D5" s="42"/>
      <c r="E5" s="42"/>
      <c r="F5" s="19" t="s">
        <v>7</v>
      </c>
    </row>
    <row r="6" ht="33.6" customHeight="1" spans="2:6">
      <c r="B6" s="45" t="s">
        <v>38</v>
      </c>
      <c r="C6" s="45" t="s">
        <v>39</v>
      </c>
      <c r="D6" s="45" t="s">
        <v>189</v>
      </c>
      <c r="E6" s="45"/>
      <c r="F6" s="45"/>
    </row>
    <row r="7" ht="31.05" customHeight="1" spans="2:6">
      <c r="B7" s="45"/>
      <c r="C7" s="45"/>
      <c r="D7" s="45" t="s">
        <v>40</v>
      </c>
      <c r="E7" s="45" t="s">
        <v>41</v>
      </c>
      <c r="F7" s="45" t="s">
        <v>42</v>
      </c>
    </row>
    <row r="8" ht="20.7" customHeight="1" spans="2:6">
      <c r="B8" s="46" t="s">
        <v>12</v>
      </c>
      <c r="C8" s="46"/>
      <c r="D8" s="16"/>
      <c r="E8" s="16"/>
      <c r="F8" s="16"/>
    </row>
    <row r="9" ht="16.35" customHeight="1" spans="2:6">
      <c r="B9" s="47" t="s">
        <v>190</v>
      </c>
      <c r="C9" s="48" t="s">
        <v>25</v>
      </c>
      <c r="D9" s="18"/>
      <c r="E9" s="18"/>
      <c r="F9" s="18"/>
    </row>
    <row r="10" ht="16.35" customHeight="1" spans="2:6">
      <c r="B10" s="10" t="s">
        <v>191</v>
      </c>
      <c r="C10" s="49" t="s">
        <v>192</v>
      </c>
      <c r="D10" s="18"/>
      <c r="E10" s="18"/>
      <c r="F10" s="18"/>
    </row>
    <row r="11" ht="16.35" customHeight="1" spans="2:6">
      <c r="B11" s="10" t="s">
        <v>193</v>
      </c>
      <c r="C11" s="49" t="s">
        <v>194</v>
      </c>
      <c r="D11" s="18"/>
      <c r="E11" s="18"/>
      <c r="F11" s="18"/>
    </row>
    <row r="12" ht="16.35" customHeight="1" spans="2:6">
      <c r="B12" s="10" t="s">
        <v>195</v>
      </c>
      <c r="C12" s="49" t="s">
        <v>196</v>
      </c>
      <c r="D12" s="18"/>
      <c r="E12" s="18"/>
      <c r="F12" s="18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G10" sqref="G10"/>
    </sheetView>
  </sheetViews>
  <sheetFormatPr defaultColWidth="10" defaultRowHeight="14.4" outlineLevelCol="5"/>
  <cols>
    <col min="1" max="1" width="0.805555555555556" customWidth="1"/>
    <col min="2" max="2" width="0.138888888888889" customWidth="1"/>
    <col min="3" max="3" width="26.0555555555556" customWidth="1"/>
    <col min="4" max="4" width="16.8240740740741" customWidth="1"/>
    <col min="5" max="5" width="26.6018518518519" customWidth="1"/>
    <col min="6" max="6" width="17.3611111111111" customWidth="1"/>
    <col min="7" max="8" width="9.76851851851852" customWidth="1"/>
  </cols>
  <sheetData>
    <row r="1" ht="16.35" customHeight="1" spans="1:3">
      <c r="A1" s="1"/>
      <c r="C1" s="2" t="s">
        <v>197</v>
      </c>
    </row>
    <row r="2" ht="16.35" customHeight="1" spans="3:6">
      <c r="C2" s="3" t="s">
        <v>198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38" t="s">
        <v>7</v>
      </c>
    </row>
    <row r="6" ht="34.5" customHeight="1" spans="3:6">
      <c r="C6" s="39" t="s">
        <v>8</v>
      </c>
      <c r="D6" s="39"/>
      <c r="E6" s="39" t="s">
        <v>9</v>
      </c>
      <c r="F6" s="39"/>
    </row>
    <row r="7" ht="32.75" customHeight="1" spans="3:6">
      <c r="C7" s="39" t="s">
        <v>10</v>
      </c>
      <c r="D7" s="39" t="s">
        <v>11</v>
      </c>
      <c r="E7" s="39" t="s">
        <v>10</v>
      </c>
      <c r="F7" s="39" t="s">
        <v>11</v>
      </c>
    </row>
    <row r="8" ht="25" customHeight="1" spans="3:6">
      <c r="C8" s="40" t="s">
        <v>12</v>
      </c>
      <c r="D8" s="41">
        <f>SUM(D9:D17)</f>
        <v>101.01</v>
      </c>
      <c r="E8" s="40" t="s">
        <v>12</v>
      </c>
      <c r="F8" s="41">
        <f>SUM(F9:F13)</f>
        <v>101.01</v>
      </c>
    </row>
    <row r="9" ht="20.7" customHeight="1" spans="2:6">
      <c r="B9" s="42" t="s">
        <v>199</v>
      </c>
      <c r="C9" s="25" t="s">
        <v>18</v>
      </c>
      <c r="D9" s="41">
        <f>表一!F6</f>
        <v>101.01</v>
      </c>
      <c r="E9" s="25" t="s">
        <v>19</v>
      </c>
      <c r="F9" s="41">
        <f>表二!E9</f>
        <v>0</v>
      </c>
    </row>
    <row r="10" ht="20.7" customHeight="1" spans="2:6">
      <c r="B10" s="42" t="s">
        <v>200</v>
      </c>
      <c r="C10" s="25" t="s">
        <v>20</v>
      </c>
      <c r="D10" s="41">
        <f>表一!G6</f>
        <v>0</v>
      </c>
      <c r="E10" s="25" t="s">
        <v>21</v>
      </c>
      <c r="F10" s="41">
        <f>表二!E12</f>
        <v>90.95</v>
      </c>
    </row>
    <row r="11" ht="20.7" customHeight="1" spans="2:6">
      <c r="B11" s="42"/>
      <c r="C11" s="25" t="s">
        <v>22</v>
      </c>
      <c r="D11" s="41"/>
      <c r="E11" s="25" t="s">
        <v>23</v>
      </c>
      <c r="F11" s="41">
        <f>表一!F9</f>
        <v>4.65</v>
      </c>
    </row>
    <row r="12" ht="20.7" customHeight="1" spans="2:6">
      <c r="B12" s="42"/>
      <c r="C12" s="25" t="s">
        <v>201</v>
      </c>
      <c r="D12" s="41"/>
      <c r="E12" s="25" t="s">
        <v>24</v>
      </c>
      <c r="F12" s="41">
        <f>表一!F10</f>
        <v>5.41</v>
      </c>
    </row>
    <row r="13" ht="20.7" customHeight="1" spans="2:6">
      <c r="B13" s="42"/>
      <c r="C13" s="25" t="s">
        <v>202</v>
      </c>
      <c r="D13" s="41"/>
      <c r="E13" s="25" t="s">
        <v>25</v>
      </c>
      <c r="F13" s="41">
        <f>表一!F11</f>
        <v>0</v>
      </c>
    </row>
    <row r="14" ht="20.7" customHeight="1" spans="2:6">
      <c r="B14" s="42"/>
      <c r="C14" s="25" t="s">
        <v>203</v>
      </c>
      <c r="D14" s="41"/>
      <c r="E14" s="25"/>
      <c r="F14" s="41"/>
    </row>
    <row r="15" ht="20.7" customHeight="1" spans="2:6">
      <c r="B15" s="42"/>
      <c r="C15" s="25" t="s">
        <v>204</v>
      </c>
      <c r="D15" s="41"/>
      <c r="E15" s="25"/>
      <c r="F15" s="41"/>
    </row>
    <row r="16" ht="20.7" customHeight="1" spans="2:6">
      <c r="B16" s="42"/>
      <c r="C16" s="25" t="s">
        <v>205</v>
      </c>
      <c r="D16" s="41"/>
      <c r="E16" s="25"/>
      <c r="F16" s="41"/>
    </row>
    <row r="17" ht="20.7" customHeight="1" spans="2:6">
      <c r="B17" s="42"/>
      <c r="C17" s="25" t="s">
        <v>206</v>
      </c>
      <c r="D17" s="41"/>
      <c r="E17" s="25"/>
      <c r="F17" s="41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workbookViewId="0">
      <selection activeCell="D43" sqref="D9 D12 D38 D46 D43"/>
    </sheetView>
  </sheetViews>
  <sheetFormatPr defaultColWidth="10" defaultRowHeight="14.4"/>
  <cols>
    <col min="1" max="1" width="0.407407407407407" customWidth="1"/>
    <col min="2" max="2" width="10.037037037037" customWidth="1"/>
    <col min="3" max="3" width="29.9907407407407" customWidth="1"/>
    <col min="4" max="4" width="11.537037037037" customWidth="1"/>
    <col min="5" max="5" width="9.76851851851852" customWidth="1"/>
    <col min="6" max="6" width="10.5833333333333" customWidth="1"/>
    <col min="7" max="7" width="11.1296296296296" customWidth="1"/>
    <col min="8" max="8" width="10.5833333333333" customWidth="1"/>
    <col min="9" max="9" width="10.8518518518519" customWidth="1"/>
    <col min="10" max="10" width="10.7222222222222" customWidth="1"/>
    <col min="11" max="11" width="10.4444444444444" customWidth="1"/>
    <col min="12" max="12" width="11.3981481481481" customWidth="1"/>
    <col min="13" max="13" width="11.537037037037" customWidth="1"/>
  </cols>
  <sheetData>
    <row r="1" ht="16.35" customHeight="1" spans="1:2">
      <c r="A1" s="1"/>
      <c r="B1" s="2" t="s">
        <v>207</v>
      </c>
    </row>
    <row r="2" ht="16.35" customHeight="1" spans="2:13">
      <c r="B2" s="3" t="s">
        <v>208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19" t="s">
        <v>7</v>
      </c>
    </row>
    <row r="6" ht="36.2" customHeight="1" spans="2:13">
      <c r="B6" s="29" t="s">
        <v>209</v>
      </c>
      <c r="C6" s="29"/>
      <c r="D6" s="29" t="s">
        <v>40</v>
      </c>
      <c r="E6" s="30" t="s">
        <v>210</v>
      </c>
      <c r="F6" s="30" t="s">
        <v>211</v>
      </c>
      <c r="G6" s="30" t="s">
        <v>212</v>
      </c>
      <c r="H6" s="30" t="s">
        <v>213</v>
      </c>
      <c r="I6" s="30" t="s">
        <v>214</v>
      </c>
      <c r="J6" s="30" t="s">
        <v>215</v>
      </c>
      <c r="K6" s="30" t="s">
        <v>216</v>
      </c>
      <c r="L6" s="30" t="s">
        <v>217</v>
      </c>
      <c r="M6" s="30" t="s">
        <v>218</v>
      </c>
    </row>
    <row r="7" ht="30.15" customHeight="1" spans="2:13">
      <c r="B7" s="29" t="s">
        <v>118</v>
      </c>
      <c r="C7" s="29" t="s">
        <v>39</v>
      </c>
      <c r="D7" s="29"/>
      <c r="E7" s="30"/>
      <c r="F7" s="30"/>
      <c r="G7" s="30"/>
      <c r="H7" s="30"/>
      <c r="I7" s="30"/>
      <c r="J7" s="30"/>
      <c r="K7" s="30"/>
      <c r="L7" s="30"/>
      <c r="M7" s="30"/>
    </row>
    <row r="8" ht="20.7" customHeight="1" spans="2:13">
      <c r="B8" s="31" t="s">
        <v>12</v>
      </c>
      <c r="C8" s="31"/>
      <c r="D8" s="32">
        <f>SUM(E8:M8)</f>
        <v>101.01</v>
      </c>
      <c r="E8" s="32">
        <f>E9+E12+E38+E43+E46</f>
        <v>101.01</v>
      </c>
      <c r="F8" s="32">
        <f>F9+F12+F38+F43+F46</f>
        <v>0</v>
      </c>
      <c r="G8" s="32"/>
      <c r="H8" s="32"/>
      <c r="I8" s="32"/>
      <c r="J8" s="32"/>
      <c r="K8" s="32"/>
      <c r="L8" s="32"/>
      <c r="M8" s="32"/>
    </row>
    <row r="9" ht="20.7" customHeight="1" spans="2:13">
      <c r="B9" s="33" t="s">
        <v>43</v>
      </c>
      <c r="C9" s="34" t="s">
        <v>19</v>
      </c>
      <c r="D9" s="32">
        <f t="shared" ref="D9:D49" si="0">SUM(E9:M9)</f>
        <v>0</v>
      </c>
      <c r="E9" s="35">
        <f>表二!F9</f>
        <v>0</v>
      </c>
      <c r="F9" s="35"/>
      <c r="G9" s="35"/>
      <c r="H9" s="35"/>
      <c r="I9" s="35"/>
      <c r="J9" s="35"/>
      <c r="K9" s="35"/>
      <c r="L9" s="35"/>
      <c r="M9" s="35"/>
    </row>
    <row r="10" ht="18.1" customHeight="1" spans="2:13">
      <c r="B10" s="36" t="s">
        <v>219</v>
      </c>
      <c r="C10" s="37" t="s">
        <v>220</v>
      </c>
      <c r="D10" s="32">
        <f t="shared" si="0"/>
        <v>0</v>
      </c>
      <c r="E10" s="35">
        <f>表二!F10</f>
        <v>0</v>
      </c>
      <c r="F10" s="35"/>
      <c r="G10" s="35"/>
      <c r="H10" s="35"/>
      <c r="I10" s="35"/>
      <c r="J10" s="35"/>
      <c r="K10" s="35"/>
      <c r="L10" s="35"/>
      <c r="M10" s="35"/>
    </row>
    <row r="11" ht="19.8" customHeight="1" spans="2:13">
      <c r="B11" s="36" t="s">
        <v>221</v>
      </c>
      <c r="C11" s="37" t="s">
        <v>222</v>
      </c>
      <c r="D11" s="32">
        <f t="shared" si="0"/>
        <v>0</v>
      </c>
      <c r="E11" s="35">
        <f>表二!F11</f>
        <v>0</v>
      </c>
      <c r="F11" s="35"/>
      <c r="G11" s="35"/>
      <c r="H11" s="35"/>
      <c r="I11" s="35"/>
      <c r="J11" s="35"/>
      <c r="K11" s="35"/>
      <c r="L11" s="35"/>
      <c r="M11" s="35"/>
    </row>
    <row r="12" ht="20.7" customHeight="1" spans="2:13">
      <c r="B12" s="33" t="s">
        <v>48</v>
      </c>
      <c r="C12" s="34" t="s">
        <v>21</v>
      </c>
      <c r="D12" s="32">
        <f t="shared" si="0"/>
        <v>90.95</v>
      </c>
      <c r="E12" s="35">
        <f>表二!F12</f>
        <v>90.95</v>
      </c>
      <c r="F12" s="35"/>
      <c r="G12" s="35"/>
      <c r="H12" s="35"/>
      <c r="I12" s="35"/>
      <c r="J12" s="35"/>
      <c r="K12" s="35"/>
      <c r="L12" s="35"/>
      <c r="M12" s="35"/>
    </row>
    <row r="13" ht="18.1" customHeight="1" spans="2:13">
      <c r="B13" s="36" t="s">
        <v>223</v>
      </c>
      <c r="C13" s="37" t="s">
        <v>224</v>
      </c>
      <c r="D13" s="32">
        <f t="shared" si="0"/>
        <v>80.12</v>
      </c>
      <c r="E13" s="35">
        <f>表二!F13</f>
        <v>80.12</v>
      </c>
      <c r="F13" s="35"/>
      <c r="G13" s="35"/>
      <c r="H13" s="35"/>
      <c r="I13" s="35"/>
      <c r="J13" s="35"/>
      <c r="K13" s="35"/>
      <c r="L13" s="35"/>
      <c r="M13" s="35"/>
    </row>
    <row r="14" ht="19.8" customHeight="1" spans="2:13">
      <c r="B14" s="36" t="s">
        <v>225</v>
      </c>
      <c r="C14" s="37" t="s">
        <v>226</v>
      </c>
      <c r="D14" s="32">
        <f t="shared" si="0"/>
        <v>0</v>
      </c>
      <c r="E14" s="35">
        <f>表二!F14</f>
        <v>0</v>
      </c>
      <c r="F14" s="35"/>
      <c r="G14" s="35"/>
      <c r="H14" s="35"/>
      <c r="I14" s="35"/>
      <c r="J14" s="35"/>
      <c r="K14" s="35"/>
      <c r="L14" s="35"/>
      <c r="M14" s="35"/>
    </row>
    <row r="15" ht="19.8" customHeight="1" spans="2:13">
      <c r="B15" s="36" t="s">
        <v>227</v>
      </c>
      <c r="C15" s="37" t="s">
        <v>228</v>
      </c>
      <c r="D15" s="32">
        <f t="shared" si="0"/>
        <v>0</v>
      </c>
      <c r="E15" s="35">
        <f>表二!F15</f>
        <v>0</v>
      </c>
      <c r="F15" s="35"/>
      <c r="G15" s="35"/>
      <c r="H15" s="35"/>
      <c r="I15" s="35"/>
      <c r="J15" s="35"/>
      <c r="K15" s="35"/>
      <c r="L15" s="35"/>
      <c r="M15" s="35"/>
    </row>
    <row r="16" ht="19.8" customHeight="1" spans="2:13">
      <c r="B16" s="36" t="s">
        <v>229</v>
      </c>
      <c r="C16" s="37" t="s">
        <v>230</v>
      </c>
      <c r="D16" s="32">
        <f t="shared" si="0"/>
        <v>0</v>
      </c>
      <c r="E16" s="35">
        <f>表二!F16</f>
        <v>0</v>
      </c>
      <c r="F16" s="35"/>
      <c r="G16" s="35"/>
      <c r="H16" s="35"/>
      <c r="I16" s="35"/>
      <c r="J16" s="35"/>
      <c r="K16" s="35"/>
      <c r="L16" s="35"/>
      <c r="M16" s="35"/>
    </row>
    <row r="17" ht="19.8" customHeight="1" spans="2:13">
      <c r="B17" s="36" t="s">
        <v>231</v>
      </c>
      <c r="C17" s="37" t="s">
        <v>232</v>
      </c>
      <c r="D17" s="32">
        <f t="shared" si="0"/>
        <v>80.12</v>
      </c>
      <c r="E17" s="35">
        <f>表二!F17</f>
        <v>80.12</v>
      </c>
      <c r="F17" s="35"/>
      <c r="G17" s="35"/>
      <c r="H17" s="35"/>
      <c r="I17" s="35"/>
      <c r="J17" s="35"/>
      <c r="K17" s="35"/>
      <c r="L17" s="35"/>
      <c r="M17" s="35"/>
    </row>
    <row r="18" ht="18.1" customHeight="1" spans="2:13">
      <c r="B18" s="36" t="s">
        <v>233</v>
      </c>
      <c r="C18" s="37" t="s">
        <v>234</v>
      </c>
      <c r="D18" s="32">
        <f t="shared" si="0"/>
        <v>10.83</v>
      </c>
      <c r="E18" s="35">
        <f>表二!F18</f>
        <v>10.83</v>
      </c>
      <c r="F18" s="35"/>
      <c r="G18" s="35"/>
      <c r="H18" s="35"/>
      <c r="I18" s="35"/>
      <c r="J18" s="35"/>
      <c r="K18" s="35"/>
      <c r="L18" s="35"/>
      <c r="M18" s="35"/>
    </row>
    <row r="19" ht="19.8" customHeight="1" spans="2:13">
      <c r="B19" s="36" t="s">
        <v>235</v>
      </c>
      <c r="C19" s="37" t="s">
        <v>236</v>
      </c>
      <c r="D19" s="32">
        <f t="shared" si="0"/>
        <v>7.22</v>
      </c>
      <c r="E19" s="35">
        <f>表二!F19</f>
        <v>7.22</v>
      </c>
      <c r="F19" s="35"/>
      <c r="G19" s="35"/>
      <c r="H19" s="35"/>
      <c r="I19" s="35"/>
      <c r="J19" s="35"/>
      <c r="K19" s="35"/>
      <c r="L19" s="35"/>
      <c r="M19" s="35"/>
    </row>
    <row r="20" ht="19.8" customHeight="1" spans="2:13">
      <c r="B20" s="36" t="s">
        <v>237</v>
      </c>
      <c r="C20" s="37" t="s">
        <v>238</v>
      </c>
      <c r="D20" s="32">
        <f t="shared" si="0"/>
        <v>3.61</v>
      </c>
      <c r="E20" s="35">
        <f>表二!F20</f>
        <v>3.61</v>
      </c>
      <c r="F20" s="35"/>
      <c r="G20" s="35"/>
      <c r="H20" s="35"/>
      <c r="I20" s="35"/>
      <c r="J20" s="35"/>
      <c r="K20" s="35"/>
      <c r="L20" s="35"/>
      <c r="M20" s="35"/>
    </row>
    <row r="21" ht="19.8" customHeight="1" spans="2:13">
      <c r="B21" s="36" t="s">
        <v>239</v>
      </c>
      <c r="C21" s="37" t="s">
        <v>240</v>
      </c>
      <c r="D21" s="32">
        <f t="shared" si="0"/>
        <v>0</v>
      </c>
      <c r="E21" s="35">
        <f>表二!F21</f>
        <v>0</v>
      </c>
      <c r="F21" s="35"/>
      <c r="G21" s="35"/>
      <c r="H21" s="35"/>
      <c r="I21" s="35"/>
      <c r="J21" s="35"/>
      <c r="K21" s="35"/>
      <c r="L21" s="35"/>
      <c r="M21" s="35"/>
    </row>
    <row r="22" ht="18.1" customHeight="1" spans="2:13">
      <c r="B22" s="36" t="s">
        <v>241</v>
      </c>
      <c r="C22" s="37" t="s">
        <v>242</v>
      </c>
      <c r="D22" s="32">
        <f t="shared" si="0"/>
        <v>0</v>
      </c>
      <c r="E22" s="35">
        <f>表二!F22</f>
        <v>0</v>
      </c>
      <c r="F22" s="35"/>
      <c r="G22" s="35"/>
      <c r="H22" s="35"/>
      <c r="I22" s="35"/>
      <c r="J22" s="35"/>
      <c r="K22" s="35"/>
      <c r="L22" s="35"/>
      <c r="M22" s="35"/>
    </row>
    <row r="23" ht="19.8" customHeight="1" spans="2:13">
      <c r="B23" s="36" t="s">
        <v>243</v>
      </c>
      <c r="C23" s="37" t="s">
        <v>244</v>
      </c>
      <c r="D23" s="32">
        <f t="shared" si="0"/>
        <v>0</v>
      </c>
      <c r="E23" s="35">
        <f>表二!F23</f>
        <v>0</v>
      </c>
      <c r="F23" s="35"/>
      <c r="G23" s="35"/>
      <c r="H23" s="35"/>
      <c r="I23" s="35"/>
      <c r="J23" s="35"/>
      <c r="K23" s="35"/>
      <c r="L23" s="35"/>
      <c r="M23" s="35"/>
    </row>
    <row r="24" ht="19.8" customHeight="1" spans="2:13">
      <c r="B24" s="36" t="s">
        <v>245</v>
      </c>
      <c r="C24" s="37" t="s">
        <v>246</v>
      </c>
      <c r="D24" s="32">
        <f t="shared" si="0"/>
        <v>0</v>
      </c>
      <c r="E24" s="35">
        <f>表二!F24</f>
        <v>0</v>
      </c>
      <c r="F24" s="35"/>
      <c r="G24" s="35"/>
      <c r="H24" s="35"/>
      <c r="I24" s="35"/>
      <c r="J24" s="35"/>
      <c r="K24" s="35"/>
      <c r="L24" s="35"/>
      <c r="M24" s="35"/>
    </row>
    <row r="25" ht="19.8" customHeight="1" spans="2:13">
      <c r="B25" s="36" t="s">
        <v>247</v>
      </c>
      <c r="C25" s="37" t="s">
        <v>248</v>
      </c>
      <c r="D25" s="32">
        <f t="shared" si="0"/>
        <v>0</v>
      </c>
      <c r="E25" s="35">
        <f>表二!F25</f>
        <v>0</v>
      </c>
      <c r="F25" s="35"/>
      <c r="G25" s="35"/>
      <c r="H25" s="35"/>
      <c r="I25" s="35"/>
      <c r="J25" s="35"/>
      <c r="K25" s="35"/>
      <c r="L25" s="35"/>
      <c r="M25" s="35"/>
    </row>
    <row r="26" ht="18.1" customHeight="1" spans="2:13">
      <c r="B26" s="36" t="s">
        <v>249</v>
      </c>
      <c r="C26" s="37" t="s">
        <v>250</v>
      </c>
      <c r="D26" s="32">
        <f t="shared" si="0"/>
        <v>0</v>
      </c>
      <c r="E26" s="35">
        <f>表二!F26</f>
        <v>0</v>
      </c>
      <c r="F26" s="35"/>
      <c r="G26" s="35"/>
      <c r="H26" s="35"/>
      <c r="I26" s="35"/>
      <c r="J26" s="35"/>
      <c r="K26" s="35"/>
      <c r="L26" s="35"/>
      <c r="M26" s="35"/>
    </row>
    <row r="27" ht="19.8" customHeight="1" spans="2:13">
      <c r="B27" s="36" t="s">
        <v>251</v>
      </c>
      <c r="C27" s="37" t="s">
        <v>252</v>
      </c>
      <c r="D27" s="32">
        <f t="shared" si="0"/>
        <v>0</v>
      </c>
      <c r="E27" s="35">
        <f>表二!F27</f>
        <v>0</v>
      </c>
      <c r="F27" s="35"/>
      <c r="G27" s="35"/>
      <c r="H27" s="35"/>
      <c r="I27" s="35"/>
      <c r="J27" s="35"/>
      <c r="K27" s="35"/>
      <c r="L27" s="35"/>
      <c r="M27" s="35"/>
    </row>
    <row r="28" ht="18.1" customHeight="1" spans="2:13">
      <c r="B28" s="36" t="s">
        <v>253</v>
      </c>
      <c r="C28" s="37" t="s">
        <v>254</v>
      </c>
      <c r="D28" s="32">
        <f t="shared" si="0"/>
        <v>0</v>
      </c>
      <c r="E28" s="35">
        <f>表二!F28</f>
        <v>0</v>
      </c>
      <c r="F28" s="35"/>
      <c r="G28" s="35"/>
      <c r="H28" s="35"/>
      <c r="I28" s="35"/>
      <c r="J28" s="35"/>
      <c r="K28" s="35"/>
      <c r="L28" s="35"/>
      <c r="M28" s="35"/>
    </row>
    <row r="29" ht="19.8" customHeight="1" spans="2:13">
      <c r="B29" s="36" t="s">
        <v>255</v>
      </c>
      <c r="C29" s="37" t="s">
        <v>256</v>
      </c>
      <c r="D29" s="32">
        <f t="shared" si="0"/>
        <v>0</v>
      </c>
      <c r="E29" s="35">
        <f>表二!F29</f>
        <v>0</v>
      </c>
      <c r="F29" s="35"/>
      <c r="G29" s="35"/>
      <c r="H29" s="35"/>
      <c r="I29" s="35"/>
      <c r="J29" s="35"/>
      <c r="K29" s="35"/>
      <c r="L29" s="35"/>
      <c r="M29" s="35"/>
    </row>
    <row r="30" ht="19.8" customHeight="1" spans="2:13">
      <c r="B30" s="36" t="s">
        <v>257</v>
      </c>
      <c r="C30" s="37" t="s">
        <v>258</v>
      </c>
      <c r="D30" s="32">
        <f t="shared" si="0"/>
        <v>0</v>
      </c>
      <c r="E30" s="35">
        <f>表二!F30</f>
        <v>0</v>
      </c>
      <c r="F30" s="35"/>
      <c r="G30" s="35"/>
      <c r="H30" s="35"/>
      <c r="I30" s="35"/>
      <c r="J30" s="35"/>
      <c r="K30" s="35"/>
      <c r="L30" s="35"/>
      <c r="M30" s="35"/>
    </row>
    <row r="31" ht="18.1" customHeight="1" spans="2:13">
      <c r="B31" s="36" t="s">
        <v>259</v>
      </c>
      <c r="C31" s="37" t="s">
        <v>260</v>
      </c>
      <c r="D31" s="32">
        <f t="shared" si="0"/>
        <v>0</v>
      </c>
      <c r="E31" s="35">
        <f>表二!F31</f>
        <v>0</v>
      </c>
      <c r="F31" s="35"/>
      <c r="G31" s="35"/>
      <c r="H31" s="35"/>
      <c r="I31" s="35"/>
      <c r="J31" s="35"/>
      <c r="K31" s="35"/>
      <c r="L31" s="35"/>
      <c r="M31" s="35"/>
    </row>
    <row r="32" ht="19.8" customHeight="1" spans="2:13">
      <c r="B32" s="36" t="s">
        <v>261</v>
      </c>
      <c r="C32" s="37" t="s">
        <v>262</v>
      </c>
      <c r="D32" s="32">
        <f t="shared" si="0"/>
        <v>0</v>
      </c>
      <c r="E32" s="35">
        <f>表二!F32</f>
        <v>0</v>
      </c>
      <c r="F32" s="35"/>
      <c r="G32" s="35"/>
      <c r="H32" s="35"/>
      <c r="I32" s="35"/>
      <c r="J32" s="35"/>
      <c r="K32" s="35"/>
      <c r="L32" s="35"/>
      <c r="M32" s="35"/>
    </row>
    <row r="33" ht="19.8" customHeight="1" spans="2:13">
      <c r="B33" s="36" t="s">
        <v>263</v>
      </c>
      <c r="C33" s="37" t="s">
        <v>264</v>
      </c>
      <c r="D33" s="32">
        <f t="shared" si="0"/>
        <v>0</v>
      </c>
      <c r="E33" s="35">
        <f>表二!F33</f>
        <v>0</v>
      </c>
      <c r="F33" s="35"/>
      <c r="G33" s="35"/>
      <c r="H33" s="35"/>
      <c r="I33" s="35"/>
      <c r="J33" s="35"/>
      <c r="K33" s="35"/>
      <c r="L33" s="35"/>
      <c r="M33" s="35"/>
    </row>
    <row r="34" ht="18.1" customHeight="1" spans="2:13">
      <c r="B34" s="36" t="s">
        <v>265</v>
      </c>
      <c r="C34" s="37" t="s">
        <v>266</v>
      </c>
      <c r="D34" s="32">
        <f t="shared" si="0"/>
        <v>0</v>
      </c>
      <c r="E34" s="35">
        <f>表二!F34</f>
        <v>0</v>
      </c>
      <c r="F34" s="35"/>
      <c r="G34" s="35"/>
      <c r="H34" s="35"/>
      <c r="I34" s="35"/>
      <c r="J34" s="35"/>
      <c r="K34" s="35"/>
      <c r="L34" s="35"/>
      <c r="M34" s="35"/>
    </row>
    <row r="35" ht="19.8" customHeight="1" spans="2:13">
      <c r="B35" s="36" t="s">
        <v>267</v>
      </c>
      <c r="C35" s="37" t="s">
        <v>268</v>
      </c>
      <c r="D35" s="32">
        <f t="shared" si="0"/>
        <v>0</v>
      </c>
      <c r="E35" s="35">
        <f>表二!F35</f>
        <v>0</v>
      </c>
      <c r="F35" s="35"/>
      <c r="G35" s="35"/>
      <c r="H35" s="35"/>
      <c r="I35" s="35"/>
      <c r="J35" s="35"/>
      <c r="K35" s="35"/>
      <c r="L35" s="35"/>
      <c r="M35" s="35"/>
    </row>
    <row r="36" ht="18.1" customHeight="1" spans="2:13">
      <c r="B36" s="36" t="s">
        <v>269</v>
      </c>
      <c r="C36" s="37" t="s">
        <v>270</v>
      </c>
      <c r="D36" s="32">
        <f t="shared" si="0"/>
        <v>0</v>
      </c>
      <c r="E36" s="35">
        <f>表二!F36</f>
        <v>0</v>
      </c>
      <c r="F36" s="35"/>
      <c r="G36" s="35"/>
      <c r="H36" s="35"/>
      <c r="I36" s="35"/>
      <c r="J36" s="35"/>
      <c r="K36" s="35"/>
      <c r="L36" s="35"/>
      <c r="M36" s="35"/>
    </row>
    <row r="37" ht="19.8" customHeight="1" spans="2:13">
      <c r="B37" s="36" t="s">
        <v>271</v>
      </c>
      <c r="C37" s="37" t="s">
        <v>272</v>
      </c>
      <c r="D37" s="32">
        <f t="shared" si="0"/>
        <v>0</v>
      </c>
      <c r="E37" s="35">
        <f>表二!F37</f>
        <v>0</v>
      </c>
      <c r="F37" s="35"/>
      <c r="G37" s="35"/>
      <c r="H37" s="35"/>
      <c r="I37" s="35"/>
      <c r="J37" s="35"/>
      <c r="K37" s="35"/>
      <c r="L37" s="35"/>
      <c r="M37" s="35"/>
    </row>
    <row r="38" ht="20.7" customHeight="1" spans="2:13">
      <c r="B38" s="33" t="s">
        <v>99</v>
      </c>
      <c r="C38" s="34" t="s">
        <v>23</v>
      </c>
      <c r="D38" s="32">
        <f t="shared" si="0"/>
        <v>4.65</v>
      </c>
      <c r="E38" s="35">
        <f>表二!F38</f>
        <v>4.65</v>
      </c>
      <c r="F38" s="35"/>
      <c r="G38" s="35"/>
      <c r="H38" s="35"/>
      <c r="I38" s="35"/>
      <c r="J38" s="35"/>
      <c r="K38" s="35"/>
      <c r="L38" s="35"/>
      <c r="M38" s="35"/>
    </row>
    <row r="39" ht="18.1" customHeight="1" spans="2:13">
      <c r="B39" s="36" t="s">
        <v>273</v>
      </c>
      <c r="C39" s="37" t="s">
        <v>274</v>
      </c>
      <c r="D39" s="32">
        <f t="shared" si="0"/>
        <v>4.65</v>
      </c>
      <c r="E39" s="35">
        <f>表二!F39</f>
        <v>4.65</v>
      </c>
      <c r="F39" s="35"/>
      <c r="G39" s="35"/>
      <c r="H39" s="35"/>
      <c r="I39" s="35"/>
      <c r="J39" s="35"/>
      <c r="K39" s="35"/>
      <c r="L39" s="35"/>
      <c r="M39" s="35"/>
    </row>
    <row r="40" ht="19.8" customHeight="1" spans="2:13">
      <c r="B40" s="36" t="s">
        <v>275</v>
      </c>
      <c r="C40" s="37" t="s">
        <v>276</v>
      </c>
      <c r="D40" s="32">
        <f t="shared" si="0"/>
        <v>0</v>
      </c>
      <c r="E40" s="35">
        <f>表二!F40</f>
        <v>0</v>
      </c>
      <c r="F40" s="35"/>
      <c r="G40" s="35"/>
      <c r="H40" s="35"/>
      <c r="I40" s="35"/>
      <c r="J40" s="35"/>
      <c r="K40" s="35"/>
      <c r="L40" s="35"/>
      <c r="M40" s="35"/>
    </row>
    <row r="41" ht="19.8" customHeight="1" spans="2:13">
      <c r="B41" s="36" t="s">
        <v>277</v>
      </c>
      <c r="C41" s="37" t="s">
        <v>278</v>
      </c>
      <c r="D41" s="32">
        <f t="shared" si="0"/>
        <v>3.84</v>
      </c>
      <c r="E41" s="35">
        <f>表二!F41</f>
        <v>3.84</v>
      </c>
      <c r="F41" s="35"/>
      <c r="G41" s="35"/>
      <c r="H41" s="35"/>
      <c r="I41" s="35"/>
      <c r="J41" s="35"/>
      <c r="K41" s="35"/>
      <c r="L41" s="35"/>
      <c r="M41" s="35"/>
    </row>
    <row r="42" ht="19.8" customHeight="1" spans="2:13">
      <c r="B42" s="36" t="s">
        <v>279</v>
      </c>
      <c r="C42" s="37" t="s">
        <v>280</v>
      </c>
      <c r="D42" s="32">
        <f t="shared" si="0"/>
        <v>0.81</v>
      </c>
      <c r="E42" s="35">
        <f>表二!F42</f>
        <v>0.81</v>
      </c>
      <c r="F42" s="35"/>
      <c r="G42" s="35"/>
      <c r="H42" s="35"/>
      <c r="I42" s="35"/>
      <c r="J42" s="35"/>
      <c r="K42" s="35"/>
      <c r="L42" s="35"/>
      <c r="M42" s="35"/>
    </row>
    <row r="43" ht="20.7" customHeight="1" spans="2:13">
      <c r="B43" s="33" t="s">
        <v>108</v>
      </c>
      <c r="C43" s="34" t="s">
        <v>24</v>
      </c>
      <c r="D43" s="32">
        <f t="shared" si="0"/>
        <v>5.41</v>
      </c>
      <c r="E43" s="35">
        <f>表二!F43</f>
        <v>5.41</v>
      </c>
      <c r="F43" s="35"/>
      <c r="G43" s="35"/>
      <c r="H43" s="35"/>
      <c r="I43" s="35"/>
      <c r="J43" s="35"/>
      <c r="K43" s="35"/>
      <c r="L43" s="35"/>
      <c r="M43" s="35"/>
    </row>
    <row r="44" ht="18.1" customHeight="1" spans="2:13">
      <c r="B44" s="36" t="s">
        <v>281</v>
      </c>
      <c r="C44" s="37" t="s">
        <v>282</v>
      </c>
      <c r="D44" s="32">
        <f t="shared" si="0"/>
        <v>5.41</v>
      </c>
      <c r="E44" s="35">
        <f>表二!F44</f>
        <v>5.41</v>
      </c>
      <c r="F44" s="35"/>
      <c r="G44" s="35"/>
      <c r="H44" s="35"/>
      <c r="I44" s="35"/>
      <c r="J44" s="35"/>
      <c r="K44" s="35"/>
      <c r="L44" s="35"/>
      <c r="M44" s="35"/>
    </row>
    <row r="45" ht="19.8" customHeight="1" spans="2:13">
      <c r="B45" s="36" t="s">
        <v>283</v>
      </c>
      <c r="C45" s="37" t="s">
        <v>284</v>
      </c>
      <c r="D45" s="32">
        <f t="shared" si="0"/>
        <v>5.41</v>
      </c>
      <c r="E45" s="35">
        <f>表二!F45</f>
        <v>5.41</v>
      </c>
      <c r="F45" s="35"/>
      <c r="G45" s="35"/>
      <c r="H45" s="35"/>
      <c r="I45" s="35"/>
      <c r="J45" s="35"/>
      <c r="K45" s="35"/>
      <c r="L45" s="35"/>
      <c r="M45" s="35"/>
    </row>
    <row r="46" ht="20.7" customHeight="1" spans="2:13">
      <c r="B46" s="33" t="s">
        <v>190</v>
      </c>
      <c r="C46" s="34" t="s">
        <v>25</v>
      </c>
      <c r="D46" s="32">
        <f t="shared" si="0"/>
        <v>0</v>
      </c>
      <c r="E46" s="35">
        <f>表二!F46</f>
        <v>0</v>
      </c>
      <c r="F46" s="35">
        <f>表五!D9</f>
        <v>0</v>
      </c>
      <c r="G46" s="35"/>
      <c r="H46" s="35"/>
      <c r="I46" s="35"/>
      <c r="J46" s="35"/>
      <c r="K46" s="35"/>
      <c r="L46" s="35"/>
      <c r="M46" s="35"/>
    </row>
    <row r="47" ht="18.1" customHeight="1" spans="2:13">
      <c r="B47" s="36" t="s">
        <v>285</v>
      </c>
      <c r="C47" s="37" t="s">
        <v>286</v>
      </c>
      <c r="D47" s="32">
        <f t="shared" si="0"/>
        <v>0</v>
      </c>
      <c r="E47" s="35"/>
      <c r="F47" s="35">
        <f>表五!D10</f>
        <v>0</v>
      </c>
      <c r="G47" s="35"/>
      <c r="H47" s="35"/>
      <c r="I47" s="35"/>
      <c r="J47" s="35"/>
      <c r="K47" s="35"/>
      <c r="L47" s="35"/>
      <c r="M47" s="35"/>
    </row>
    <row r="48" ht="19.8" customHeight="1" spans="2:13">
      <c r="B48" s="36" t="s">
        <v>287</v>
      </c>
      <c r="C48" s="37" t="s">
        <v>288</v>
      </c>
      <c r="D48" s="32">
        <f t="shared" si="0"/>
        <v>0</v>
      </c>
      <c r="E48" s="35"/>
      <c r="F48" s="35">
        <f>表五!D11</f>
        <v>0</v>
      </c>
      <c r="G48" s="35"/>
      <c r="H48" s="35"/>
      <c r="I48" s="35"/>
      <c r="J48" s="35"/>
      <c r="K48" s="35"/>
      <c r="L48" s="35"/>
      <c r="M48" s="35"/>
    </row>
    <row r="49" ht="19.8" customHeight="1" spans="2:13">
      <c r="B49" s="36" t="s">
        <v>289</v>
      </c>
      <c r="C49" s="37" t="s">
        <v>290</v>
      </c>
      <c r="D49" s="32">
        <f t="shared" si="0"/>
        <v>0</v>
      </c>
      <c r="E49" s="35"/>
      <c r="F49" s="35">
        <f>表五!D12</f>
        <v>0</v>
      </c>
      <c r="G49" s="35"/>
      <c r="H49" s="35"/>
      <c r="I49" s="35"/>
      <c r="J49" s="35"/>
      <c r="K49" s="35"/>
      <c r="L49" s="35"/>
      <c r="M49" s="3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opLeftCell="A3" workbookViewId="0">
      <selection activeCell="D11" sqref="H45 D45 D42 D37 D11"/>
    </sheetView>
  </sheetViews>
  <sheetFormatPr defaultColWidth="10" defaultRowHeight="14.4" outlineLevelCol="5"/>
  <cols>
    <col min="1" max="1" width="0.537037037037037" customWidth="1"/>
    <col min="2" max="2" width="16.2777777777778" customWidth="1"/>
    <col min="3" max="3" width="27.9537037037037" customWidth="1"/>
    <col min="4" max="4" width="17.9074074074074" customWidth="1"/>
    <col min="5" max="5" width="17.3611111111111" customWidth="1"/>
    <col min="6" max="6" width="15.4722222222222" customWidth="1"/>
  </cols>
  <sheetData>
    <row r="1" ht="16.35" customHeight="1" spans="1:2">
      <c r="A1" s="1"/>
      <c r="B1" s="2" t="s">
        <v>291</v>
      </c>
    </row>
    <row r="2" ht="16.35" customHeight="1" spans="2:6">
      <c r="B2" s="3" t="s">
        <v>292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0"/>
      <c r="C4" s="20"/>
      <c r="D4" s="20"/>
      <c r="E4" s="20"/>
      <c r="F4" s="20"/>
    </row>
    <row r="5" ht="18.95" customHeight="1" spans="2:6">
      <c r="B5" s="20"/>
      <c r="C5" s="20"/>
      <c r="D5" s="20"/>
      <c r="E5" s="20"/>
      <c r="F5" s="21" t="s">
        <v>7</v>
      </c>
    </row>
    <row r="6" ht="31.9" customHeight="1" spans="2:6">
      <c r="B6" s="22" t="s">
        <v>118</v>
      </c>
      <c r="C6" s="22" t="s">
        <v>39</v>
      </c>
      <c r="D6" s="22" t="s">
        <v>40</v>
      </c>
      <c r="E6" s="22" t="s">
        <v>293</v>
      </c>
      <c r="F6" s="22" t="s">
        <v>294</v>
      </c>
    </row>
    <row r="7" ht="23.25" customHeight="1" spans="2:6">
      <c r="B7" s="7" t="s">
        <v>12</v>
      </c>
      <c r="C7" s="7"/>
      <c r="D7" s="23">
        <f>E7+F7</f>
        <v>101.01</v>
      </c>
      <c r="E7" s="23">
        <f>E8+E11+E37+E42</f>
        <v>101.01</v>
      </c>
      <c r="F7" s="23">
        <f>F8+F11+F37+F42</f>
        <v>0</v>
      </c>
    </row>
    <row r="8" ht="21.55" customHeight="1" spans="2:6">
      <c r="B8" s="24" t="s">
        <v>43</v>
      </c>
      <c r="C8" s="25" t="s">
        <v>19</v>
      </c>
      <c r="D8" s="23">
        <f t="shared" ref="D8:D48" si="0">E8+F8</f>
        <v>0</v>
      </c>
      <c r="E8" s="26">
        <f>表二!F9</f>
        <v>0</v>
      </c>
      <c r="F8" s="26"/>
    </row>
    <row r="9" ht="20.7" customHeight="1" spans="2:6">
      <c r="B9" s="27" t="s">
        <v>295</v>
      </c>
      <c r="C9" s="28" t="s">
        <v>296</v>
      </c>
      <c r="D9" s="23">
        <f t="shared" si="0"/>
        <v>0</v>
      </c>
      <c r="E9" s="26">
        <f>表二!F10</f>
        <v>0</v>
      </c>
      <c r="F9" s="26"/>
    </row>
    <row r="10" ht="20.7" customHeight="1" spans="2:6">
      <c r="B10" s="27" t="s">
        <v>297</v>
      </c>
      <c r="C10" s="28" t="s">
        <v>298</v>
      </c>
      <c r="D10" s="23">
        <f t="shared" si="0"/>
        <v>0</v>
      </c>
      <c r="E10" s="26">
        <f>表二!F11</f>
        <v>0</v>
      </c>
      <c r="F10" s="26"/>
    </row>
    <row r="11" ht="21.55" customHeight="1" spans="2:6">
      <c r="B11" s="24" t="s">
        <v>48</v>
      </c>
      <c r="C11" s="25" t="s">
        <v>21</v>
      </c>
      <c r="D11" s="23">
        <f t="shared" si="0"/>
        <v>90.95</v>
      </c>
      <c r="E11" s="26">
        <f>表二!F12</f>
        <v>90.95</v>
      </c>
      <c r="F11" s="26"/>
    </row>
    <row r="12" ht="20.7" customHeight="1" spans="2:6">
      <c r="B12" s="27" t="s">
        <v>299</v>
      </c>
      <c r="C12" s="28" t="s">
        <v>300</v>
      </c>
      <c r="D12" s="23">
        <f t="shared" si="0"/>
        <v>80.12</v>
      </c>
      <c r="E12" s="26">
        <f>表二!F13</f>
        <v>80.12</v>
      </c>
      <c r="F12" s="26"/>
    </row>
    <row r="13" ht="20.7" customHeight="1" spans="2:6">
      <c r="B13" s="27" t="s">
        <v>301</v>
      </c>
      <c r="C13" s="28" t="s">
        <v>302</v>
      </c>
      <c r="D13" s="23">
        <f t="shared" si="0"/>
        <v>0</v>
      </c>
      <c r="E13" s="26">
        <f>表二!F14</f>
        <v>0</v>
      </c>
      <c r="F13" s="26"/>
    </row>
    <row r="14" ht="20.7" customHeight="1" spans="2:6">
      <c r="B14" s="27" t="s">
        <v>303</v>
      </c>
      <c r="C14" s="28" t="s">
        <v>304</v>
      </c>
      <c r="D14" s="23">
        <f t="shared" si="0"/>
        <v>0</v>
      </c>
      <c r="E14" s="26">
        <f>表二!F15</f>
        <v>0</v>
      </c>
      <c r="F14" s="26"/>
    </row>
    <row r="15" ht="20.7" customHeight="1" spans="2:6">
      <c r="B15" s="27" t="s">
        <v>305</v>
      </c>
      <c r="C15" s="28" t="s">
        <v>306</v>
      </c>
      <c r="D15" s="23">
        <f t="shared" si="0"/>
        <v>0</v>
      </c>
      <c r="E15" s="26">
        <f>表二!F16</f>
        <v>0</v>
      </c>
      <c r="F15" s="26"/>
    </row>
    <row r="16" ht="20.7" customHeight="1" spans="2:6">
      <c r="B16" s="27" t="s">
        <v>307</v>
      </c>
      <c r="C16" s="28" t="s">
        <v>308</v>
      </c>
      <c r="D16" s="23">
        <f t="shared" si="0"/>
        <v>80.12</v>
      </c>
      <c r="E16" s="26">
        <f>表二!F17</f>
        <v>80.12</v>
      </c>
      <c r="F16" s="26"/>
    </row>
    <row r="17" ht="20.7" customHeight="1" spans="2:6">
      <c r="B17" s="27" t="s">
        <v>309</v>
      </c>
      <c r="C17" s="28" t="s">
        <v>310</v>
      </c>
      <c r="D17" s="23">
        <f t="shared" si="0"/>
        <v>10.83</v>
      </c>
      <c r="E17" s="26">
        <f>表二!F18</f>
        <v>10.83</v>
      </c>
      <c r="F17" s="26"/>
    </row>
    <row r="18" ht="20.7" customHeight="1" spans="2:6">
      <c r="B18" s="27" t="s">
        <v>311</v>
      </c>
      <c r="C18" s="28" t="s">
        <v>312</v>
      </c>
      <c r="D18" s="23">
        <f t="shared" si="0"/>
        <v>7.22</v>
      </c>
      <c r="E18" s="26">
        <f>表二!F19</f>
        <v>7.22</v>
      </c>
      <c r="F18" s="26"/>
    </row>
    <row r="19" ht="20.7" customHeight="1" spans="2:6">
      <c r="B19" s="27" t="s">
        <v>313</v>
      </c>
      <c r="C19" s="28" t="s">
        <v>314</v>
      </c>
      <c r="D19" s="23">
        <f t="shared" si="0"/>
        <v>3.61</v>
      </c>
      <c r="E19" s="26">
        <f>表二!F20</f>
        <v>3.61</v>
      </c>
      <c r="F19" s="26"/>
    </row>
    <row r="20" ht="20.7" customHeight="1" spans="2:6">
      <c r="B20" s="27" t="s">
        <v>315</v>
      </c>
      <c r="C20" s="28" t="s">
        <v>316</v>
      </c>
      <c r="D20" s="23">
        <f t="shared" si="0"/>
        <v>0</v>
      </c>
      <c r="E20" s="26">
        <f>表二!F21</f>
        <v>0</v>
      </c>
      <c r="F20" s="26"/>
    </row>
    <row r="21" ht="20.7" customHeight="1" spans="2:6">
      <c r="B21" s="27" t="s">
        <v>317</v>
      </c>
      <c r="C21" s="28" t="s">
        <v>318</v>
      </c>
      <c r="D21" s="23">
        <f t="shared" si="0"/>
        <v>0</v>
      </c>
      <c r="E21" s="26">
        <f>表二!F22</f>
        <v>0</v>
      </c>
      <c r="F21" s="26"/>
    </row>
    <row r="22" ht="20.7" customHeight="1" spans="2:6">
      <c r="B22" s="27" t="s">
        <v>319</v>
      </c>
      <c r="C22" s="28" t="s">
        <v>320</v>
      </c>
      <c r="D22" s="23">
        <f t="shared" si="0"/>
        <v>0</v>
      </c>
      <c r="E22" s="26">
        <f>表二!F23</f>
        <v>0</v>
      </c>
      <c r="F22" s="26"/>
    </row>
    <row r="23" ht="20.7" customHeight="1" spans="2:6">
      <c r="B23" s="27" t="s">
        <v>321</v>
      </c>
      <c r="C23" s="28" t="s">
        <v>322</v>
      </c>
      <c r="D23" s="23">
        <f t="shared" si="0"/>
        <v>0</v>
      </c>
      <c r="E23" s="26">
        <f>表二!F24</f>
        <v>0</v>
      </c>
      <c r="F23" s="26"/>
    </row>
    <row r="24" ht="20.7" customHeight="1" spans="2:6">
      <c r="B24" s="27" t="s">
        <v>323</v>
      </c>
      <c r="C24" s="28" t="s">
        <v>324</v>
      </c>
      <c r="D24" s="23">
        <f t="shared" si="0"/>
        <v>0</v>
      </c>
      <c r="E24" s="26">
        <f>表二!F25</f>
        <v>0</v>
      </c>
      <c r="F24" s="26"/>
    </row>
    <row r="25" ht="20.7" customHeight="1" spans="2:6">
      <c r="B25" s="27" t="s">
        <v>325</v>
      </c>
      <c r="C25" s="28" t="s">
        <v>326</v>
      </c>
      <c r="D25" s="23">
        <f t="shared" si="0"/>
        <v>0</v>
      </c>
      <c r="E25" s="26">
        <f>表二!F26</f>
        <v>0</v>
      </c>
      <c r="F25" s="26"/>
    </row>
    <row r="26" ht="20.7" customHeight="1" spans="2:6">
      <c r="B26" s="27" t="s">
        <v>327</v>
      </c>
      <c r="C26" s="28" t="s">
        <v>328</v>
      </c>
      <c r="D26" s="23">
        <f t="shared" si="0"/>
        <v>0</v>
      </c>
      <c r="E26" s="26">
        <f>表二!F27</f>
        <v>0</v>
      </c>
      <c r="F26" s="26"/>
    </row>
    <row r="27" ht="20.7" customHeight="1" spans="2:6">
      <c r="B27" s="27" t="s">
        <v>329</v>
      </c>
      <c r="C27" s="28" t="s">
        <v>330</v>
      </c>
      <c r="D27" s="23">
        <f t="shared" si="0"/>
        <v>0</v>
      </c>
      <c r="E27" s="26">
        <f>表二!F28</f>
        <v>0</v>
      </c>
      <c r="F27" s="26"/>
    </row>
    <row r="28" ht="20.7" customHeight="1" spans="2:6">
      <c r="B28" s="27" t="s">
        <v>331</v>
      </c>
      <c r="C28" s="28" t="s">
        <v>332</v>
      </c>
      <c r="D28" s="23">
        <f t="shared" si="0"/>
        <v>0</v>
      </c>
      <c r="E28" s="26">
        <f>表二!F29</f>
        <v>0</v>
      </c>
      <c r="F28" s="26"/>
    </row>
    <row r="29" ht="20.7" customHeight="1" spans="2:6">
      <c r="B29" s="27" t="s">
        <v>333</v>
      </c>
      <c r="C29" s="28" t="s">
        <v>334</v>
      </c>
      <c r="D29" s="23">
        <f t="shared" si="0"/>
        <v>0</v>
      </c>
      <c r="E29" s="26">
        <f>表二!F30</f>
        <v>0</v>
      </c>
      <c r="F29" s="26"/>
    </row>
    <row r="30" ht="20.7" customHeight="1" spans="2:6">
      <c r="B30" s="27" t="s">
        <v>335</v>
      </c>
      <c r="C30" s="28" t="s">
        <v>336</v>
      </c>
      <c r="D30" s="23">
        <f t="shared" si="0"/>
        <v>0</v>
      </c>
      <c r="E30" s="26">
        <f>表二!F31</f>
        <v>0</v>
      </c>
      <c r="F30" s="26"/>
    </row>
    <row r="31" ht="20.7" customHeight="1" spans="2:6">
      <c r="B31" s="27" t="s">
        <v>337</v>
      </c>
      <c r="C31" s="28" t="s">
        <v>338</v>
      </c>
      <c r="D31" s="23">
        <f t="shared" si="0"/>
        <v>0</v>
      </c>
      <c r="E31" s="26">
        <f>表二!F32</f>
        <v>0</v>
      </c>
      <c r="F31" s="26"/>
    </row>
    <row r="32" ht="20.7" customHeight="1" spans="2:6">
      <c r="B32" s="27" t="s">
        <v>339</v>
      </c>
      <c r="C32" s="28" t="s">
        <v>340</v>
      </c>
      <c r="D32" s="23">
        <f t="shared" si="0"/>
        <v>0</v>
      </c>
      <c r="E32" s="26">
        <f>表二!F33</f>
        <v>0</v>
      </c>
      <c r="F32" s="26"/>
    </row>
    <row r="33" ht="20.7" customHeight="1" spans="2:6">
      <c r="B33" s="27" t="s">
        <v>341</v>
      </c>
      <c r="C33" s="28" t="s">
        <v>342</v>
      </c>
      <c r="D33" s="23">
        <f t="shared" si="0"/>
        <v>0</v>
      </c>
      <c r="E33" s="26">
        <f>表二!F34</f>
        <v>0</v>
      </c>
      <c r="F33" s="26"/>
    </row>
    <row r="34" ht="20.7" customHeight="1" spans="2:6">
      <c r="B34" s="27" t="s">
        <v>343</v>
      </c>
      <c r="C34" s="28" t="s">
        <v>344</v>
      </c>
      <c r="D34" s="23">
        <f t="shared" si="0"/>
        <v>0</v>
      </c>
      <c r="E34" s="26">
        <f>表二!F35</f>
        <v>0</v>
      </c>
      <c r="F34" s="26"/>
    </row>
    <row r="35" ht="20.7" customHeight="1" spans="2:6">
      <c r="B35" s="27" t="s">
        <v>345</v>
      </c>
      <c r="C35" s="28" t="s">
        <v>346</v>
      </c>
      <c r="D35" s="23">
        <f t="shared" si="0"/>
        <v>0</v>
      </c>
      <c r="E35" s="26">
        <f>表二!F36</f>
        <v>0</v>
      </c>
      <c r="F35" s="26"/>
    </row>
    <row r="36" ht="20.7" customHeight="1" spans="2:6">
      <c r="B36" s="27" t="s">
        <v>347</v>
      </c>
      <c r="C36" s="28" t="s">
        <v>348</v>
      </c>
      <c r="D36" s="23">
        <f t="shared" si="0"/>
        <v>0</v>
      </c>
      <c r="E36" s="26">
        <f>表二!F37</f>
        <v>0</v>
      </c>
      <c r="F36" s="26"/>
    </row>
    <row r="37" ht="21.55" customHeight="1" spans="2:6">
      <c r="B37" s="24" t="s">
        <v>99</v>
      </c>
      <c r="C37" s="25" t="s">
        <v>23</v>
      </c>
      <c r="D37" s="23">
        <f t="shared" si="0"/>
        <v>4.65</v>
      </c>
      <c r="E37" s="26">
        <f>表二!F38</f>
        <v>4.65</v>
      </c>
      <c r="F37" s="26"/>
    </row>
    <row r="38" ht="20.7" customHeight="1" spans="2:6">
      <c r="B38" s="27" t="s">
        <v>349</v>
      </c>
      <c r="C38" s="28" t="s">
        <v>350</v>
      </c>
      <c r="D38" s="23">
        <f t="shared" si="0"/>
        <v>4.65</v>
      </c>
      <c r="E38" s="26">
        <f>表二!F39</f>
        <v>4.65</v>
      </c>
      <c r="F38" s="26"/>
    </row>
    <row r="39" ht="20.7" customHeight="1" spans="2:6">
      <c r="B39" s="27" t="s">
        <v>351</v>
      </c>
      <c r="C39" s="28" t="s">
        <v>352</v>
      </c>
      <c r="D39" s="23">
        <f t="shared" si="0"/>
        <v>0</v>
      </c>
      <c r="E39" s="26">
        <f>表二!F40</f>
        <v>0</v>
      </c>
      <c r="F39" s="26"/>
    </row>
    <row r="40" ht="20.7" customHeight="1" spans="2:6">
      <c r="B40" s="27" t="s">
        <v>353</v>
      </c>
      <c r="C40" s="28" t="s">
        <v>354</v>
      </c>
      <c r="D40" s="23">
        <f t="shared" si="0"/>
        <v>3.84</v>
      </c>
      <c r="E40" s="26">
        <f>表二!F41</f>
        <v>3.84</v>
      </c>
      <c r="F40" s="26"/>
    </row>
    <row r="41" ht="20.7" customHeight="1" spans="2:6">
      <c r="B41" s="27" t="s">
        <v>355</v>
      </c>
      <c r="C41" s="28" t="s">
        <v>356</v>
      </c>
      <c r="D41" s="23">
        <f t="shared" si="0"/>
        <v>0.81</v>
      </c>
      <c r="E41" s="26">
        <f>表二!F42</f>
        <v>0.81</v>
      </c>
      <c r="F41" s="26"/>
    </row>
    <row r="42" ht="21.55" customHeight="1" spans="2:6">
      <c r="B42" s="24" t="s">
        <v>108</v>
      </c>
      <c r="C42" s="25" t="s">
        <v>24</v>
      </c>
      <c r="D42" s="23">
        <f t="shared" si="0"/>
        <v>5.41</v>
      </c>
      <c r="E42" s="26">
        <f>表二!F43</f>
        <v>5.41</v>
      </c>
      <c r="F42" s="26"/>
    </row>
    <row r="43" ht="20.7" customHeight="1" spans="2:6">
      <c r="B43" s="27" t="s">
        <v>357</v>
      </c>
      <c r="C43" s="28" t="s">
        <v>358</v>
      </c>
      <c r="D43" s="23">
        <f t="shared" si="0"/>
        <v>5.41</v>
      </c>
      <c r="E43" s="26">
        <f>表二!F44</f>
        <v>5.41</v>
      </c>
      <c r="F43" s="26"/>
    </row>
    <row r="44" ht="20.7" customHeight="1" spans="2:6">
      <c r="B44" s="27" t="s">
        <v>359</v>
      </c>
      <c r="C44" s="28" t="s">
        <v>360</v>
      </c>
      <c r="D44" s="23">
        <f t="shared" si="0"/>
        <v>5.41</v>
      </c>
      <c r="E44" s="26">
        <f>表二!F45</f>
        <v>5.41</v>
      </c>
      <c r="F44" s="26"/>
    </row>
    <row r="45" ht="21.55" customHeight="1" spans="2:6">
      <c r="B45" s="24" t="s">
        <v>190</v>
      </c>
      <c r="C45" s="25" t="s">
        <v>25</v>
      </c>
      <c r="D45" s="23">
        <f t="shared" si="0"/>
        <v>0</v>
      </c>
      <c r="E45" s="26"/>
      <c r="F45" s="26">
        <f>表五!F9</f>
        <v>0</v>
      </c>
    </row>
    <row r="46" ht="20.7" customHeight="1" spans="2:6">
      <c r="B46" s="27" t="s">
        <v>361</v>
      </c>
      <c r="C46" s="28" t="s">
        <v>362</v>
      </c>
      <c r="D46" s="23">
        <f t="shared" si="0"/>
        <v>0</v>
      </c>
      <c r="E46" s="26"/>
      <c r="F46" s="26">
        <f>表五!F10</f>
        <v>0</v>
      </c>
    </row>
    <row r="47" ht="20.7" customHeight="1" spans="2:6">
      <c r="B47" s="27" t="s">
        <v>363</v>
      </c>
      <c r="C47" s="28" t="s">
        <v>364</v>
      </c>
      <c r="D47" s="23">
        <f t="shared" si="0"/>
        <v>0</v>
      </c>
      <c r="E47" s="26"/>
      <c r="F47" s="26">
        <f>表五!F11</f>
        <v>0</v>
      </c>
    </row>
    <row r="48" ht="20.7" customHeight="1" spans="2:6">
      <c r="B48" s="27" t="s">
        <v>365</v>
      </c>
      <c r="C48" s="28" t="s">
        <v>366</v>
      </c>
      <c r="D48" s="23">
        <f t="shared" si="0"/>
        <v>0</v>
      </c>
      <c r="E48" s="26"/>
      <c r="F48" s="26">
        <f>表五!F12</f>
        <v>0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刘永春</cp:lastModifiedBy>
  <dcterms:created xsi:type="dcterms:W3CDTF">2024-03-22T02:56:00Z</dcterms:created>
  <dcterms:modified xsi:type="dcterms:W3CDTF">2024-04-01T02:12:28Z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B157D80DAE4F4626BEE4BDC6E6CC8807_12</vt:lpwstr>
  </property>
  <property fmtid="{D5CDD505-2E9C-101B-9397-08002B2CF9AE}" pid="3" name="KSOProductBuildVer">
    <vt:lpwstr>2052-11.1.0.10700</vt:lpwstr>
  </property>
</Properties>
</file>